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430"/>
  <workbookPr autoCompressPictures="0"/>
  <bookViews>
    <workbookView xWindow="0" yWindow="0" windowWidth="28800" windowHeight="12340" tabRatio="845" firstSheet="13" activeTab="20"/>
  </bookViews>
  <sheets>
    <sheet name="Vaalit 1997" sheetId="1" r:id="rId1"/>
    <sheet name="Vaalit 1998" sheetId="2" r:id="rId2"/>
    <sheet name="Vaalit 1999" sheetId="3" r:id="rId3"/>
    <sheet name="Vaalit 2000" sheetId="4" r:id="rId4"/>
    <sheet name="Vaalit 2001" sheetId="5" r:id="rId5"/>
    <sheet name="Vaalit 2002" sheetId="6" r:id="rId6"/>
    <sheet name="Vaalit 2003" sheetId="7" r:id="rId7"/>
    <sheet name="Vaalit 2004" sheetId="8" r:id="rId8"/>
    <sheet name="Vaalit 2005" sheetId="9" r:id="rId9"/>
    <sheet name="Vaalit 2006" sheetId="10" r:id="rId10"/>
    <sheet name="Vaalit 2007" sheetId="11" r:id="rId11"/>
    <sheet name="Vaalit 2008" sheetId="14" r:id="rId12"/>
    <sheet name="Vaalit 2009" sheetId="15" r:id="rId13"/>
    <sheet name="Vaalit 2010" sheetId="16" r:id="rId14"/>
    <sheet name="Vaalit 2011" sheetId="17" r:id="rId15"/>
    <sheet name="Vaalit 2012" sheetId="18" r:id="rId16"/>
    <sheet name="Vaalit 2013" sheetId="19" r:id="rId17"/>
    <sheet name="Vaalit 2014" sheetId="20" r:id="rId18"/>
    <sheet name="Vaalit 2015" sheetId="21" r:id="rId19"/>
    <sheet name="Vaalit 2016" sheetId="22" r:id="rId20"/>
    <sheet name="Vaalit 2017" sheetId="23" r:id="rId21"/>
  </sheets>
  <definedNames>
    <definedName name="_xlnm.Print_Area" localSheetId="2">'Vaalit 1999'!$A$1:$K$64</definedName>
    <definedName name="_xlnm.Print_Area" localSheetId="6">'Vaalit 2003'!$A$1:$K$33</definedName>
    <definedName name="_xlnm.Print_Area" localSheetId="7">'Vaalit 2004'!$A$1:$K$33</definedName>
    <definedName name="_xlnm.Print_Area" localSheetId="8">'Vaalit 2005'!$A$1:$K$33</definedName>
    <definedName name="_xlnm.Print_Area" localSheetId="9">'Vaalit 2006'!$A$1:$K$33</definedName>
    <definedName name="_xlnm.Print_Area" localSheetId="10">'Vaalit 2007'!$A$1:$K$33</definedName>
    <definedName name="_xlnm.Print_Area" localSheetId="11">'Vaalit 2008'!$A$1:$K$33</definedName>
    <definedName name="_xlnm.Print_Area" localSheetId="12">'Vaalit 2009'!$A$1:$K$33</definedName>
    <definedName name="_xlnm.Print_Area" localSheetId="13">'Vaalit 2010'!$A$1:$K$33</definedName>
    <definedName name="_xlnm.Print_Area" localSheetId="14">'Vaalit 2011'!$A$1:$K$38</definedName>
    <definedName name="_xlnm.Print_Area" localSheetId="15">'Vaalit 2012'!$A$1:$K$35</definedName>
    <definedName name="_xlnm.Print_Area" localSheetId="16">'Vaalit 2013'!$A$1:$K$35</definedName>
    <definedName name="_xlnm.Print_Area" localSheetId="17">'Vaalit 2014'!$A$1:$K$35</definedName>
    <definedName name="_xlnm.Print_Area" localSheetId="18">'Vaalit 2015'!$A$1:$K$35</definedName>
    <definedName name="_xlnm.Print_Area" localSheetId="19">'Vaalit 2016'!$A$1:$K$35</definedName>
    <definedName name="_xlnm.Print_Area" localSheetId="20">'Vaalit 2017'!$A$1:$K$35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23" l="1"/>
  <c r="J22" i="23"/>
  <c r="J23" i="23"/>
  <c r="J13" i="23"/>
  <c r="J24" i="23"/>
  <c r="J28" i="23"/>
  <c r="J9" i="23"/>
  <c r="J17" i="23"/>
  <c r="J10" i="23"/>
  <c r="J16" i="23"/>
  <c r="J20" i="23"/>
  <c r="J21" i="23"/>
  <c r="J18" i="23"/>
  <c r="J11" i="23"/>
  <c r="J12" i="23"/>
  <c r="J25" i="23"/>
  <c r="J26" i="23"/>
  <c r="J27" i="23"/>
  <c r="J19" i="23"/>
  <c r="J29" i="23"/>
  <c r="J30" i="23"/>
  <c r="J15" i="23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9" i="22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9" i="21"/>
  <c r="J10" i="20"/>
  <c r="J11" i="20"/>
  <c r="J12" i="20"/>
  <c r="J13" i="20"/>
  <c r="J14" i="20"/>
  <c r="J15" i="20"/>
  <c r="J16" i="20"/>
  <c r="J17" i="20"/>
  <c r="J19" i="20"/>
  <c r="J18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9" i="20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9" i="19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9" i="18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9" i="16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9" i="15"/>
  <c r="J14" i="14"/>
  <c r="J25" i="14"/>
  <c r="J27" i="14"/>
  <c r="J11" i="14"/>
  <c r="J24" i="14"/>
  <c r="J18" i="14"/>
  <c r="J13" i="14"/>
  <c r="J22" i="14"/>
  <c r="J20" i="14"/>
  <c r="J23" i="14"/>
  <c r="J19" i="14"/>
  <c r="J15" i="14"/>
  <c r="J16" i="14"/>
  <c r="J17" i="14"/>
  <c r="J31" i="14"/>
  <c r="J28" i="14"/>
  <c r="J29" i="14"/>
  <c r="J9" i="14"/>
  <c r="J32" i="14"/>
  <c r="J30" i="14"/>
  <c r="J12" i="14"/>
  <c r="J26" i="14"/>
  <c r="J10" i="14"/>
  <c r="J21" i="14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</calcChain>
</file>

<file path=xl/sharedStrings.xml><?xml version="1.0" encoding="utf-8"?>
<sst xmlns="http://schemas.openxmlformats.org/spreadsheetml/2006/main" count="1200" uniqueCount="181">
  <si>
    <t xml:space="preserve">     Pasilan osaston toimikunnan vaali 14.2.1998</t>
  </si>
  <si>
    <t xml:space="preserve">  122 jätettyä äänestyslippua     1157 annettua ääntä</t>
  </si>
  <si>
    <t>nimi</t>
  </si>
  <si>
    <t>ääniä</t>
  </si>
  <si>
    <t>sija</t>
  </si>
  <si>
    <t>%/122</t>
  </si>
  <si>
    <t>Asikainen Olli</t>
  </si>
  <si>
    <t>Poutanen Mikko</t>
  </si>
  <si>
    <t>Attola Hannu</t>
  </si>
  <si>
    <t>Pykönen Teuvo</t>
  </si>
  <si>
    <t>Hagman Seija</t>
  </si>
  <si>
    <t>Harra Esa</t>
  </si>
  <si>
    <t>Pihlaviita Kari</t>
  </si>
  <si>
    <t>Heikkilä Eija</t>
  </si>
  <si>
    <t>Öhman Juha</t>
  </si>
  <si>
    <t>Hirvonen Markku</t>
  </si>
  <si>
    <t>Mikkonen Martti</t>
  </si>
  <si>
    <t>Kaskimies Juhani</t>
  </si>
  <si>
    <t>Sojakka Hannu</t>
  </si>
  <si>
    <t>Kumpulainen Marja</t>
  </si>
  <si>
    <t>Manninen Taneli</t>
  </si>
  <si>
    <t>Penttinen Hannu</t>
  </si>
  <si>
    <t>Mälkönen Ari</t>
  </si>
  <si>
    <t>Räsänen Osmo</t>
  </si>
  <si>
    <t>Pajarinen Jorma</t>
  </si>
  <si>
    <t>Äyräs Kalervo</t>
  </si>
  <si>
    <t>Perho Esko</t>
  </si>
  <si>
    <t>Toivonen Jorma</t>
  </si>
  <si>
    <t>Touhonen Pertti</t>
  </si>
  <si>
    <t xml:space="preserve">     Pasilan osaston toimikunnan vaali 6.3.1999</t>
  </si>
  <si>
    <t xml:space="preserve">  190 jätettyä äänestyslippua     1671 annettua ääntä</t>
  </si>
  <si>
    <t>%/190</t>
  </si>
  <si>
    <t>Bomb Timo</t>
  </si>
  <si>
    <t>Herranen Pekka</t>
  </si>
  <si>
    <t>Kaiponen Jouni</t>
  </si>
  <si>
    <t>Ketola Antti</t>
  </si>
  <si>
    <t>Kuikka Maarit</t>
  </si>
  <si>
    <t>Korhonen Jukka</t>
  </si>
  <si>
    <t>Miettinen Lasse-Pekka</t>
  </si>
  <si>
    <t>Mäntymäki Sirpa</t>
  </si>
  <si>
    <t>Saraste Kari</t>
  </si>
  <si>
    <t xml:space="preserve">     Pasilan osaston toimikunnan vaali 8.2.1997</t>
  </si>
  <si>
    <t>Nevalainen Lasse</t>
  </si>
  <si>
    <t>Pekkarinen Jukka</t>
  </si>
  <si>
    <t>%/161</t>
  </si>
  <si>
    <t xml:space="preserve">  161 jätettyä äänestyslippua     1425 annettua ääntä</t>
  </si>
  <si>
    <t xml:space="preserve">     Pasilan osaston toimikunnan vaali 18.3.2000</t>
  </si>
  <si>
    <t>Havunen Jari</t>
  </si>
  <si>
    <t>Laine Matti</t>
  </si>
  <si>
    <t>Ollinen Ari</t>
  </si>
  <si>
    <t>Staven Peter</t>
  </si>
  <si>
    <t>Uluturhan Ercan</t>
  </si>
  <si>
    <t xml:space="preserve">  167 jätettyä äänestyslippua     1604 annettua ääntä</t>
  </si>
  <si>
    <t>%/167</t>
  </si>
  <si>
    <t xml:space="preserve">     Pasilan osaston toimikunnan vaali 10.3.2001</t>
  </si>
  <si>
    <t>Hagman Elina</t>
  </si>
  <si>
    <t>Karppanen Anne</t>
  </si>
  <si>
    <t>Kuusisto Isto</t>
  </si>
  <si>
    <t>Pakarinen Seppo</t>
  </si>
  <si>
    <t>Peltoniemi Jari</t>
  </si>
  <si>
    <t>Poussu Pasi</t>
  </si>
  <si>
    <t xml:space="preserve">  161 jätettyä äänestyslippua     1470 annettua ääntä</t>
  </si>
  <si>
    <t xml:space="preserve">     Pasilan osaston toimikunnan vaali 9.3.2002</t>
  </si>
  <si>
    <t>Pellikka Jari</t>
  </si>
  <si>
    <t>Päivärinta Raimo</t>
  </si>
  <si>
    <t>Tuononen Katri</t>
  </si>
  <si>
    <t xml:space="preserve">  145 jätettyä äänestyslippua     1440 annettua ääntä</t>
  </si>
  <si>
    <t>%/145</t>
  </si>
  <si>
    <t xml:space="preserve">  155 jätettyä äänestyslippua     1436 annettua ääntä</t>
  </si>
  <si>
    <t>Sellman Tommi</t>
  </si>
  <si>
    <t>Nevalainen Sampo</t>
  </si>
  <si>
    <t>Laine Soile</t>
  </si>
  <si>
    <t>Kristeri Juuso</t>
  </si>
  <si>
    <t>Hyöky Riina</t>
  </si>
  <si>
    <t>%/155</t>
  </si>
  <si>
    <t xml:space="preserve">     Pasilan osaston toimikunnan vaali 15.3.2003</t>
  </si>
  <si>
    <t xml:space="preserve">     Pasilan osaston toimikunnan vaali 14.3.2004</t>
  </si>
  <si>
    <t>Luttinen Toni</t>
  </si>
  <si>
    <t>Pellikka Riku</t>
  </si>
  <si>
    <t>Rytkönen Jouni</t>
  </si>
  <si>
    <t>Takaranta Jouko</t>
  </si>
  <si>
    <t>Äyräs Maria</t>
  </si>
  <si>
    <t>Karhu Irene</t>
  </si>
  <si>
    <t>Lehmusvaara Jussi</t>
  </si>
  <si>
    <t>Mattila Tuire</t>
  </si>
  <si>
    <t xml:space="preserve">  160 jätettyä äänestyslippua     1512 hyväksyttyä ääntä</t>
  </si>
  <si>
    <t>%/160</t>
  </si>
  <si>
    <t xml:space="preserve">     Pasilan osaston toimikunnan vaali 19.3.2005</t>
  </si>
  <si>
    <t>Suutarinen Timo</t>
  </si>
  <si>
    <t>Salmi Henri</t>
  </si>
  <si>
    <t>Heikkilä Marko</t>
  </si>
  <si>
    <t>Aarnio Helena</t>
  </si>
  <si>
    <t>%/132</t>
  </si>
  <si>
    <t xml:space="preserve">  132 jätettyä äänestyslippua     1293 hyväksyttyä ääntä</t>
  </si>
  <si>
    <t xml:space="preserve">     Pasilan osaston toimikunnan vaali 25.3.2006</t>
  </si>
  <si>
    <t xml:space="preserve">  161 hyväksyttyä äänestyslippua     1518 annettua ääntä</t>
  </si>
  <si>
    <t xml:space="preserve">     Pasilan osaston toimikunnan vaali 17.3.2007</t>
  </si>
  <si>
    <t>Karhimo Eero</t>
  </si>
  <si>
    <t>Lasalarie Maurice</t>
  </si>
  <si>
    <t>Sainio Tiina</t>
  </si>
  <si>
    <t xml:space="preserve">  125 jätettyä äänestyslippua     1214 hyväksyttyä ääntä</t>
  </si>
  <si>
    <t>%/125</t>
  </si>
  <si>
    <t xml:space="preserve">     Pasilan osaston toimikunnan vaali 15.3.2008</t>
  </si>
  <si>
    <t>Huynh Tho Thun</t>
  </si>
  <si>
    <t>Saarinen Timo</t>
  </si>
  <si>
    <t>Zapasnik Lea</t>
  </si>
  <si>
    <t>%/121</t>
  </si>
  <si>
    <t xml:space="preserve">  121 jätettyä äänestyslippua     1170 hyväksyttyä ääntä</t>
  </si>
  <si>
    <t xml:space="preserve">     Pasilan osaston toimikunnan vaali 28.2.2009</t>
  </si>
  <si>
    <t>Ekblad Jan</t>
  </si>
  <si>
    <t>Hakkarainen Olli</t>
  </si>
  <si>
    <t>Honkonen Sakari</t>
  </si>
  <si>
    <t>Mutta Markus</t>
  </si>
  <si>
    <t>Pelkonen Aarno</t>
  </si>
  <si>
    <t>Takala Lydmila</t>
  </si>
  <si>
    <t xml:space="preserve">  149 jätettyä äänestyslippua     1303 hyväksyttyä ääntä</t>
  </si>
  <si>
    <t>%/149</t>
  </si>
  <si>
    <t xml:space="preserve">     Pasilan osaston toimikunnan vaali 13.3.2010</t>
  </si>
  <si>
    <t>Bashir Abdi Mohamed</t>
  </si>
  <si>
    <t>Ilvesviita Pauli</t>
  </si>
  <si>
    <t>Khadar Abdi</t>
  </si>
  <si>
    <t>Kytö Juha</t>
  </si>
  <si>
    <t>Saksala Toivo</t>
  </si>
  <si>
    <t>Pihlgren Mikko</t>
  </si>
  <si>
    <t>Said Jama Mohamed</t>
  </si>
  <si>
    <t xml:space="preserve">  188 jätettyä äänestyslippua     1519 hyväksyttyä ääntä</t>
  </si>
  <si>
    <t>%/188</t>
  </si>
  <si>
    <t xml:space="preserve">     Pasilan osaston toimikunnan vaali 5.3.2011</t>
  </si>
  <si>
    <t xml:space="preserve">  180 jätettyä äänestyslippua     1517 hyväksyttyä ääntä</t>
  </si>
  <si>
    <t>%/180</t>
  </si>
  <si>
    <t>Hussein Omer</t>
  </si>
  <si>
    <t>Hyunh Tho</t>
  </si>
  <si>
    <t>Jantunen Timo</t>
  </si>
  <si>
    <t>Laaksonen Pentti</t>
  </si>
  <si>
    <t>Rahikka Janne</t>
  </si>
  <si>
    <t>Laamanen Jarno</t>
  </si>
  <si>
    <t>Luotonen Jarmo</t>
  </si>
  <si>
    <t>Luttinen Jouko</t>
  </si>
  <si>
    <t>Pirilä Jukka</t>
  </si>
  <si>
    <t>Pulkkinen Joonas</t>
  </si>
  <si>
    <t>Saviaro Juha-Pekka</t>
  </si>
  <si>
    <t>Toivanen Tomi</t>
  </si>
  <si>
    <t xml:space="preserve">  105 jätettyä äänestyslippua     866 hyväksyttyä ääntä</t>
  </si>
  <si>
    <t>%/105</t>
  </si>
  <si>
    <t xml:space="preserve">     Pasilan osaston toimikunnan vaali 10.3.2012</t>
  </si>
  <si>
    <t>Maghnouj Muro</t>
  </si>
  <si>
    <t>Hurre Ahmed</t>
  </si>
  <si>
    <t>Jama Mohamed</t>
  </si>
  <si>
    <t>Utter Muro</t>
  </si>
  <si>
    <t>Moge Ali</t>
  </si>
  <si>
    <t>Rantanen Heli</t>
  </si>
  <si>
    <t>Syrjäläinen Tuula</t>
  </si>
  <si>
    <t xml:space="preserve">  139 jätettyä äänestyslippua     1187 hyväksyttyä ääntä</t>
  </si>
  <si>
    <t xml:space="preserve">     Pasilan osaston toimikunnan vaali 2.3.2013</t>
  </si>
  <si>
    <t>%/139</t>
  </si>
  <si>
    <t>Laitinen Sari</t>
  </si>
  <si>
    <t>Mäkinen Sami</t>
  </si>
  <si>
    <t>Rauhavuori Merja</t>
  </si>
  <si>
    <t>Salmen Juha</t>
  </si>
  <si>
    <t xml:space="preserve">     Pasilan osaston toimikunnan vaali 8.3.2014</t>
  </si>
  <si>
    <t xml:space="preserve">  97 jätettyä äänestyslippua     808 hyväksyttyä ääntä</t>
  </si>
  <si>
    <t>%/97</t>
  </si>
  <si>
    <t xml:space="preserve">     Pasilan osaston toimikunnan vaali 28.2.2015</t>
  </si>
  <si>
    <t>Salovaara Jaakko</t>
  </si>
  <si>
    <t>Palmu Niko</t>
  </si>
  <si>
    <t>Laine Ina</t>
  </si>
  <si>
    <t>Pietiäinen Erkki</t>
  </si>
  <si>
    <t>Andersson Aleksi</t>
  </si>
  <si>
    <t xml:space="preserve">  105 jätettyä äänestyslippua     960 hyväksyttyä ääntä</t>
  </si>
  <si>
    <t>Catic Selma</t>
  </si>
  <si>
    <t>Lampi Ali</t>
  </si>
  <si>
    <t>Toukola Aarne</t>
  </si>
  <si>
    <t>Toukola Sari</t>
  </si>
  <si>
    <t>Jama Mohamed Said</t>
  </si>
  <si>
    <t>Pasilan osaston toimikunnan vaali 5.3.2016</t>
  </si>
  <si>
    <t>84 jätettyä äänestyslippua     725 hyväksyttyä ääntä</t>
  </si>
  <si>
    <t>%/84</t>
  </si>
  <si>
    <t>Englund Tom</t>
  </si>
  <si>
    <t>Pasilan osaston toimikunnan vaali 4.3.2017</t>
  </si>
  <si>
    <t>%/69</t>
  </si>
  <si>
    <t>69 jätettyä äänestyslippua     594 hyväksyttyä ääntä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</si>
</sst>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1"/>
    <xf numFmtId="0" fontId="4" fillId="0" borderId="0" xfId="1" applyFont="1"/>
    <xf numFmtId="0" fontId="3" fillId="0" borderId="0" xfId="1" applyAlignment="1">
      <alignment horizontal="center"/>
    </xf>
    <xf numFmtId="0" fontId="3" fillId="0" borderId="0" xfId="1" applyAlignment="1">
      <alignment horizontal="left"/>
    </xf>
    <xf numFmtId="0" fontId="3" fillId="0" borderId="0" xfId="1" applyFont="1" applyAlignment="1">
      <alignment horizontal="center"/>
    </xf>
    <xf numFmtId="2" fontId="3" fillId="0" borderId="0" xfId="1" applyNumberForma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Normaali" xfId="0" builtinId="0"/>
    <cellStyle name="Normaali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Pasilan osaston toimikunnan vaali 8.2.1997</a:t>
            </a:r>
          </a:p>
        </c:rich>
      </c:tx>
      <c:layout>
        <c:manualLayout>
          <c:xMode val="edge"/>
          <c:yMode val="edge"/>
          <c:x val="0.357291994750656"/>
          <c:y val="0.027633851468048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791788525176"/>
          <c:y val="0.105354236416229"/>
          <c:w val="0.854167535570817"/>
          <c:h val="0.8238355864023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1997'!$G$9:$G$29</c:f>
              <c:strCache>
                <c:ptCount val="21"/>
                <c:pt idx="0">
                  <c:v>Poutanen Mikko</c:v>
                </c:pt>
                <c:pt idx="1">
                  <c:v>Nevalainen Lasse</c:v>
                </c:pt>
                <c:pt idx="2">
                  <c:v>Öhman Juha</c:v>
                </c:pt>
                <c:pt idx="3">
                  <c:v>Mikkonen Martti</c:v>
                </c:pt>
                <c:pt idx="4">
                  <c:v>Pihlaviita Kari</c:v>
                </c:pt>
                <c:pt idx="5">
                  <c:v>Pykönen Teuvo</c:v>
                </c:pt>
                <c:pt idx="6">
                  <c:v>Asikainen Olli</c:v>
                </c:pt>
                <c:pt idx="7">
                  <c:v>Hagman Seija</c:v>
                </c:pt>
                <c:pt idx="8">
                  <c:v>Sojakka Hannu</c:v>
                </c:pt>
                <c:pt idx="9">
                  <c:v>Kumpulainen Marja</c:v>
                </c:pt>
                <c:pt idx="10">
                  <c:v>Penttinen Hannu</c:v>
                </c:pt>
                <c:pt idx="11">
                  <c:v>Heikkilä Eija</c:v>
                </c:pt>
                <c:pt idx="12">
                  <c:v>Räsänen Osmo</c:v>
                </c:pt>
                <c:pt idx="13">
                  <c:v>Kaskimies Juhani</c:v>
                </c:pt>
                <c:pt idx="14">
                  <c:v>Korhonen Jukka</c:v>
                </c:pt>
                <c:pt idx="15">
                  <c:v>Toivonen Jorma</c:v>
                </c:pt>
                <c:pt idx="16">
                  <c:v>Touhonen Pertti</c:v>
                </c:pt>
                <c:pt idx="17">
                  <c:v>Herranen Pekka</c:v>
                </c:pt>
                <c:pt idx="18">
                  <c:v>Mälkönen Ari</c:v>
                </c:pt>
                <c:pt idx="19">
                  <c:v>Pajarinen Jorma</c:v>
                </c:pt>
                <c:pt idx="20">
                  <c:v>Pekkarinen Jukka</c:v>
                </c:pt>
              </c:strCache>
            </c:strRef>
          </c:cat>
          <c:val>
            <c:numRef>
              <c:f>'Vaalit 1997'!$I$9:$I$29</c:f>
              <c:numCache>
                <c:formatCode>General</c:formatCode>
                <c:ptCount val="21"/>
                <c:pt idx="0">
                  <c:v>89.0</c:v>
                </c:pt>
                <c:pt idx="1">
                  <c:v>87.0</c:v>
                </c:pt>
                <c:pt idx="2">
                  <c:v>85.0</c:v>
                </c:pt>
                <c:pt idx="3">
                  <c:v>83.0</c:v>
                </c:pt>
                <c:pt idx="4">
                  <c:v>82.0</c:v>
                </c:pt>
                <c:pt idx="5">
                  <c:v>82.0</c:v>
                </c:pt>
                <c:pt idx="6">
                  <c:v>78.0</c:v>
                </c:pt>
                <c:pt idx="7">
                  <c:v>78.0</c:v>
                </c:pt>
                <c:pt idx="8">
                  <c:v>75.0</c:v>
                </c:pt>
                <c:pt idx="9">
                  <c:v>65.0</c:v>
                </c:pt>
                <c:pt idx="10">
                  <c:v>65.0</c:v>
                </c:pt>
                <c:pt idx="11">
                  <c:v>65.0</c:v>
                </c:pt>
                <c:pt idx="12">
                  <c:v>64.0</c:v>
                </c:pt>
                <c:pt idx="13">
                  <c:v>64.0</c:v>
                </c:pt>
                <c:pt idx="14">
                  <c:v>60.0</c:v>
                </c:pt>
                <c:pt idx="15">
                  <c:v>58.0</c:v>
                </c:pt>
                <c:pt idx="16">
                  <c:v>57.0</c:v>
                </c:pt>
                <c:pt idx="17">
                  <c:v>55.0</c:v>
                </c:pt>
                <c:pt idx="18">
                  <c:v>49.0</c:v>
                </c:pt>
                <c:pt idx="19">
                  <c:v>46.0</c:v>
                </c:pt>
                <c:pt idx="20">
                  <c:v>38.0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45-459D-AEDD-61A48289F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146088"/>
        <c:axId val="2099149384"/>
      </c:barChart>
      <c:catAx>
        <c:axId val="2099146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9149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149384"/>
        <c:scaling>
          <c:orientation val="minMax"/>
          <c:max val="161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914608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.0" l="0.75" r="0.75" t="1.0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58446714728"/>
          <c:y val="0.0467128027681661"/>
          <c:w val="0.862500877381264"/>
          <c:h val="0.8719723183391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2006'!$G$9:$G$32</c:f>
              <c:strCache>
                <c:ptCount val="24"/>
                <c:pt idx="0">
                  <c:v>Asikainen Olli</c:v>
                </c:pt>
                <c:pt idx="1">
                  <c:v>Sojakka Hannu</c:v>
                </c:pt>
                <c:pt idx="2">
                  <c:v>Kaiponen Jouni</c:v>
                </c:pt>
                <c:pt idx="3">
                  <c:v>Poussu Pasi</c:v>
                </c:pt>
                <c:pt idx="4">
                  <c:v>Hyöky Riina</c:v>
                </c:pt>
                <c:pt idx="5">
                  <c:v>Poutanen Mikko</c:v>
                </c:pt>
                <c:pt idx="6">
                  <c:v>Heikkilä Eija</c:v>
                </c:pt>
                <c:pt idx="7">
                  <c:v>Pellikka Jari</c:v>
                </c:pt>
                <c:pt idx="8">
                  <c:v>Kuikka Maarit</c:v>
                </c:pt>
                <c:pt idx="9">
                  <c:v>Äyräs Maria</c:v>
                </c:pt>
                <c:pt idx="10">
                  <c:v>Öhman Juha</c:v>
                </c:pt>
                <c:pt idx="11">
                  <c:v>Touhonen Pertti</c:v>
                </c:pt>
                <c:pt idx="12">
                  <c:v>Kaskimies Juhani</c:v>
                </c:pt>
                <c:pt idx="13">
                  <c:v>Aarnio Helena</c:v>
                </c:pt>
                <c:pt idx="14">
                  <c:v>Karppanen Anne</c:v>
                </c:pt>
                <c:pt idx="15">
                  <c:v>Luttinen Toni</c:v>
                </c:pt>
                <c:pt idx="16">
                  <c:v>Pellikka Riku</c:v>
                </c:pt>
                <c:pt idx="17">
                  <c:v>Suutarinen Timo</c:v>
                </c:pt>
                <c:pt idx="18">
                  <c:v>Salmi Henri</c:v>
                </c:pt>
                <c:pt idx="19">
                  <c:v>Rytkönen Jouni</c:v>
                </c:pt>
                <c:pt idx="20">
                  <c:v>Kuusisto Isto</c:v>
                </c:pt>
                <c:pt idx="21">
                  <c:v>Takaranta Jouko</c:v>
                </c:pt>
                <c:pt idx="22">
                  <c:v>Harra Esa</c:v>
                </c:pt>
                <c:pt idx="23">
                  <c:v>Heikkilä Marko</c:v>
                </c:pt>
              </c:strCache>
            </c:strRef>
          </c:cat>
          <c:val>
            <c:numRef>
              <c:f>'Vaalit 2006'!$I$9:$I$32</c:f>
              <c:numCache>
                <c:formatCode>General</c:formatCode>
                <c:ptCount val="24"/>
                <c:pt idx="0">
                  <c:v>82.0</c:v>
                </c:pt>
                <c:pt idx="1">
                  <c:v>80.0</c:v>
                </c:pt>
                <c:pt idx="2">
                  <c:v>75.0</c:v>
                </c:pt>
                <c:pt idx="3">
                  <c:v>73.0</c:v>
                </c:pt>
                <c:pt idx="4">
                  <c:v>70.0</c:v>
                </c:pt>
                <c:pt idx="5">
                  <c:v>69.0</c:v>
                </c:pt>
                <c:pt idx="6">
                  <c:v>63.0</c:v>
                </c:pt>
                <c:pt idx="7">
                  <c:v>63.0</c:v>
                </c:pt>
                <c:pt idx="8">
                  <c:v>61.0</c:v>
                </c:pt>
                <c:pt idx="9">
                  <c:v>60.0</c:v>
                </c:pt>
                <c:pt idx="10">
                  <c:v>59.0</c:v>
                </c:pt>
                <c:pt idx="11">
                  <c:v>55.0</c:v>
                </c:pt>
                <c:pt idx="12">
                  <c:v>55.0</c:v>
                </c:pt>
                <c:pt idx="13">
                  <c:v>50.0</c:v>
                </c:pt>
                <c:pt idx="14">
                  <c:v>44.0</c:v>
                </c:pt>
                <c:pt idx="15">
                  <c:v>43.0</c:v>
                </c:pt>
                <c:pt idx="16">
                  <c:v>43.0</c:v>
                </c:pt>
                <c:pt idx="17">
                  <c:v>43.0</c:v>
                </c:pt>
                <c:pt idx="18">
                  <c:v>40.0</c:v>
                </c:pt>
                <c:pt idx="19">
                  <c:v>39.0</c:v>
                </c:pt>
                <c:pt idx="20">
                  <c:v>36.0</c:v>
                </c:pt>
                <c:pt idx="21">
                  <c:v>32.0</c:v>
                </c:pt>
                <c:pt idx="22">
                  <c:v>30.0</c:v>
                </c:pt>
                <c:pt idx="23">
                  <c:v>28.0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EB-4BDB-9E45-87273C201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276264"/>
        <c:axId val="2103279560"/>
      </c:barChart>
      <c:catAx>
        <c:axId val="21032762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3279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279560"/>
        <c:scaling>
          <c:orientation val="minMax"/>
          <c:max val="132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ääntä</a:t>
                </a:r>
              </a:p>
            </c:rich>
          </c:tx>
          <c:layout>
            <c:manualLayout>
              <c:xMode val="edge"/>
              <c:yMode val="edge"/>
              <c:x val="0.521875546806649"/>
              <c:y val="0.953287197231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327626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&amp;C&amp;"Arial,Lihavoitu\Pasilan osaston toimikunnan vaali 25.3.2006</c:oddHeader>
    </c:headerFooter>
    <c:pageMargins b="1.0" l="0.75" r="0.75" t="1.0" header="0.4921259845" footer="0.4921259845"/>
    <c:pageSetup paperSize="9" orientation="landscape" horizontalDpi="300" verticalDpi="300" copies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83449893646"/>
          <c:y val="0.0467128027681661"/>
          <c:w val="0.859375874202346"/>
          <c:h val="0.8719723183391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2007'!$G$9:$G$32</c:f>
              <c:strCache>
                <c:ptCount val="24"/>
                <c:pt idx="0">
                  <c:v>Sojakka Hannu</c:v>
                </c:pt>
                <c:pt idx="1">
                  <c:v>Kaiponen Jouni</c:v>
                </c:pt>
                <c:pt idx="2">
                  <c:v>Poussu Pasi</c:v>
                </c:pt>
                <c:pt idx="3">
                  <c:v>Aarnio Helena</c:v>
                </c:pt>
                <c:pt idx="4">
                  <c:v>Asikainen Olli</c:v>
                </c:pt>
                <c:pt idx="5">
                  <c:v>Heikkilä Eija</c:v>
                </c:pt>
                <c:pt idx="6">
                  <c:v>Öhman Juha</c:v>
                </c:pt>
                <c:pt idx="7">
                  <c:v>Kuikka Maarit</c:v>
                </c:pt>
                <c:pt idx="8">
                  <c:v>Pellikka Jari</c:v>
                </c:pt>
                <c:pt idx="9">
                  <c:v>Poutanen Mikko</c:v>
                </c:pt>
                <c:pt idx="10">
                  <c:v>Sainio Tiina</c:v>
                </c:pt>
                <c:pt idx="11">
                  <c:v>Touhonen Pertti</c:v>
                </c:pt>
                <c:pt idx="12">
                  <c:v>Luttinen Toni</c:v>
                </c:pt>
                <c:pt idx="13">
                  <c:v>Kaskimies Juhani</c:v>
                </c:pt>
                <c:pt idx="14">
                  <c:v>Karhimo Eero</c:v>
                </c:pt>
                <c:pt idx="15">
                  <c:v>Karppanen Anne</c:v>
                </c:pt>
                <c:pt idx="16">
                  <c:v>Kuusisto Isto</c:v>
                </c:pt>
                <c:pt idx="17">
                  <c:v>Pellikka Riku</c:v>
                </c:pt>
                <c:pt idx="18">
                  <c:v>Salmi Henri</c:v>
                </c:pt>
                <c:pt idx="19">
                  <c:v>Harra Esa</c:v>
                </c:pt>
                <c:pt idx="20">
                  <c:v>Suutarinen Timo</c:v>
                </c:pt>
                <c:pt idx="21">
                  <c:v>Lasalarie Maurice</c:v>
                </c:pt>
                <c:pt idx="22">
                  <c:v>Takaranta Jouko</c:v>
                </c:pt>
                <c:pt idx="23">
                  <c:v>Havunen Jari</c:v>
                </c:pt>
              </c:strCache>
            </c:strRef>
          </c:cat>
          <c:val>
            <c:numRef>
              <c:f>'Vaalit 2007'!$I$9:$I$32</c:f>
              <c:numCache>
                <c:formatCode>General</c:formatCode>
                <c:ptCount val="24"/>
                <c:pt idx="0">
                  <c:v>76.0</c:v>
                </c:pt>
                <c:pt idx="1">
                  <c:v>70.0</c:v>
                </c:pt>
                <c:pt idx="2">
                  <c:v>68.0</c:v>
                </c:pt>
                <c:pt idx="3">
                  <c:v>66.0</c:v>
                </c:pt>
                <c:pt idx="4">
                  <c:v>66.0</c:v>
                </c:pt>
                <c:pt idx="5">
                  <c:v>63.0</c:v>
                </c:pt>
                <c:pt idx="6">
                  <c:v>59.0</c:v>
                </c:pt>
                <c:pt idx="7">
                  <c:v>58.0</c:v>
                </c:pt>
                <c:pt idx="8">
                  <c:v>57.0</c:v>
                </c:pt>
                <c:pt idx="9">
                  <c:v>57.0</c:v>
                </c:pt>
                <c:pt idx="10">
                  <c:v>56.0</c:v>
                </c:pt>
                <c:pt idx="11">
                  <c:v>47.0</c:v>
                </c:pt>
                <c:pt idx="12">
                  <c:v>47.0</c:v>
                </c:pt>
                <c:pt idx="13">
                  <c:v>47.0</c:v>
                </c:pt>
                <c:pt idx="14">
                  <c:v>46.0</c:v>
                </c:pt>
                <c:pt idx="15">
                  <c:v>46.0</c:v>
                </c:pt>
                <c:pt idx="16">
                  <c:v>44.0</c:v>
                </c:pt>
                <c:pt idx="17">
                  <c:v>44.0</c:v>
                </c:pt>
                <c:pt idx="18">
                  <c:v>40.0</c:v>
                </c:pt>
                <c:pt idx="19">
                  <c:v>37.0</c:v>
                </c:pt>
                <c:pt idx="20">
                  <c:v>34.0</c:v>
                </c:pt>
                <c:pt idx="21">
                  <c:v>31.0</c:v>
                </c:pt>
                <c:pt idx="22">
                  <c:v>28.0</c:v>
                </c:pt>
                <c:pt idx="23">
                  <c:v>27.0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4F-4155-B77E-F5BCCF6B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326808"/>
        <c:axId val="2103330104"/>
      </c:barChart>
      <c:catAx>
        <c:axId val="2103326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3330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330104"/>
        <c:scaling>
          <c:orientation val="minMax"/>
          <c:max val="125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97231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332680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&amp;C&amp;"Arial,Lihavoitu\Pasilan osaston toimikunnan vaali 25.3.2006</c:oddHeader>
    </c:headerFooter>
    <c:pageMargins b="1.0" l="0.75" r="0.75" t="1.0" header="0.4921259845" footer="0.4921259845"/>
    <c:pageSetup paperSize="9" orientation="landscape" horizontalDpi="300" verticalDpi="300" copies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5"/>
          <c:y val="0.0467128027681661"/>
          <c:w val="0.873958333333333"/>
          <c:h val="0.8667820069204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2008'!$G$9:$G$32</c:f>
              <c:strCache>
                <c:ptCount val="24"/>
                <c:pt idx="0">
                  <c:v>Sojakka Hannu</c:v>
                </c:pt>
                <c:pt idx="1">
                  <c:v>Öhman Juha</c:v>
                </c:pt>
                <c:pt idx="2">
                  <c:v>Heikkilä Eija</c:v>
                </c:pt>
                <c:pt idx="3">
                  <c:v>Touhonen Pertti</c:v>
                </c:pt>
                <c:pt idx="4">
                  <c:v>Kaiponen Jouni</c:v>
                </c:pt>
                <c:pt idx="5">
                  <c:v>Asikainen Olli</c:v>
                </c:pt>
                <c:pt idx="6">
                  <c:v>Nevalainen Lasse</c:v>
                </c:pt>
                <c:pt idx="7">
                  <c:v>Poussu Pasi</c:v>
                </c:pt>
                <c:pt idx="8">
                  <c:v>Poutanen Mikko</c:v>
                </c:pt>
                <c:pt idx="9">
                  <c:v>Luttinen Toni</c:v>
                </c:pt>
                <c:pt idx="10">
                  <c:v>Hyöky Riina</c:v>
                </c:pt>
                <c:pt idx="11">
                  <c:v>Kuusisto Isto</c:v>
                </c:pt>
                <c:pt idx="12">
                  <c:v>Aarnio Helena</c:v>
                </c:pt>
                <c:pt idx="13">
                  <c:v>Kuikka Maarit</c:v>
                </c:pt>
                <c:pt idx="14">
                  <c:v>Lasalarie Maurice</c:v>
                </c:pt>
                <c:pt idx="15">
                  <c:v>Huynh Tho Thun</c:v>
                </c:pt>
                <c:pt idx="16">
                  <c:v>Harra Esa</c:v>
                </c:pt>
                <c:pt idx="17">
                  <c:v>Zapasnik Lea</c:v>
                </c:pt>
                <c:pt idx="18">
                  <c:v>Havunen Jari</c:v>
                </c:pt>
                <c:pt idx="19">
                  <c:v>Saarinen Timo</c:v>
                </c:pt>
                <c:pt idx="20">
                  <c:v>Salmi Henri</c:v>
                </c:pt>
                <c:pt idx="21">
                  <c:v>Toivonen Jorma</c:v>
                </c:pt>
                <c:pt idx="22">
                  <c:v>Päivärinta Raimo</c:v>
                </c:pt>
                <c:pt idx="23">
                  <c:v>Takaranta Jouko</c:v>
                </c:pt>
              </c:strCache>
            </c:strRef>
          </c:cat>
          <c:val>
            <c:numRef>
              <c:f>'Vaalit 2008'!$I$9:$I$32</c:f>
              <c:numCache>
                <c:formatCode>General</c:formatCode>
                <c:ptCount val="24"/>
                <c:pt idx="0">
                  <c:v>81.0</c:v>
                </c:pt>
                <c:pt idx="1">
                  <c:v>68.0</c:v>
                </c:pt>
                <c:pt idx="2">
                  <c:v>65.0</c:v>
                </c:pt>
                <c:pt idx="3">
                  <c:v>62.0</c:v>
                </c:pt>
                <c:pt idx="4">
                  <c:v>61.0</c:v>
                </c:pt>
                <c:pt idx="5">
                  <c:v>60.0</c:v>
                </c:pt>
                <c:pt idx="6">
                  <c:v>59.0</c:v>
                </c:pt>
                <c:pt idx="7">
                  <c:v>59.0</c:v>
                </c:pt>
                <c:pt idx="8">
                  <c:v>55.0</c:v>
                </c:pt>
                <c:pt idx="9">
                  <c:v>53.0</c:v>
                </c:pt>
                <c:pt idx="10">
                  <c:v>53.0</c:v>
                </c:pt>
                <c:pt idx="11">
                  <c:v>52.0</c:v>
                </c:pt>
                <c:pt idx="12">
                  <c:v>50.0</c:v>
                </c:pt>
                <c:pt idx="13">
                  <c:v>49.0</c:v>
                </c:pt>
                <c:pt idx="14">
                  <c:v>41.0</c:v>
                </c:pt>
                <c:pt idx="15">
                  <c:v>40.0</c:v>
                </c:pt>
                <c:pt idx="16">
                  <c:v>38.0</c:v>
                </c:pt>
                <c:pt idx="17">
                  <c:v>37.0</c:v>
                </c:pt>
                <c:pt idx="18">
                  <c:v>34.0</c:v>
                </c:pt>
                <c:pt idx="19">
                  <c:v>34.0</c:v>
                </c:pt>
                <c:pt idx="20">
                  <c:v>33.0</c:v>
                </c:pt>
                <c:pt idx="21">
                  <c:v>31.0</c:v>
                </c:pt>
                <c:pt idx="22">
                  <c:v>29.0</c:v>
                </c:pt>
                <c:pt idx="23">
                  <c:v>26.0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8C-4EC8-9E16-E046D420C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602600"/>
        <c:axId val="2102605896"/>
      </c:barChart>
      <c:catAx>
        <c:axId val="2102602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2605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605896"/>
        <c:scaling>
          <c:orientation val="minMax"/>
          <c:max val="121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97231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260260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&amp;C&amp;"Arial,Lihavoitu"&amp;11Pasilan osaston toimikunnan vaali 15.3.2008</c:oddHeader>
    </c:headerFooter>
    <c:pageMargins b="1.0" l="0.75" r="0.75" t="1.0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5"/>
          <c:y val="0.0467128027681661"/>
          <c:w val="0.873958333333334"/>
          <c:h val="0.8667820069204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2009'!$G$9:$G$32</c:f>
              <c:strCache>
                <c:ptCount val="24"/>
                <c:pt idx="0">
                  <c:v>Nevalainen Lasse</c:v>
                </c:pt>
                <c:pt idx="1">
                  <c:v>Aarnio Helena</c:v>
                </c:pt>
                <c:pt idx="2">
                  <c:v>Asikainen Olli</c:v>
                </c:pt>
                <c:pt idx="3">
                  <c:v>Sojakka Hannu</c:v>
                </c:pt>
                <c:pt idx="4">
                  <c:v>Luttinen Toni</c:v>
                </c:pt>
                <c:pt idx="5">
                  <c:v>Heikkilä Eija</c:v>
                </c:pt>
                <c:pt idx="6">
                  <c:v>Kuikka Maarit</c:v>
                </c:pt>
                <c:pt idx="7">
                  <c:v>Mutta Markus</c:v>
                </c:pt>
                <c:pt idx="8">
                  <c:v>Kuusisto Isto</c:v>
                </c:pt>
                <c:pt idx="9">
                  <c:v>Poutanen Mikko</c:v>
                </c:pt>
                <c:pt idx="10">
                  <c:v>Poussu Pasi</c:v>
                </c:pt>
                <c:pt idx="11">
                  <c:v>Öhman Juha</c:v>
                </c:pt>
                <c:pt idx="12">
                  <c:v>Hakkarainen Olli</c:v>
                </c:pt>
                <c:pt idx="13">
                  <c:v>Touhonen Pertti</c:v>
                </c:pt>
                <c:pt idx="14">
                  <c:v>Ollinen Ari</c:v>
                </c:pt>
                <c:pt idx="15">
                  <c:v>Salmi Henri</c:v>
                </c:pt>
                <c:pt idx="16">
                  <c:v>Saarinen Timo</c:v>
                </c:pt>
                <c:pt idx="17">
                  <c:v>Pelkonen Aarno</c:v>
                </c:pt>
                <c:pt idx="18">
                  <c:v>Takala Lydmila</c:v>
                </c:pt>
                <c:pt idx="19">
                  <c:v>Herranen Pekka</c:v>
                </c:pt>
                <c:pt idx="20">
                  <c:v>Lasalarie Maurice</c:v>
                </c:pt>
                <c:pt idx="21">
                  <c:v>Havunen Jari</c:v>
                </c:pt>
                <c:pt idx="22">
                  <c:v>Honkonen Sakari</c:v>
                </c:pt>
                <c:pt idx="23">
                  <c:v>Ekblad Jan</c:v>
                </c:pt>
              </c:strCache>
            </c:strRef>
          </c:cat>
          <c:val>
            <c:numRef>
              <c:f>'Vaalit 2009'!$I$9:$I$32</c:f>
              <c:numCache>
                <c:formatCode>General</c:formatCode>
                <c:ptCount val="24"/>
                <c:pt idx="0">
                  <c:v>97.0</c:v>
                </c:pt>
                <c:pt idx="1">
                  <c:v>77.0</c:v>
                </c:pt>
                <c:pt idx="2">
                  <c:v>74.0</c:v>
                </c:pt>
                <c:pt idx="3">
                  <c:v>74.0</c:v>
                </c:pt>
                <c:pt idx="4">
                  <c:v>69.0</c:v>
                </c:pt>
                <c:pt idx="5">
                  <c:v>68.0</c:v>
                </c:pt>
                <c:pt idx="6">
                  <c:v>67.0</c:v>
                </c:pt>
                <c:pt idx="7">
                  <c:v>66.0</c:v>
                </c:pt>
                <c:pt idx="8">
                  <c:v>63.0</c:v>
                </c:pt>
                <c:pt idx="9">
                  <c:v>62.0</c:v>
                </c:pt>
                <c:pt idx="10">
                  <c:v>61.0</c:v>
                </c:pt>
                <c:pt idx="11">
                  <c:v>61.0</c:v>
                </c:pt>
                <c:pt idx="12">
                  <c:v>59.0</c:v>
                </c:pt>
                <c:pt idx="13">
                  <c:v>57.0</c:v>
                </c:pt>
                <c:pt idx="14">
                  <c:v>44.0</c:v>
                </c:pt>
                <c:pt idx="15">
                  <c:v>43.0</c:v>
                </c:pt>
                <c:pt idx="16">
                  <c:v>42.0</c:v>
                </c:pt>
                <c:pt idx="17">
                  <c:v>41.0</c:v>
                </c:pt>
                <c:pt idx="18">
                  <c:v>36.0</c:v>
                </c:pt>
                <c:pt idx="19">
                  <c:v>35.0</c:v>
                </c:pt>
                <c:pt idx="20">
                  <c:v>34.0</c:v>
                </c:pt>
                <c:pt idx="21">
                  <c:v>29.0</c:v>
                </c:pt>
                <c:pt idx="22">
                  <c:v>24.0</c:v>
                </c:pt>
                <c:pt idx="23">
                  <c:v>20.0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F2-4A28-80DB-66C79F956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651096"/>
        <c:axId val="2102654392"/>
      </c:barChart>
      <c:catAx>
        <c:axId val="2102651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2654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654392"/>
        <c:scaling>
          <c:orientation val="minMax"/>
          <c:max val="149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97231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265109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&amp;C&amp;"Arial,Lihavoitu"&amp;11Pasilan osaston toimikunnan vaali 28.2.2009</c:oddHeader>
    </c:headerFooter>
    <c:pageMargins b="0.984251968503937" l="0.748031496062992" r="0.748031496062992" t="0.984251968503937" header="0.511811023622047" footer="0.511811023622047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8888888889"/>
          <c:y val="0.0467128027681661"/>
          <c:w val="0.847569444444445"/>
          <c:h val="0.8667820069204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2010'!$G$9:$G$33</c:f>
              <c:strCache>
                <c:ptCount val="25"/>
                <c:pt idx="0">
                  <c:v>Kaiponen Jouni</c:v>
                </c:pt>
                <c:pt idx="1">
                  <c:v>Mutta Markus</c:v>
                </c:pt>
                <c:pt idx="2">
                  <c:v>Laine Soile</c:v>
                </c:pt>
                <c:pt idx="3">
                  <c:v>Asikainen Olli</c:v>
                </c:pt>
                <c:pt idx="4">
                  <c:v>Aarnio Helena</c:v>
                </c:pt>
                <c:pt idx="5">
                  <c:v>Hyöky Riina</c:v>
                </c:pt>
                <c:pt idx="6">
                  <c:v>Saksala Toivo</c:v>
                </c:pt>
                <c:pt idx="7">
                  <c:v>Kuikka Maarit</c:v>
                </c:pt>
                <c:pt idx="8">
                  <c:v>Pellikka Jari</c:v>
                </c:pt>
                <c:pt idx="9">
                  <c:v>Said Jama Mohamed</c:v>
                </c:pt>
                <c:pt idx="10">
                  <c:v>Khadar Abdi</c:v>
                </c:pt>
                <c:pt idx="11">
                  <c:v>Poutanen Mikko</c:v>
                </c:pt>
                <c:pt idx="12">
                  <c:v>Öhman Juha</c:v>
                </c:pt>
                <c:pt idx="13">
                  <c:v>Touhonen Pertti</c:v>
                </c:pt>
                <c:pt idx="14">
                  <c:v>Bashir Abdi Mohamed</c:v>
                </c:pt>
                <c:pt idx="15">
                  <c:v>Heikkilä Eija</c:v>
                </c:pt>
                <c:pt idx="16">
                  <c:v>Kuusisto Isto</c:v>
                </c:pt>
                <c:pt idx="17">
                  <c:v>Luttinen Toni</c:v>
                </c:pt>
                <c:pt idx="18">
                  <c:v>Heikkilä Marko</c:v>
                </c:pt>
                <c:pt idx="19">
                  <c:v>Lasalarie Maurice</c:v>
                </c:pt>
                <c:pt idx="20">
                  <c:v>Ilvesviita Pauli</c:v>
                </c:pt>
                <c:pt idx="21">
                  <c:v>Pihlgren Mikko</c:v>
                </c:pt>
                <c:pt idx="22">
                  <c:v>Kytö Juha</c:v>
                </c:pt>
                <c:pt idx="23">
                  <c:v>Herranen Pekka</c:v>
                </c:pt>
                <c:pt idx="24">
                  <c:v>Havunen Jari</c:v>
                </c:pt>
              </c:strCache>
            </c:strRef>
          </c:cat>
          <c:val>
            <c:numRef>
              <c:f>'Vaalit 2010'!$I$9:$I$33</c:f>
              <c:numCache>
                <c:formatCode>General</c:formatCode>
                <c:ptCount val="25"/>
                <c:pt idx="0">
                  <c:v>99.0</c:v>
                </c:pt>
                <c:pt idx="1">
                  <c:v>91.0</c:v>
                </c:pt>
                <c:pt idx="2">
                  <c:v>80.0</c:v>
                </c:pt>
                <c:pt idx="3">
                  <c:v>78.0</c:v>
                </c:pt>
                <c:pt idx="4">
                  <c:v>76.0</c:v>
                </c:pt>
                <c:pt idx="5">
                  <c:v>73.0</c:v>
                </c:pt>
                <c:pt idx="6">
                  <c:v>72.0</c:v>
                </c:pt>
                <c:pt idx="7">
                  <c:v>71.0</c:v>
                </c:pt>
                <c:pt idx="8">
                  <c:v>70.0</c:v>
                </c:pt>
                <c:pt idx="9">
                  <c:v>70.0</c:v>
                </c:pt>
                <c:pt idx="10">
                  <c:v>70.0</c:v>
                </c:pt>
                <c:pt idx="11">
                  <c:v>68.0</c:v>
                </c:pt>
                <c:pt idx="12">
                  <c:v>66.0</c:v>
                </c:pt>
                <c:pt idx="13">
                  <c:v>62.0</c:v>
                </c:pt>
                <c:pt idx="14">
                  <c:v>57.0</c:v>
                </c:pt>
                <c:pt idx="15">
                  <c:v>56.0</c:v>
                </c:pt>
                <c:pt idx="16">
                  <c:v>55.0</c:v>
                </c:pt>
                <c:pt idx="17">
                  <c:v>51.0</c:v>
                </c:pt>
                <c:pt idx="18">
                  <c:v>50.0</c:v>
                </c:pt>
                <c:pt idx="19">
                  <c:v>40.0</c:v>
                </c:pt>
                <c:pt idx="20">
                  <c:v>39.0</c:v>
                </c:pt>
                <c:pt idx="21">
                  <c:v>35.0</c:v>
                </c:pt>
                <c:pt idx="22">
                  <c:v>33.0</c:v>
                </c:pt>
                <c:pt idx="23">
                  <c:v>31.0</c:v>
                </c:pt>
                <c:pt idx="24">
                  <c:v>26.0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FA-44E8-8670-25A0760F8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701560"/>
        <c:axId val="2102704856"/>
      </c:barChart>
      <c:catAx>
        <c:axId val="2102701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2704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704856"/>
        <c:scaling>
          <c:orientation val="minMax"/>
          <c:max val="188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97231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270156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&amp;C&amp;"Arial,Lihavoitu"&amp;11Pasilan osaston toimikunnan vaali 13.3.2010</c:oddHeader>
    </c:headerFooter>
    <c:pageMargins b="0.984251968503937" l="0.748031496062992" r="0.748031496062992" t="0.984251968503937" header="0.511811023622047" footer="0.511811023622047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8888888889"/>
          <c:y val="0.0467128027681661"/>
          <c:w val="0.847569444444445"/>
          <c:h val="0.8667820069204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2011'!$G$9:$G$38</c:f>
              <c:strCache>
                <c:ptCount val="30"/>
                <c:pt idx="0">
                  <c:v>Nevalainen Lasse</c:v>
                </c:pt>
                <c:pt idx="1">
                  <c:v>Kaiponen Jouni</c:v>
                </c:pt>
                <c:pt idx="2">
                  <c:v>Pellikka Jari</c:v>
                </c:pt>
                <c:pt idx="3">
                  <c:v>Kuusisto Isto</c:v>
                </c:pt>
                <c:pt idx="4">
                  <c:v>Saksala Toivo</c:v>
                </c:pt>
                <c:pt idx="5">
                  <c:v>Laine Soile</c:v>
                </c:pt>
                <c:pt idx="6">
                  <c:v>Heikkilä Eija</c:v>
                </c:pt>
                <c:pt idx="7">
                  <c:v>Asikainen Olli</c:v>
                </c:pt>
                <c:pt idx="8">
                  <c:v>Poutanen Mikko</c:v>
                </c:pt>
                <c:pt idx="9">
                  <c:v>Said Jama Mohamed</c:v>
                </c:pt>
                <c:pt idx="10">
                  <c:v>Hyöky Riina</c:v>
                </c:pt>
                <c:pt idx="11">
                  <c:v>Aarnio Helena</c:v>
                </c:pt>
                <c:pt idx="12">
                  <c:v>Touhonen Pertti</c:v>
                </c:pt>
                <c:pt idx="13">
                  <c:v>Öhman Juha</c:v>
                </c:pt>
                <c:pt idx="14">
                  <c:v>Hussein Omer</c:v>
                </c:pt>
                <c:pt idx="15">
                  <c:v>Heikkilä Marko</c:v>
                </c:pt>
                <c:pt idx="16">
                  <c:v>Khadar Abdi</c:v>
                </c:pt>
                <c:pt idx="17">
                  <c:v>Luttinen Toni</c:v>
                </c:pt>
                <c:pt idx="18">
                  <c:v>Herranen Pekka</c:v>
                </c:pt>
                <c:pt idx="19">
                  <c:v>Pihlgren Mikko</c:v>
                </c:pt>
                <c:pt idx="20">
                  <c:v>Hyunh Tho</c:v>
                </c:pt>
                <c:pt idx="21">
                  <c:v>Jantunen Timo</c:v>
                </c:pt>
                <c:pt idx="22">
                  <c:v>Takala Lydmila</c:v>
                </c:pt>
                <c:pt idx="23">
                  <c:v>Bashir Abdi Mohamed</c:v>
                </c:pt>
                <c:pt idx="24">
                  <c:v>Lasalarie Maurice</c:v>
                </c:pt>
                <c:pt idx="25">
                  <c:v>Rahikka Janne</c:v>
                </c:pt>
                <c:pt idx="26">
                  <c:v>Havunen Jari</c:v>
                </c:pt>
                <c:pt idx="27">
                  <c:v>Ekblad Jan</c:v>
                </c:pt>
                <c:pt idx="28">
                  <c:v>Laaksonen Pentti</c:v>
                </c:pt>
                <c:pt idx="29">
                  <c:v>Päivärinta Raimo</c:v>
                </c:pt>
              </c:strCache>
            </c:strRef>
          </c:cat>
          <c:val>
            <c:numRef>
              <c:f>'Vaalit 2011'!$I$9:$I$38</c:f>
              <c:numCache>
                <c:formatCode>General</c:formatCode>
                <c:ptCount val="30"/>
                <c:pt idx="0">
                  <c:v>111.0</c:v>
                </c:pt>
                <c:pt idx="1">
                  <c:v>94.0</c:v>
                </c:pt>
                <c:pt idx="2">
                  <c:v>93.0</c:v>
                </c:pt>
                <c:pt idx="3">
                  <c:v>87.0</c:v>
                </c:pt>
                <c:pt idx="4">
                  <c:v>87.0</c:v>
                </c:pt>
                <c:pt idx="5">
                  <c:v>86.0</c:v>
                </c:pt>
                <c:pt idx="6">
                  <c:v>81.0</c:v>
                </c:pt>
                <c:pt idx="7">
                  <c:v>76.0</c:v>
                </c:pt>
                <c:pt idx="8">
                  <c:v>68.0</c:v>
                </c:pt>
                <c:pt idx="9">
                  <c:v>68.0</c:v>
                </c:pt>
                <c:pt idx="10">
                  <c:v>67.0</c:v>
                </c:pt>
                <c:pt idx="11">
                  <c:v>67.0</c:v>
                </c:pt>
                <c:pt idx="12">
                  <c:v>58.0</c:v>
                </c:pt>
                <c:pt idx="13">
                  <c:v>53.0</c:v>
                </c:pt>
                <c:pt idx="14">
                  <c:v>49.0</c:v>
                </c:pt>
                <c:pt idx="15">
                  <c:v>45.0</c:v>
                </c:pt>
                <c:pt idx="16">
                  <c:v>43.0</c:v>
                </c:pt>
                <c:pt idx="17">
                  <c:v>37.0</c:v>
                </c:pt>
                <c:pt idx="18">
                  <c:v>32.0</c:v>
                </c:pt>
                <c:pt idx="19">
                  <c:v>30.0</c:v>
                </c:pt>
                <c:pt idx="20">
                  <c:v>29.0</c:v>
                </c:pt>
                <c:pt idx="21">
                  <c:v>26.0</c:v>
                </c:pt>
                <c:pt idx="22">
                  <c:v>24.0</c:v>
                </c:pt>
                <c:pt idx="23">
                  <c:v>23.0</c:v>
                </c:pt>
                <c:pt idx="24">
                  <c:v>23.0</c:v>
                </c:pt>
                <c:pt idx="25">
                  <c:v>16.0</c:v>
                </c:pt>
                <c:pt idx="26">
                  <c:v>15.0</c:v>
                </c:pt>
                <c:pt idx="27">
                  <c:v>12.0</c:v>
                </c:pt>
                <c:pt idx="28">
                  <c:v>9.0</c:v>
                </c:pt>
                <c:pt idx="29">
                  <c:v>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0F-4E01-8E57-2022C05B6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752584"/>
        <c:axId val="2102755880"/>
      </c:barChart>
      <c:catAx>
        <c:axId val="2102752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2755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755880"/>
        <c:scaling>
          <c:orientation val="minMax"/>
          <c:max val="180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87140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275258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&amp;C&amp;"Arial,Lihavoitu"&amp;11Pasilan osaston toimikunnan vaali 5.3.2011</c:oddHeader>
    </c:headerFooter>
    <c:pageMargins b="0.984251968503937" l="0.748031496062992" r="0.748031496062992" t="0.984251968503937" header="0.511811023622047" footer="0.511811023622047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8888888889"/>
          <c:y val="0.0467128027681661"/>
          <c:w val="0.847569444444445"/>
          <c:h val="0.8667820069204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2012'!$G$9:$G$35</c:f>
              <c:strCache>
                <c:ptCount val="27"/>
                <c:pt idx="0">
                  <c:v>Nevalainen Lasse</c:v>
                </c:pt>
                <c:pt idx="1">
                  <c:v>Heikkilä Eija</c:v>
                </c:pt>
                <c:pt idx="2">
                  <c:v>Poutanen Mikko</c:v>
                </c:pt>
                <c:pt idx="3">
                  <c:v>Touhonen Pertti</c:v>
                </c:pt>
                <c:pt idx="4">
                  <c:v>Kuusisto Isto</c:v>
                </c:pt>
                <c:pt idx="5">
                  <c:v>Kuikka Maarit</c:v>
                </c:pt>
                <c:pt idx="6">
                  <c:v>Said Jama Mohamed</c:v>
                </c:pt>
                <c:pt idx="7">
                  <c:v>Hussein Omer</c:v>
                </c:pt>
                <c:pt idx="8">
                  <c:v>Jantunen Timo</c:v>
                </c:pt>
                <c:pt idx="9">
                  <c:v>Pulkkinen Joonas</c:v>
                </c:pt>
                <c:pt idx="10">
                  <c:v>Luttinen Toni</c:v>
                </c:pt>
                <c:pt idx="11">
                  <c:v>Poussu Pasi</c:v>
                </c:pt>
                <c:pt idx="12">
                  <c:v>Luttinen Jouko</c:v>
                </c:pt>
                <c:pt idx="13">
                  <c:v>Laamanen Jarno</c:v>
                </c:pt>
                <c:pt idx="14">
                  <c:v>Toivanen Tomi</c:v>
                </c:pt>
                <c:pt idx="15">
                  <c:v>Pellikka Jari</c:v>
                </c:pt>
                <c:pt idx="16">
                  <c:v>Harra Esa</c:v>
                </c:pt>
                <c:pt idx="17">
                  <c:v>Herranen Pekka</c:v>
                </c:pt>
                <c:pt idx="18">
                  <c:v>Pellikka Riku</c:v>
                </c:pt>
                <c:pt idx="19">
                  <c:v>Havunen Jari</c:v>
                </c:pt>
                <c:pt idx="20">
                  <c:v>Sellman Tommi</c:v>
                </c:pt>
                <c:pt idx="21">
                  <c:v>Pirilä Jukka</c:v>
                </c:pt>
                <c:pt idx="22">
                  <c:v>Luotonen Jarmo</c:v>
                </c:pt>
                <c:pt idx="23">
                  <c:v>Saviaro Juha-Pekka</c:v>
                </c:pt>
                <c:pt idx="24">
                  <c:v>Maghnouj Muro</c:v>
                </c:pt>
                <c:pt idx="25">
                  <c:v>Rahikka Janne</c:v>
                </c:pt>
                <c:pt idx="26">
                  <c:v>Bomb Timo</c:v>
                </c:pt>
              </c:strCache>
            </c:strRef>
          </c:cat>
          <c:val>
            <c:numRef>
              <c:f>'Vaalit 2012'!$I$9:$I$35</c:f>
              <c:numCache>
                <c:formatCode>General</c:formatCode>
                <c:ptCount val="27"/>
                <c:pt idx="0">
                  <c:v>67.0</c:v>
                </c:pt>
                <c:pt idx="1">
                  <c:v>52.0</c:v>
                </c:pt>
                <c:pt idx="2">
                  <c:v>52.0</c:v>
                </c:pt>
                <c:pt idx="3">
                  <c:v>52.0</c:v>
                </c:pt>
                <c:pt idx="4">
                  <c:v>47.0</c:v>
                </c:pt>
                <c:pt idx="5">
                  <c:v>44.0</c:v>
                </c:pt>
                <c:pt idx="6">
                  <c:v>44.0</c:v>
                </c:pt>
                <c:pt idx="7">
                  <c:v>40.0</c:v>
                </c:pt>
                <c:pt idx="8">
                  <c:v>38.0</c:v>
                </c:pt>
                <c:pt idx="9">
                  <c:v>37.0</c:v>
                </c:pt>
                <c:pt idx="10">
                  <c:v>36.0</c:v>
                </c:pt>
                <c:pt idx="11">
                  <c:v>36.0</c:v>
                </c:pt>
                <c:pt idx="12">
                  <c:v>33.0</c:v>
                </c:pt>
                <c:pt idx="13">
                  <c:v>31.0</c:v>
                </c:pt>
                <c:pt idx="14">
                  <c:v>31.0</c:v>
                </c:pt>
                <c:pt idx="15">
                  <c:v>30.0</c:v>
                </c:pt>
                <c:pt idx="16">
                  <c:v>28.0</c:v>
                </c:pt>
                <c:pt idx="17">
                  <c:v>25.0</c:v>
                </c:pt>
                <c:pt idx="18">
                  <c:v>23.0</c:v>
                </c:pt>
                <c:pt idx="19">
                  <c:v>21.0</c:v>
                </c:pt>
                <c:pt idx="20">
                  <c:v>21.0</c:v>
                </c:pt>
                <c:pt idx="21">
                  <c:v>20.0</c:v>
                </c:pt>
                <c:pt idx="22">
                  <c:v>17.0</c:v>
                </c:pt>
                <c:pt idx="23">
                  <c:v>14.0</c:v>
                </c:pt>
                <c:pt idx="24">
                  <c:v>10.0</c:v>
                </c:pt>
                <c:pt idx="25">
                  <c:v>10.0</c:v>
                </c:pt>
                <c:pt idx="26">
                  <c:v>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2E-4BD4-B9CB-C3B8B4DA1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551960"/>
        <c:axId val="2102555256"/>
      </c:barChart>
      <c:catAx>
        <c:axId val="2102551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2555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555256"/>
        <c:scaling>
          <c:orientation val="minMax"/>
          <c:max val="105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87140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255196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&amp;C&amp;"Arial,Lihavoitu"&amp;11Pasilan osaston toimikunnan vaali 10.3.2012</c:oddHeader>
    </c:headerFooter>
    <c:pageMargins b="0.984251968503937" l="0.748031496062992" r="0.748031496062992" t="0.984251968503937" header="0.511811023622047" footer="0.511811023622047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8888888889"/>
          <c:y val="0.0467128027681661"/>
          <c:w val="0.847569444444445"/>
          <c:h val="0.8667820069204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2013'!$G$9:$G$34</c:f>
              <c:strCache>
                <c:ptCount val="26"/>
                <c:pt idx="0">
                  <c:v>Jama Mohamed</c:v>
                </c:pt>
                <c:pt idx="1">
                  <c:v>Kaiponen Jouni</c:v>
                </c:pt>
                <c:pt idx="2">
                  <c:v>Kuusisto Isto</c:v>
                </c:pt>
                <c:pt idx="3">
                  <c:v>Saksala Toivo</c:v>
                </c:pt>
                <c:pt idx="4">
                  <c:v>Hurre Ahmed</c:v>
                </c:pt>
                <c:pt idx="5">
                  <c:v>Poutanen Mikko</c:v>
                </c:pt>
                <c:pt idx="6">
                  <c:v>Touhonen Pertti</c:v>
                </c:pt>
                <c:pt idx="7">
                  <c:v>Pellikka Riku</c:v>
                </c:pt>
                <c:pt idx="8">
                  <c:v>Heikkilä Eija</c:v>
                </c:pt>
                <c:pt idx="9">
                  <c:v>Syrjäläinen Tuula</c:v>
                </c:pt>
                <c:pt idx="10">
                  <c:v>Pulkkinen Joonas</c:v>
                </c:pt>
                <c:pt idx="11">
                  <c:v>Toivanen Tomi</c:v>
                </c:pt>
                <c:pt idx="12">
                  <c:v>Kuikka Maarit</c:v>
                </c:pt>
                <c:pt idx="13">
                  <c:v>Rantanen Heli</c:v>
                </c:pt>
                <c:pt idx="14">
                  <c:v>Jantunen Timo</c:v>
                </c:pt>
                <c:pt idx="15">
                  <c:v>Luttinen Toni</c:v>
                </c:pt>
                <c:pt idx="16">
                  <c:v>Laamanen Jarno</c:v>
                </c:pt>
                <c:pt idx="17">
                  <c:v>Moge Ali</c:v>
                </c:pt>
                <c:pt idx="18">
                  <c:v>Pirilä Jukka</c:v>
                </c:pt>
                <c:pt idx="19">
                  <c:v>Luotonen Jarmo</c:v>
                </c:pt>
                <c:pt idx="20">
                  <c:v>Luttinen Jouko</c:v>
                </c:pt>
                <c:pt idx="21">
                  <c:v>Herranen Pekka</c:v>
                </c:pt>
                <c:pt idx="22">
                  <c:v>Pellikka Jari</c:v>
                </c:pt>
                <c:pt idx="23">
                  <c:v>Havunen Jari</c:v>
                </c:pt>
                <c:pt idx="24">
                  <c:v>Utter Muro</c:v>
                </c:pt>
                <c:pt idx="25">
                  <c:v>Sellman Tommi</c:v>
                </c:pt>
              </c:strCache>
            </c:strRef>
          </c:cat>
          <c:val>
            <c:numRef>
              <c:f>'Vaalit 2013'!$I$9:$I$34</c:f>
              <c:numCache>
                <c:formatCode>General</c:formatCode>
                <c:ptCount val="26"/>
                <c:pt idx="0">
                  <c:v>75.0</c:v>
                </c:pt>
                <c:pt idx="1">
                  <c:v>72.0</c:v>
                </c:pt>
                <c:pt idx="2">
                  <c:v>72.0</c:v>
                </c:pt>
                <c:pt idx="3">
                  <c:v>72.0</c:v>
                </c:pt>
                <c:pt idx="4">
                  <c:v>62.0</c:v>
                </c:pt>
                <c:pt idx="5">
                  <c:v>59.0</c:v>
                </c:pt>
                <c:pt idx="6">
                  <c:v>55.0</c:v>
                </c:pt>
                <c:pt idx="7">
                  <c:v>52.0</c:v>
                </c:pt>
                <c:pt idx="8">
                  <c:v>51.0</c:v>
                </c:pt>
                <c:pt idx="9">
                  <c:v>49.0</c:v>
                </c:pt>
                <c:pt idx="10">
                  <c:v>48.0</c:v>
                </c:pt>
                <c:pt idx="11">
                  <c:v>48.0</c:v>
                </c:pt>
                <c:pt idx="12">
                  <c:v>46.0</c:v>
                </c:pt>
                <c:pt idx="13">
                  <c:v>45.0</c:v>
                </c:pt>
                <c:pt idx="14">
                  <c:v>43.0</c:v>
                </c:pt>
                <c:pt idx="15">
                  <c:v>40.0</c:v>
                </c:pt>
                <c:pt idx="16">
                  <c:v>35.0</c:v>
                </c:pt>
                <c:pt idx="17">
                  <c:v>35.0</c:v>
                </c:pt>
                <c:pt idx="18">
                  <c:v>33.0</c:v>
                </c:pt>
                <c:pt idx="19">
                  <c:v>31.0</c:v>
                </c:pt>
                <c:pt idx="20">
                  <c:v>31.0</c:v>
                </c:pt>
                <c:pt idx="21">
                  <c:v>30.0</c:v>
                </c:pt>
                <c:pt idx="22">
                  <c:v>30.0</c:v>
                </c:pt>
                <c:pt idx="23">
                  <c:v>29.0</c:v>
                </c:pt>
                <c:pt idx="24">
                  <c:v>23.0</c:v>
                </c:pt>
                <c:pt idx="25">
                  <c:v>21.0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2C-433A-8560-16DC4151F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524632"/>
        <c:axId val="2102520808"/>
      </c:barChart>
      <c:catAx>
        <c:axId val="2102524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2520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520808"/>
        <c:scaling>
          <c:orientation val="minMax"/>
          <c:max val="139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87140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252463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&amp;C&amp;"Arial,Lihavoitu"&amp;11Pasilan osaston toimikunnan vaali 2.3.2013</c:oddHeader>
    </c:headerFooter>
    <c:pageMargins b="0.984251968503937" l="0.748031496062992" r="0.748031496062992" t="0.984251968503937" header="0.511811023622047" footer="0.511811023622047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8888888889"/>
          <c:y val="0.0467128027681661"/>
          <c:w val="0.847569444444445"/>
          <c:h val="0.8667820069204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2014'!$G$9:$G$33</c:f>
              <c:strCache>
                <c:ptCount val="25"/>
                <c:pt idx="0">
                  <c:v>Saksala Toivo</c:v>
                </c:pt>
                <c:pt idx="1">
                  <c:v>Kaiponen Jouni</c:v>
                </c:pt>
                <c:pt idx="2">
                  <c:v>Kuusisto Isto</c:v>
                </c:pt>
                <c:pt idx="3">
                  <c:v>Aarnio Helena</c:v>
                </c:pt>
                <c:pt idx="4">
                  <c:v>Touhonen Pertti</c:v>
                </c:pt>
                <c:pt idx="5">
                  <c:v>Pellikka Riku</c:v>
                </c:pt>
                <c:pt idx="6">
                  <c:v>Rantanen Heli</c:v>
                </c:pt>
                <c:pt idx="7">
                  <c:v>Poutanen Mikko</c:v>
                </c:pt>
                <c:pt idx="8">
                  <c:v>Ilvesviita Pauli</c:v>
                </c:pt>
                <c:pt idx="9">
                  <c:v>Toivanen Tomi</c:v>
                </c:pt>
                <c:pt idx="10">
                  <c:v>Luttinen Jouko</c:v>
                </c:pt>
                <c:pt idx="11">
                  <c:v>Syrjäläinen Tuula</c:v>
                </c:pt>
                <c:pt idx="12">
                  <c:v>Kuikka Maarit</c:v>
                </c:pt>
                <c:pt idx="13">
                  <c:v>Laamanen Jarno</c:v>
                </c:pt>
                <c:pt idx="14">
                  <c:v>Heikkilä Eija</c:v>
                </c:pt>
                <c:pt idx="15">
                  <c:v>Pirilä Jukka</c:v>
                </c:pt>
                <c:pt idx="16">
                  <c:v>Havunen Jari</c:v>
                </c:pt>
                <c:pt idx="17">
                  <c:v>Jantunen Timo</c:v>
                </c:pt>
                <c:pt idx="18">
                  <c:v>Jama Mohamed</c:v>
                </c:pt>
                <c:pt idx="19">
                  <c:v>Luttinen Toni</c:v>
                </c:pt>
                <c:pt idx="20">
                  <c:v>Rauhavuori Merja</c:v>
                </c:pt>
                <c:pt idx="21">
                  <c:v>Laitinen Sari</c:v>
                </c:pt>
                <c:pt idx="22">
                  <c:v>Luotonen Jarmo</c:v>
                </c:pt>
                <c:pt idx="23">
                  <c:v>Mäkinen Sami</c:v>
                </c:pt>
                <c:pt idx="24">
                  <c:v>Salmen Juha</c:v>
                </c:pt>
              </c:strCache>
            </c:strRef>
          </c:cat>
          <c:val>
            <c:numRef>
              <c:f>'Vaalit 2014'!$I$9:$I$33</c:f>
              <c:numCache>
                <c:formatCode>General</c:formatCode>
                <c:ptCount val="25"/>
                <c:pt idx="0">
                  <c:v>57.0</c:v>
                </c:pt>
                <c:pt idx="1">
                  <c:v>54.0</c:v>
                </c:pt>
                <c:pt idx="2">
                  <c:v>51.0</c:v>
                </c:pt>
                <c:pt idx="3">
                  <c:v>44.0</c:v>
                </c:pt>
                <c:pt idx="4">
                  <c:v>43.0</c:v>
                </c:pt>
                <c:pt idx="5">
                  <c:v>41.0</c:v>
                </c:pt>
                <c:pt idx="6">
                  <c:v>39.0</c:v>
                </c:pt>
                <c:pt idx="7">
                  <c:v>38.0</c:v>
                </c:pt>
                <c:pt idx="8">
                  <c:v>37.0</c:v>
                </c:pt>
                <c:pt idx="9">
                  <c:v>36.0</c:v>
                </c:pt>
                <c:pt idx="10">
                  <c:v>36.0</c:v>
                </c:pt>
                <c:pt idx="11">
                  <c:v>35.0</c:v>
                </c:pt>
                <c:pt idx="12">
                  <c:v>33.0</c:v>
                </c:pt>
                <c:pt idx="13">
                  <c:v>33.0</c:v>
                </c:pt>
                <c:pt idx="14">
                  <c:v>27.0</c:v>
                </c:pt>
                <c:pt idx="15">
                  <c:v>25.0</c:v>
                </c:pt>
                <c:pt idx="16">
                  <c:v>24.0</c:v>
                </c:pt>
                <c:pt idx="17">
                  <c:v>24.0</c:v>
                </c:pt>
                <c:pt idx="18">
                  <c:v>23.0</c:v>
                </c:pt>
                <c:pt idx="19">
                  <c:v>23.0</c:v>
                </c:pt>
                <c:pt idx="20">
                  <c:v>23.0</c:v>
                </c:pt>
                <c:pt idx="21">
                  <c:v>22.0</c:v>
                </c:pt>
                <c:pt idx="22">
                  <c:v>17.0</c:v>
                </c:pt>
                <c:pt idx="23">
                  <c:v>13.0</c:v>
                </c:pt>
                <c:pt idx="24">
                  <c:v>10.0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5A-4CB8-9B38-33A182BE7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395336"/>
        <c:axId val="2101226024"/>
      </c:barChart>
      <c:catAx>
        <c:axId val="2102395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1226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226024"/>
        <c:scaling>
          <c:orientation val="minMax"/>
          <c:max val="97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87140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239533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&amp;C&amp;11Pasilan osaston toimikunnan vaali 8.3.2014</c:oddHeader>
    </c:headerFooter>
    <c:pageMargins b="0.984251968503937" l="0.748031496062992" r="0.748031496062992" t="0.984251968503937" header="0.511811023622047" footer="0.511811023622047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8888888889"/>
          <c:y val="0.0467128027681661"/>
          <c:w val="0.847569444444445"/>
          <c:h val="0.8667820069204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2015'!$G$9:$G$34</c:f>
              <c:strCache>
                <c:ptCount val="26"/>
                <c:pt idx="0">
                  <c:v>Kuusisto Isto</c:v>
                </c:pt>
                <c:pt idx="1">
                  <c:v>Saksala Toivo</c:v>
                </c:pt>
                <c:pt idx="2">
                  <c:v>Kaiponen Jouni</c:v>
                </c:pt>
                <c:pt idx="3">
                  <c:v>Rantanen Heli</c:v>
                </c:pt>
                <c:pt idx="4">
                  <c:v>Syrjäläinen Tuula</c:v>
                </c:pt>
                <c:pt idx="5">
                  <c:v>Aarnio Helena</c:v>
                </c:pt>
                <c:pt idx="6">
                  <c:v>Poutanen Mikko</c:v>
                </c:pt>
                <c:pt idx="7">
                  <c:v>Touhonen Pertti</c:v>
                </c:pt>
                <c:pt idx="8">
                  <c:v>Luttinen Jouko</c:v>
                </c:pt>
                <c:pt idx="9">
                  <c:v>Laine Ina</c:v>
                </c:pt>
                <c:pt idx="10">
                  <c:v>Herranen Pekka</c:v>
                </c:pt>
                <c:pt idx="11">
                  <c:v>Rauhavuori Merja</c:v>
                </c:pt>
                <c:pt idx="12">
                  <c:v>Ilvesviita Pauli</c:v>
                </c:pt>
                <c:pt idx="13">
                  <c:v>Luotonen Jarmo</c:v>
                </c:pt>
                <c:pt idx="14">
                  <c:v>Kuikka Maarit</c:v>
                </c:pt>
                <c:pt idx="15">
                  <c:v>Salovaara Jaakko</c:v>
                </c:pt>
                <c:pt idx="16">
                  <c:v>Havunen Jari</c:v>
                </c:pt>
                <c:pt idx="17">
                  <c:v>Laamanen Jarno</c:v>
                </c:pt>
                <c:pt idx="18">
                  <c:v>Jantunen Timo</c:v>
                </c:pt>
                <c:pt idx="19">
                  <c:v>Pirilä Jukka</c:v>
                </c:pt>
                <c:pt idx="20">
                  <c:v>Englund Tom</c:v>
                </c:pt>
                <c:pt idx="21">
                  <c:v>Andersson Aleksi</c:v>
                </c:pt>
                <c:pt idx="22">
                  <c:v>Mäkinen Sami</c:v>
                </c:pt>
                <c:pt idx="23">
                  <c:v>Palmu Niko</c:v>
                </c:pt>
                <c:pt idx="24">
                  <c:v>Pietiäinen Erkki</c:v>
                </c:pt>
                <c:pt idx="25">
                  <c:v>Salmen Juha</c:v>
                </c:pt>
              </c:strCache>
            </c:strRef>
          </c:cat>
          <c:val>
            <c:numRef>
              <c:f>'Vaalit 2015'!$I$9:$I$34</c:f>
              <c:numCache>
                <c:formatCode>General</c:formatCode>
                <c:ptCount val="26"/>
                <c:pt idx="0">
                  <c:v>68.0</c:v>
                </c:pt>
                <c:pt idx="1">
                  <c:v>66.0</c:v>
                </c:pt>
                <c:pt idx="2">
                  <c:v>60.0</c:v>
                </c:pt>
                <c:pt idx="3">
                  <c:v>57.0</c:v>
                </c:pt>
                <c:pt idx="4">
                  <c:v>54.0</c:v>
                </c:pt>
                <c:pt idx="5">
                  <c:v>50.0</c:v>
                </c:pt>
                <c:pt idx="6">
                  <c:v>50.0</c:v>
                </c:pt>
                <c:pt idx="7">
                  <c:v>50.0</c:v>
                </c:pt>
                <c:pt idx="8">
                  <c:v>45.0</c:v>
                </c:pt>
                <c:pt idx="9">
                  <c:v>35.0</c:v>
                </c:pt>
                <c:pt idx="10">
                  <c:v>34.0</c:v>
                </c:pt>
                <c:pt idx="11">
                  <c:v>34.0</c:v>
                </c:pt>
                <c:pt idx="12">
                  <c:v>34.0</c:v>
                </c:pt>
                <c:pt idx="13">
                  <c:v>34.0</c:v>
                </c:pt>
                <c:pt idx="14">
                  <c:v>33.0</c:v>
                </c:pt>
                <c:pt idx="15">
                  <c:v>33.0</c:v>
                </c:pt>
                <c:pt idx="16">
                  <c:v>32.0</c:v>
                </c:pt>
                <c:pt idx="17">
                  <c:v>32.0</c:v>
                </c:pt>
                <c:pt idx="18">
                  <c:v>26.0</c:v>
                </c:pt>
                <c:pt idx="19">
                  <c:v>25.0</c:v>
                </c:pt>
                <c:pt idx="20">
                  <c:v>24.0</c:v>
                </c:pt>
                <c:pt idx="21">
                  <c:v>22.0</c:v>
                </c:pt>
                <c:pt idx="22">
                  <c:v>20.0</c:v>
                </c:pt>
                <c:pt idx="23">
                  <c:v>17.0</c:v>
                </c:pt>
                <c:pt idx="24">
                  <c:v>13.0</c:v>
                </c:pt>
                <c:pt idx="25">
                  <c:v>12.0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21-4FD5-BD27-BB5384837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272760"/>
        <c:axId val="2101276056"/>
      </c:barChart>
      <c:catAx>
        <c:axId val="2101272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1276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276056"/>
        <c:scaling>
          <c:orientation val="minMax"/>
          <c:max val="105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87140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127276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&amp;C&amp;11Pasilan osaston toimikunnan vaali 28.2.2015</c:oddHeader>
    </c:headerFooter>
    <c:pageMargins b="0.984251968503937" l="0.748031496062992" r="0.748031496062992" t="0.984251968503937" header="0.511811023622047" footer="0.51181102362204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Pasilan osaston toimikunnan vaali 14.2.1998</a:t>
            </a:r>
          </a:p>
        </c:rich>
      </c:tx>
      <c:layout>
        <c:manualLayout>
          <c:xMode val="edge"/>
          <c:yMode val="edge"/>
          <c:x val="0.353125328083989"/>
          <c:y val="0.028571428571428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791788525176"/>
          <c:y val="0.102521092536348"/>
          <c:w val="0.854167535570817"/>
          <c:h val="0.8184880666426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1998'!$G$9:$G$31</c:f>
              <c:strCache>
                <c:ptCount val="23"/>
                <c:pt idx="0">
                  <c:v>Poutanen Mikko</c:v>
                </c:pt>
                <c:pt idx="1">
                  <c:v>Pykönen Teuvo</c:v>
                </c:pt>
                <c:pt idx="2">
                  <c:v>Asikainen Olli</c:v>
                </c:pt>
                <c:pt idx="3">
                  <c:v>Pihlaviita Kari</c:v>
                </c:pt>
                <c:pt idx="4">
                  <c:v>Öhman Juha</c:v>
                </c:pt>
                <c:pt idx="5">
                  <c:v>Mikkonen Martti</c:v>
                </c:pt>
                <c:pt idx="6">
                  <c:v>Sojakka Hannu</c:v>
                </c:pt>
                <c:pt idx="7">
                  <c:v>Hagman Seija</c:v>
                </c:pt>
                <c:pt idx="8">
                  <c:v>Penttinen Hannu</c:v>
                </c:pt>
                <c:pt idx="9">
                  <c:v>Kaskimies Juhani</c:v>
                </c:pt>
                <c:pt idx="10">
                  <c:v>Räsänen Osmo</c:v>
                </c:pt>
                <c:pt idx="11">
                  <c:v>Heikkilä Eija</c:v>
                </c:pt>
                <c:pt idx="12">
                  <c:v>Äyräs Kalervo</c:v>
                </c:pt>
                <c:pt idx="13">
                  <c:v>Kumpulainen Marja</c:v>
                </c:pt>
                <c:pt idx="14">
                  <c:v>Hirvonen Markku</c:v>
                </c:pt>
                <c:pt idx="15">
                  <c:v>Toivonen Jorma</c:v>
                </c:pt>
                <c:pt idx="16">
                  <c:v>Harra Esa</c:v>
                </c:pt>
                <c:pt idx="17">
                  <c:v>Attola Hannu</c:v>
                </c:pt>
                <c:pt idx="18">
                  <c:v>Perho Esko</c:v>
                </c:pt>
                <c:pt idx="19">
                  <c:v>Touhonen Pertti</c:v>
                </c:pt>
                <c:pt idx="20">
                  <c:v>Pajarinen Jorma</c:v>
                </c:pt>
                <c:pt idx="21">
                  <c:v>Mälkönen Ari</c:v>
                </c:pt>
                <c:pt idx="22">
                  <c:v>Manninen Taneli</c:v>
                </c:pt>
              </c:strCache>
            </c:strRef>
          </c:cat>
          <c:val>
            <c:numRef>
              <c:f>'Vaalit 1998'!$I$9:$I$31</c:f>
              <c:numCache>
                <c:formatCode>General</c:formatCode>
                <c:ptCount val="23"/>
                <c:pt idx="0">
                  <c:v>78.0</c:v>
                </c:pt>
                <c:pt idx="1">
                  <c:v>72.0</c:v>
                </c:pt>
                <c:pt idx="2">
                  <c:v>69.0</c:v>
                </c:pt>
                <c:pt idx="3">
                  <c:v>65.0</c:v>
                </c:pt>
                <c:pt idx="4">
                  <c:v>63.0</c:v>
                </c:pt>
                <c:pt idx="5">
                  <c:v>61.0</c:v>
                </c:pt>
                <c:pt idx="6">
                  <c:v>61.0</c:v>
                </c:pt>
                <c:pt idx="7">
                  <c:v>59.0</c:v>
                </c:pt>
                <c:pt idx="8">
                  <c:v>55.0</c:v>
                </c:pt>
                <c:pt idx="9">
                  <c:v>50.0</c:v>
                </c:pt>
                <c:pt idx="10">
                  <c:v>49.0</c:v>
                </c:pt>
                <c:pt idx="11">
                  <c:v>49.0</c:v>
                </c:pt>
                <c:pt idx="12">
                  <c:v>44.0</c:v>
                </c:pt>
                <c:pt idx="13">
                  <c:v>44.0</c:v>
                </c:pt>
                <c:pt idx="14">
                  <c:v>43.0</c:v>
                </c:pt>
                <c:pt idx="15">
                  <c:v>43.0</c:v>
                </c:pt>
                <c:pt idx="16">
                  <c:v>42.0</c:v>
                </c:pt>
                <c:pt idx="17">
                  <c:v>41.0</c:v>
                </c:pt>
                <c:pt idx="18">
                  <c:v>41.0</c:v>
                </c:pt>
                <c:pt idx="19">
                  <c:v>36.0</c:v>
                </c:pt>
                <c:pt idx="20">
                  <c:v>33.0</c:v>
                </c:pt>
                <c:pt idx="21">
                  <c:v>30.0</c:v>
                </c:pt>
                <c:pt idx="22">
                  <c:v>29.0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63-4D06-A212-C85FDCC97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057016"/>
        <c:axId val="2099060312"/>
      </c:barChart>
      <c:catAx>
        <c:axId val="2099057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9060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99060312"/>
        <c:scaling>
          <c:orientation val="minMax"/>
          <c:max val="122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9905701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.0" l="0.75" r="0.75" t="1.0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8888888889"/>
          <c:y val="0.0467128027681661"/>
          <c:w val="0.847569444444445"/>
          <c:h val="0.8667820069204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'Vaalit 2016'!$G$9:$G$35</c:f>
              <c:strCache>
                <c:ptCount val="27"/>
                <c:pt idx="0">
                  <c:v>Saksala Toivo</c:v>
                </c:pt>
                <c:pt idx="1">
                  <c:v>Kaiponen Jouni</c:v>
                </c:pt>
                <c:pt idx="2">
                  <c:v>Touhonen Pertti</c:v>
                </c:pt>
                <c:pt idx="3">
                  <c:v>Kuusisto Isto</c:v>
                </c:pt>
                <c:pt idx="4">
                  <c:v>Syrjäläinen Tuula</c:v>
                </c:pt>
                <c:pt idx="5">
                  <c:v>Poutanen Mikko</c:v>
                </c:pt>
                <c:pt idx="6">
                  <c:v>Luttinen Jouko</c:v>
                </c:pt>
                <c:pt idx="7">
                  <c:v>Kuikka Maarit</c:v>
                </c:pt>
                <c:pt idx="8">
                  <c:v>Pulkkinen Joonas</c:v>
                </c:pt>
                <c:pt idx="9">
                  <c:v>Laamanen Jarno</c:v>
                </c:pt>
                <c:pt idx="10">
                  <c:v>Herranen Pekka</c:v>
                </c:pt>
                <c:pt idx="11">
                  <c:v>Havunen Jari</c:v>
                </c:pt>
                <c:pt idx="12">
                  <c:v>Aarnio Helena</c:v>
                </c:pt>
                <c:pt idx="13">
                  <c:v>Heikkilä Eija</c:v>
                </c:pt>
                <c:pt idx="14">
                  <c:v>Lampi Ali</c:v>
                </c:pt>
                <c:pt idx="15">
                  <c:v>Englund Tom</c:v>
                </c:pt>
                <c:pt idx="16">
                  <c:v>Jama Mohamed Said</c:v>
                </c:pt>
                <c:pt idx="17">
                  <c:v>Rauhavuori Merja</c:v>
                </c:pt>
                <c:pt idx="18">
                  <c:v>Sellman Tommi</c:v>
                </c:pt>
                <c:pt idx="19">
                  <c:v>Toukola Sari</c:v>
                </c:pt>
                <c:pt idx="20">
                  <c:v>Pietiäinen Erkki</c:v>
                </c:pt>
                <c:pt idx="21">
                  <c:v>Catic Selma</c:v>
                </c:pt>
                <c:pt idx="22">
                  <c:v>Jantunen Timo</c:v>
                </c:pt>
                <c:pt idx="23">
                  <c:v>Mäkinen Sami</c:v>
                </c:pt>
                <c:pt idx="24">
                  <c:v>Luttinen Toni</c:v>
                </c:pt>
                <c:pt idx="25">
                  <c:v>Andersson Aleksi</c:v>
                </c:pt>
                <c:pt idx="26">
                  <c:v>Toukola Aarne</c:v>
                </c:pt>
              </c:strCache>
            </c:strRef>
          </c:cat>
          <c:val>
            <c:numRef>
              <c:f>'Vaalit 2016'!$I$9:$I$35</c:f>
              <c:numCache>
                <c:formatCode>General</c:formatCode>
                <c:ptCount val="27"/>
                <c:pt idx="0">
                  <c:v>54.0</c:v>
                </c:pt>
                <c:pt idx="1">
                  <c:v>46.0</c:v>
                </c:pt>
                <c:pt idx="2">
                  <c:v>43.0</c:v>
                </c:pt>
                <c:pt idx="3">
                  <c:v>42.0</c:v>
                </c:pt>
                <c:pt idx="4">
                  <c:v>41.0</c:v>
                </c:pt>
                <c:pt idx="5">
                  <c:v>39.0</c:v>
                </c:pt>
                <c:pt idx="6">
                  <c:v>38.0</c:v>
                </c:pt>
                <c:pt idx="7">
                  <c:v>32.0</c:v>
                </c:pt>
                <c:pt idx="8">
                  <c:v>32.0</c:v>
                </c:pt>
                <c:pt idx="9">
                  <c:v>31.0</c:v>
                </c:pt>
                <c:pt idx="10">
                  <c:v>30.0</c:v>
                </c:pt>
                <c:pt idx="11">
                  <c:v>29.0</c:v>
                </c:pt>
                <c:pt idx="12">
                  <c:v>29.0</c:v>
                </c:pt>
                <c:pt idx="13">
                  <c:v>25.0</c:v>
                </c:pt>
                <c:pt idx="14">
                  <c:v>22.0</c:v>
                </c:pt>
                <c:pt idx="15">
                  <c:v>21.0</c:v>
                </c:pt>
                <c:pt idx="16">
                  <c:v>21.0</c:v>
                </c:pt>
                <c:pt idx="17">
                  <c:v>19.0</c:v>
                </c:pt>
                <c:pt idx="18">
                  <c:v>18.0</c:v>
                </c:pt>
                <c:pt idx="19">
                  <c:v>17.0</c:v>
                </c:pt>
                <c:pt idx="20">
                  <c:v>16.0</c:v>
                </c:pt>
                <c:pt idx="21">
                  <c:v>15.0</c:v>
                </c:pt>
                <c:pt idx="22">
                  <c:v>15.0</c:v>
                </c:pt>
                <c:pt idx="23">
                  <c:v>14.0</c:v>
                </c:pt>
                <c:pt idx="24">
                  <c:v>13.0</c:v>
                </c:pt>
                <c:pt idx="25">
                  <c:v>12.0</c:v>
                </c:pt>
                <c:pt idx="26">
                  <c:v>11.0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69-4B7E-9CC4-3D060AFB5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323656"/>
        <c:axId val="2101326952"/>
      </c:barChart>
      <c:catAx>
        <c:axId val="2101323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1326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326952"/>
        <c:scaling>
          <c:orientation val="minMax"/>
          <c:max val="84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87140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132365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&amp;C&amp;11Pasilan osaston toimikunnan vaali 5.3.2016</c:oddHeader>
    </c:headerFooter>
    <c:pageMargins b="0.984251968503937" l="0.748031496062992" r="0.748031496062992" t="0.984251968503937" header="0.511811023622047" footer="0.511811023622047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638888888889"/>
          <c:y val="0.0467128027681661"/>
          <c:w val="0.847569444444445"/>
          <c:h val="0.8667820069204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'Vaalit 2017'!$G$9:$G$30</c:f>
              <c:strCache>
                <c:ptCount val="22"/>
                <c:pt idx="0">
                  <c:v>Poutanen Mikko</c:v>
                </c:pt>
                <c:pt idx="1">
                  <c:v>Syrjäläinen Tuula</c:v>
                </c:pt>
                <c:pt idx="2">
                  <c:v>Touhonen Pertti</c:v>
                </c:pt>
                <c:pt idx="3">
                  <c:v>Aarnio Helena</c:v>
                </c:pt>
                <c:pt idx="4">
                  <c:v>Luttinen Jouko</c:v>
                </c:pt>
                <c:pt idx="5">
                  <c:v>Kuusisto Isto</c:v>
                </c:pt>
                <c:pt idx="6">
                  <c:v>Havunen Jari</c:v>
                </c:pt>
                <c:pt idx="7">
                  <c:v>Kuikka Maarit</c:v>
                </c:pt>
                <c:pt idx="8">
                  <c:v>Pulkkinen Joonas</c:v>
                </c:pt>
                <c:pt idx="9">
                  <c:v>Rantanen Heli</c:v>
                </c:pt>
                <c:pt idx="10">
                  <c:v>Englund Tom</c:v>
                </c:pt>
                <c:pt idx="11">
                  <c:v>Herranen Pekka</c:v>
                </c:pt>
                <c:pt idx="12">
                  <c:v>Heikkilä Eija</c:v>
                </c:pt>
                <c:pt idx="13">
                  <c:v>Laamanen Jarno</c:v>
                </c:pt>
                <c:pt idx="14">
                  <c:v>Lampi Ali</c:v>
                </c:pt>
                <c:pt idx="15">
                  <c:v>Mäkinen Sami</c:v>
                </c:pt>
                <c:pt idx="16">
                  <c:v>Salmen Juha</c:v>
                </c:pt>
                <c:pt idx="17">
                  <c:v>Sellman Tommi</c:v>
                </c:pt>
                <c:pt idx="18">
                  <c:v>Andersson Aleksi</c:v>
                </c:pt>
                <c:pt idx="19">
                  <c:v>Pietiäinen Erkki</c:v>
                </c:pt>
                <c:pt idx="20">
                  <c:v>Toukola Sari</c:v>
                </c:pt>
                <c:pt idx="21">
                  <c:v>Toukola Aarne</c:v>
                </c:pt>
              </c:strCache>
            </c:strRef>
          </c:cat>
          <c:val>
            <c:numRef>
              <c:f>'Vaalit 2017'!$I$9:$I$30</c:f>
              <c:numCache>
                <c:formatCode>General</c:formatCode>
                <c:ptCount val="22"/>
                <c:pt idx="0">
                  <c:v>43.0</c:v>
                </c:pt>
                <c:pt idx="1">
                  <c:v>42.0</c:v>
                </c:pt>
                <c:pt idx="2">
                  <c:v>42.0</c:v>
                </c:pt>
                <c:pt idx="3">
                  <c:v>39.0</c:v>
                </c:pt>
                <c:pt idx="4">
                  <c:v>39.0</c:v>
                </c:pt>
                <c:pt idx="5">
                  <c:v>38.0</c:v>
                </c:pt>
                <c:pt idx="6">
                  <c:v>37.0</c:v>
                </c:pt>
                <c:pt idx="7">
                  <c:v>34.0</c:v>
                </c:pt>
                <c:pt idx="8">
                  <c:v>34.0</c:v>
                </c:pt>
                <c:pt idx="9">
                  <c:v>32.0</c:v>
                </c:pt>
                <c:pt idx="10">
                  <c:v>31.0</c:v>
                </c:pt>
                <c:pt idx="11">
                  <c:v>25.0</c:v>
                </c:pt>
                <c:pt idx="12">
                  <c:v>24.0</c:v>
                </c:pt>
                <c:pt idx="13">
                  <c:v>20.0</c:v>
                </c:pt>
                <c:pt idx="14">
                  <c:v>20.0</c:v>
                </c:pt>
                <c:pt idx="15">
                  <c:v>17.0</c:v>
                </c:pt>
                <c:pt idx="16">
                  <c:v>16.0</c:v>
                </c:pt>
                <c:pt idx="17">
                  <c:v>14.0</c:v>
                </c:pt>
                <c:pt idx="18">
                  <c:v>13.0</c:v>
                </c:pt>
                <c:pt idx="19">
                  <c:v>12.0</c:v>
                </c:pt>
                <c:pt idx="20">
                  <c:v>12.0</c:v>
                </c:pt>
                <c:pt idx="21">
                  <c:v>10.0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69-4B7E-9CC4-3D060AFB5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161112"/>
        <c:axId val="2101164408"/>
      </c:barChart>
      <c:catAx>
        <c:axId val="2101161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1164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164408"/>
        <c:scaling>
          <c:orientation val="minMax"/>
          <c:max val="69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ääntä</a:t>
                </a:r>
              </a:p>
            </c:rich>
          </c:tx>
          <c:layout>
            <c:manualLayout>
              <c:xMode val="edge"/>
              <c:yMode val="edge"/>
              <c:x val="0.522917213473316"/>
              <c:y val="0.953287187140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116111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&amp;C&amp;11Pasilan osaston toimikunnan vaali 4.3.2017</c:oddHeader>
    </c:headerFooter>
    <c:pageMargins b="0.984251968503937" l="0.748031496062992" r="0.748031496062992" t="0.984251968503937" header="0.511811023622047" footer="0.51181102362204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Pasilan osaston toimikunnan vaali 6.3.1999</a:t>
            </a:r>
          </a:p>
        </c:rich>
      </c:tx>
      <c:layout>
        <c:manualLayout>
          <c:xMode val="edge"/>
          <c:yMode val="edge"/>
          <c:x val="0.357291994750656"/>
          <c:y val="0.017027863777089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5847214607"/>
          <c:y val="0.0557275963014557"/>
          <c:w val="0.836459184223617"/>
          <c:h val="0.7879262921511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1999'!$G$9:$G$32</c:f>
              <c:strCache>
                <c:ptCount val="24"/>
                <c:pt idx="0">
                  <c:v>Poutanen Mikko</c:v>
                </c:pt>
                <c:pt idx="1">
                  <c:v>Sojakka Hannu</c:v>
                </c:pt>
                <c:pt idx="2">
                  <c:v>Pihlaviita Kari</c:v>
                </c:pt>
                <c:pt idx="3">
                  <c:v>Asikainen Olli</c:v>
                </c:pt>
                <c:pt idx="4">
                  <c:v>Hagman Seija</c:v>
                </c:pt>
                <c:pt idx="5">
                  <c:v>Pykönen Teuvo</c:v>
                </c:pt>
                <c:pt idx="6">
                  <c:v>Heikkilä Eija</c:v>
                </c:pt>
                <c:pt idx="7">
                  <c:v>Öhman Juha</c:v>
                </c:pt>
                <c:pt idx="8">
                  <c:v>Kuikka Maarit</c:v>
                </c:pt>
                <c:pt idx="9">
                  <c:v>Penttinen Hannu</c:v>
                </c:pt>
                <c:pt idx="10">
                  <c:v>Ketola Antti</c:v>
                </c:pt>
                <c:pt idx="11">
                  <c:v>Herranen Pekka</c:v>
                </c:pt>
                <c:pt idx="12">
                  <c:v>Kaskimies Juhani</c:v>
                </c:pt>
                <c:pt idx="13">
                  <c:v>Toivonen Jorma</c:v>
                </c:pt>
                <c:pt idx="14">
                  <c:v>Touhonen Pertti</c:v>
                </c:pt>
                <c:pt idx="15">
                  <c:v>Mäntymäki Sirpa</c:v>
                </c:pt>
                <c:pt idx="16">
                  <c:v>Bomb Timo</c:v>
                </c:pt>
                <c:pt idx="17">
                  <c:v>Räsänen Osmo</c:v>
                </c:pt>
                <c:pt idx="18">
                  <c:v>Miettinen Lasse-Pekka</c:v>
                </c:pt>
                <c:pt idx="19">
                  <c:v>Kaiponen Jouni</c:v>
                </c:pt>
                <c:pt idx="20">
                  <c:v>Harra Esa</c:v>
                </c:pt>
                <c:pt idx="21">
                  <c:v>Korhonen Jukka</c:v>
                </c:pt>
                <c:pt idx="22">
                  <c:v>Perho Esko</c:v>
                </c:pt>
                <c:pt idx="23">
                  <c:v>Saraste Kari</c:v>
                </c:pt>
              </c:strCache>
            </c:strRef>
          </c:cat>
          <c:val>
            <c:numRef>
              <c:f>'Vaalit 1999'!$I$9:$I$32</c:f>
              <c:numCache>
                <c:formatCode>General</c:formatCode>
                <c:ptCount val="24"/>
                <c:pt idx="0">
                  <c:v>116.0</c:v>
                </c:pt>
                <c:pt idx="1">
                  <c:v>104.0</c:v>
                </c:pt>
                <c:pt idx="2">
                  <c:v>101.0</c:v>
                </c:pt>
                <c:pt idx="3">
                  <c:v>98.0</c:v>
                </c:pt>
                <c:pt idx="4">
                  <c:v>97.0</c:v>
                </c:pt>
                <c:pt idx="5">
                  <c:v>97.0</c:v>
                </c:pt>
                <c:pt idx="6">
                  <c:v>87.0</c:v>
                </c:pt>
                <c:pt idx="7">
                  <c:v>85.0</c:v>
                </c:pt>
                <c:pt idx="8">
                  <c:v>73.0</c:v>
                </c:pt>
                <c:pt idx="9">
                  <c:v>64.0</c:v>
                </c:pt>
                <c:pt idx="10">
                  <c:v>64.0</c:v>
                </c:pt>
                <c:pt idx="11">
                  <c:v>62.0</c:v>
                </c:pt>
                <c:pt idx="12">
                  <c:v>62.0</c:v>
                </c:pt>
                <c:pt idx="13">
                  <c:v>60.0</c:v>
                </c:pt>
                <c:pt idx="14">
                  <c:v>60.0</c:v>
                </c:pt>
                <c:pt idx="15">
                  <c:v>58.0</c:v>
                </c:pt>
                <c:pt idx="16">
                  <c:v>54.0</c:v>
                </c:pt>
                <c:pt idx="17">
                  <c:v>52.0</c:v>
                </c:pt>
                <c:pt idx="18">
                  <c:v>51.0</c:v>
                </c:pt>
                <c:pt idx="19">
                  <c:v>50.0</c:v>
                </c:pt>
                <c:pt idx="20">
                  <c:v>49.0</c:v>
                </c:pt>
                <c:pt idx="21">
                  <c:v>45.0</c:v>
                </c:pt>
                <c:pt idx="22">
                  <c:v>43.0</c:v>
                </c:pt>
                <c:pt idx="23">
                  <c:v>39.0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85-469F-A921-419C3623F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874456"/>
        <c:axId val="2102877752"/>
      </c:barChart>
      <c:catAx>
        <c:axId val="2102874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2877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2877752"/>
        <c:scaling>
          <c:orientation val="minMax"/>
          <c:max val="190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287445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.0" l="0.75" r="0.75" t="1.0" header="0.4921259845" footer="0.4921259845"/>
    <c:pageSetup paperSize="9" orientation="landscape" horizontalDpi="0" verticalDpi="300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Pasilan osaston toimikunnan vaali 18.3.2000</a:t>
            </a:r>
          </a:p>
        </c:rich>
      </c:tx>
      <c:layout>
        <c:manualLayout>
          <c:xMode val="edge"/>
          <c:yMode val="edge"/>
          <c:x val="0.353125328083989"/>
          <c:y val="0.013445378151260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375111262117"/>
          <c:y val="0.0689076195736111"/>
          <c:w val="0.862500877381264"/>
          <c:h val="0.847059518660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2000'!$G$9:$G$32</c:f>
              <c:strCache>
                <c:ptCount val="24"/>
                <c:pt idx="0">
                  <c:v>Sojakka Hannu</c:v>
                </c:pt>
                <c:pt idx="1">
                  <c:v>Poutanen Mikko</c:v>
                </c:pt>
                <c:pt idx="2">
                  <c:v>Pykönen Teuvo</c:v>
                </c:pt>
                <c:pt idx="3">
                  <c:v>Hagman Seija</c:v>
                </c:pt>
                <c:pt idx="4">
                  <c:v>Heikkilä Eija</c:v>
                </c:pt>
                <c:pt idx="5">
                  <c:v>Öhman Juha</c:v>
                </c:pt>
                <c:pt idx="6">
                  <c:v>Asikainen Olli</c:v>
                </c:pt>
                <c:pt idx="7">
                  <c:v>Pihlaviita Kari</c:v>
                </c:pt>
                <c:pt idx="8">
                  <c:v>Kaiponen Jouni</c:v>
                </c:pt>
                <c:pt idx="9">
                  <c:v>Kuikka Maarit</c:v>
                </c:pt>
                <c:pt idx="10">
                  <c:v>Kaskimies Juhani</c:v>
                </c:pt>
                <c:pt idx="11">
                  <c:v>Touhonen Pertti</c:v>
                </c:pt>
                <c:pt idx="12">
                  <c:v>Räsänen Osmo</c:v>
                </c:pt>
                <c:pt idx="13">
                  <c:v>Toivonen Jorma</c:v>
                </c:pt>
                <c:pt idx="14">
                  <c:v>Penttinen Hannu</c:v>
                </c:pt>
                <c:pt idx="15">
                  <c:v>Herranen Pekka</c:v>
                </c:pt>
                <c:pt idx="16">
                  <c:v>Ollinen Ari</c:v>
                </c:pt>
                <c:pt idx="17">
                  <c:v>Uluturhan Ercan</c:v>
                </c:pt>
                <c:pt idx="18">
                  <c:v>Ketola Antti</c:v>
                </c:pt>
                <c:pt idx="19">
                  <c:v>Staven Peter</c:v>
                </c:pt>
                <c:pt idx="20">
                  <c:v>Havunen Jari</c:v>
                </c:pt>
                <c:pt idx="21">
                  <c:v>Laine Matti</c:v>
                </c:pt>
                <c:pt idx="22">
                  <c:v>Saraste Kari</c:v>
                </c:pt>
                <c:pt idx="23">
                  <c:v>Korhonen Jukka</c:v>
                </c:pt>
              </c:strCache>
            </c:strRef>
          </c:cat>
          <c:val>
            <c:numRef>
              <c:f>'Vaalit 2000'!$I$9:$I$32</c:f>
              <c:numCache>
                <c:formatCode>General</c:formatCode>
                <c:ptCount val="24"/>
                <c:pt idx="0">
                  <c:v>108.0</c:v>
                </c:pt>
                <c:pt idx="1">
                  <c:v>103.0</c:v>
                </c:pt>
                <c:pt idx="2">
                  <c:v>95.0</c:v>
                </c:pt>
                <c:pt idx="3">
                  <c:v>94.0</c:v>
                </c:pt>
                <c:pt idx="4">
                  <c:v>94.0</c:v>
                </c:pt>
                <c:pt idx="5">
                  <c:v>94.0</c:v>
                </c:pt>
                <c:pt idx="6">
                  <c:v>90.0</c:v>
                </c:pt>
                <c:pt idx="7">
                  <c:v>79.0</c:v>
                </c:pt>
                <c:pt idx="8">
                  <c:v>74.0</c:v>
                </c:pt>
                <c:pt idx="9">
                  <c:v>73.0</c:v>
                </c:pt>
                <c:pt idx="10">
                  <c:v>63.0</c:v>
                </c:pt>
                <c:pt idx="11">
                  <c:v>61.0</c:v>
                </c:pt>
                <c:pt idx="12">
                  <c:v>60.0</c:v>
                </c:pt>
                <c:pt idx="13">
                  <c:v>59.0</c:v>
                </c:pt>
                <c:pt idx="14">
                  <c:v>57.0</c:v>
                </c:pt>
                <c:pt idx="15">
                  <c:v>56.0</c:v>
                </c:pt>
                <c:pt idx="16">
                  <c:v>51.0</c:v>
                </c:pt>
                <c:pt idx="17">
                  <c:v>46.0</c:v>
                </c:pt>
                <c:pt idx="18">
                  <c:v>44.0</c:v>
                </c:pt>
                <c:pt idx="19">
                  <c:v>44.0</c:v>
                </c:pt>
                <c:pt idx="20">
                  <c:v>42.0</c:v>
                </c:pt>
                <c:pt idx="21">
                  <c:v>40.0</c:v>
                </c:pt>
                <c:pt idx="22">
                  <c:v>40.0</c:v>
                </c:pt>
                <c:pt idx="23">
                  <c:v>37.0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EC-4194-89FE-66A71D439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934552"/>
        <c:axId val="2102937848"/>
      </c:barChart>
      <c:catAx>
        <c:axId val="2102934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2937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937848"/>
        <c:scaling>
          <c:orientation val="minMax"/>
          <c:max val="167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293455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.0" l="0.75" r="0.75" t="1.0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Pasilan osaston toimikunnan vaali 10.3.2001</a:t>
            </a:r>
          </a:p>
        </c:rich>
      </c:tx>
      <c:layout>
        <c:manualLayout>
          <c:xMode val="edge"/>
          <c:yMode val="edge"/>
          <c:x val="0.353125328083989"/>
          <c:y val="0.028862478777589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58446714728"/>
          <c:y val="0.0764007424533956"/>
          <c:w val="0.862500877381264"/>
          <c:h val="0.8556883154780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2001'!$G$9:$G$32</c:f>
              <c:strCache>
                <c:ptCount val="24"/>
                <c:pt idx="0">
                  <c:v>Poutanen Mikko</c:v>
                </c:pt>
                <c:pt idx="1">
                  <c:v>Öhman Juha</c:v>
                </c:pt>
                <c:pt idx="2">
                  <c:v>Asikainen Olli</c:v>
                </c:pt>
                <c:pt idx="3">
                  <c:v>Hagman Seija</c:v>
                </c:pt>
                <c:pt idx="4">
                  <c:v>Pykönen Teuvo</c:v>
                </c:pt>
                <c:pt idx="5">
                  <c:v>Heikkilä Eija</c:v>
                </c:pt>
                <c:pt idx="6">
                  <c:v>Sojakka Hannu</c:v>
                </c:pt>
                <c:pt idx="7">
                  <c:v>Kaiponen Jouni</c:v>
                </c:pt>
                <c:pt idx="8">
                  <c:v>Räsänen Osmo</c:v>
                </c:pt>
                <c:pt idx="9">
                  <c:v>Kaskimies Juhani</c:v>
                </c:pt>
                <c:pt idx="10">
                  <c:v>Touhonen Pertti</c:v>
                </c:pt>
                <c:pt idx="11">
                  <c:v>Poussu Pasi</c:v>
                </c:pt>
                <c:pt idx="12">
                  <c:v>Toivonen Jorma</c:v>
                </c:pt>
                <c:pt idx="13">
                  <c:v>Staven Peter</c:v>
                </c:pt>
                <c:pt idx="14">
                  <c:v>Hagman Elina</c:v>
                </c:pt>
                <c:pt idx="15">
                  <c:v>Karppanen Anne</c:v>
                </c:pt>
                <c:pt idx="16">
                  <c:v>Penttinen Hannu</c:v>
                </c:pt>
                <c:pt idx="17">
                  <c:v>Pakarinen Seppo</c:v>
                </c:pt>
                <c:pt idx="18">
                  <c:v>Perho Esko</c:v>
                </c:pt>
                <c:pt idx="19">
                  <c:v>Herranen Pekka</c:v>
                </c:pt>
                <c:pt idx="20">
                  <c:v>Harra Esa</c:v>
                </c:pt>
                <c:pt idx="21">
                  <c:v>Havunen Jari</c:v>
                </c:pt>
                <c:pt idx="22">
                  <c:v>Kuusisto Isto</c:v>
                </c:pt>
                <c:pt idx="23">
                  <c:v>Peltoniemi Jari</c:v>
                </c:pt>
              </c:strCache>
            </c:strRef>
          </c:cat>
          <c:val>
            <c:numRef>
              <c:f>'Vaalit 2001'!$I$9:$I$32</c:f>
              <c:numCache>
                <c:formatCode>General</c:formatCode>
                <c:ptCount val="24"/>
                <c:pt idx="0">
                  <c:v>102.0</c:v>
                </c:pt>
                <c:pt idx="1">
                  <c:v>93.0</c:v>
                </c:pt>
                <c:pt idx="2">
                  <c:v>88.0</c:v>
                </c:pt>
                <c:pt idx="3">
                  <c:v>87.0</c:v>
                </c:pt>
                <c:pt idx="4">
                  <c:v>86.0</c:v>
                </c:pt>
                <c:pt idx="5">
                  <c:v>81.0</c:v>
                </c:pt>
                <c:pt idx="6">
                  <c:v>79.0</c:v>
                </c:pt>
                <c:pt idx="7">
                  <c:v>68.0</c:v>
                </c:pt>
                <c:pt idx="8">
                  <c:v>60.0</c:v>
                </c:pt>
                <c:pt idx="9">
                  <c:v>60.0</c:v>
                </c:pt>
                <c:pt idx="10">
                  <c:v>59.0</c:v>
                </c:pt>
                <c:pt idx="11">
                  <c:v>58.0</c:v>
                </c:pt>
                <c:pt idx="12">
                  <c:v>58.0</c:v>
                </c:pt>
                <c:pt idx="13">
                  <c:v>57.0</c:v>
                </c:pt>
                <c:pt idx="14">
                  <c:v>56.0</c:v>
                </c:pt>
                <c:pt idx="15">
                  <c:v>52.0</c:v>
                </c:pt>
                <c:pt idx="16">
                  <c:v>51.0</c:v>
                </c:pt>
                <c:pt idx="17">
                  <c:v>47.0</c:v>
                </c:pt>
                <c:pt idx="18">
                  <c:v>43.0</c:v>
                </c:pt>
                <c:pt idx="19">
                  <c:v>41.0</c:v>
                </c:pt>
                <c:pt idx="20">
                  <c:v>38.0</c:v>
                </c:pt>
                <c:pt idx="21">
                  <c:v>36.0</c:v>
                </c:pt>
                <c:pt idx="22">
                  <c:v>36.0</c:v>
                </c:pt>
                <c:pt idx="23">
                  <c:v>34.0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E8-4D93-A5AA-FB006B154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151112"/>
        <c:axId val="2103154408"/>
      </c:barChart>
      <c:catAx>
        <c:axId val="2103151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3154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154408"/>
        <c:scaling>
          <c:orientation val="minMax"/>
          <c:max val="161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315111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.0" l="0.75" r="0.75" t="1.0" header="0.4921259845" footer="0.4921259845"/>
    <c:pageSetup paperSize="9" orientation="landscape" horizontalDpi="0" verticalDpi="300" copies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Pasilan osaston toimikunnan vaali 10.3.2002</a:t>
            </a:r>
          </a:p>
        </c:rich>
      </c:tx>
      <c:layout>
        <c:manualLayout>
          <c:xMode val="edge"/>
          <c:yMode val="edge"/>
          <c:x val="0.353125328083989"/>
          <c:y val="0.027113237639553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58446714728"/>
          <c:y val="0.0669857502643887"/>
          <c:w val="0.862500877381264"/>
          <c:h val="0.8118034972517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2002'!$G$9:$G$32</c:f>
              <c:strCache>
                <c:ptCount val="24"/>
                <c:pt idx="0">
                  <c:v>Heikkilä Eija</c:v>
                </c:pt>
                <c:pt idx="1">
                  <c:v>Öhman Juha</c:v>
                </c:pt>
                <c:pt idx="2">
                  <c:v>Poutanen Mikko</c:v>
                </c:pt>
                <c:pt idx="3">
                  <c:v>Hagman Seija</c:v>
                </c:pt>
                <c:pt idx="4">
                  <c:v>Pykönen Teuvo</c:v>
                </c:pt>
                <c:pt idx="5">
                  <c:v>Asikainen Olli</c:v>
                </c:pt>
                <c:pt idx="6">
                  <c:v>Kaiponen Jouni</c:v>
                </c:pt>
                <c:pt idx="7">
                  <c:v>Karppanen Anne</c:v>
                </c:pt>
                <c:pt idx="8">
                  <c:v>Sojakka Hannu</c:v>
                </c:pt>
                <c:pt idx="9">
                  <c:v>Staven Peter</c:v>
                </c:pt>
                <c:pt idx="10">
                  <c:v>Kaskimies Juhani</c:v>
                </c:pt>
                <c:pt idx="11">
                  <c:v>Poussu Pasi</c:v>
                </c:pt>
                <c:pt idx="12">
                  <c:v>Touhonen Pertti</c:v>
                </c:pt>
                <c:pt idx="13">
                  <c:v>Pellikka Jari</c:v>
                </c:pt>
                <c:pt idx="14">
                  <c:v>Räsänen Osmo</c:v>
                </c:pt>
                <c:pt idx="15">
                  <c:v>Toivonen Jorma</c:v>
                </c:pt>
                <c:pt idx="16">
                  <c:v>Herranen Pekka</c:v>
                </c:pt>
                <c:pt idx="17">
                  <c:v>Kuusisto Isto</c:v>
                </c:pt>
                <c:pt idx="18">
                  <c:v>Ollinen Ari</c:v>
                </c:pt>
                <c:pt idx="19">
                  <c:v>Tuononen Katri</c:v>
                </c:pt>
                <c:pt idx="20">
                  <c:v>Harra Esa</c:v>
                </c:pt>
                <c:pt idx="21">
                  <c:v>Pakarinen Seppo</c:v>
                </c:pt>
                <c:pt idx="22">
                  <c:v>Penttinen Hannu</c:v>
                </c:pt>
                <c:pt idx="23">
                  <c:v>Päivärinta Raimo</c:v>
                </c:pt>
              </c:strCache>
            </c:strRef>
          </c:cat>
          <c:val>
            <c:numRef>
              <c:f>'Vaalit 2002'!$I$9:$I$32</c:f>
              <c:numCache>
                <c:formatCode>General</c:formatCode>
                <c:ptCount val="24"/>
                <c:pt idx="0">
                  <c:v>86.0</c:v>
                </c:pt>
                <c:pt idx="1">
                  <c:v>86.0</c:v>
                </c:pt>
                <c:pt idx="2">
                  <c:v>83.0</c:v>
                </c:pt>
                <c:pt idx="3">
                  <c:v>82.0</c:v>
                </c:pt>
                <c:pt idx="4">
                  <c:v>82.0</c:v>
                </c:pt>
                <c:pt idx="5">
                  <c:v>77.0</c:v>
                </c:pt>
                <c:pt idx="6">
                  <c:v>72.0</c:v>
                </c:pt>
                <c:pt idx="7">
                  <c:v>63.0</c:v>
                </c:pt>
                <c:pt idx="8">
                  <c:v>61.0</c:v>
                </c:pt>
                <c:pt idx="9">
                  <c:v>60.0</c:v>
                </c:pt>
                <c:pt idx="10">
                  <c:v>58.0</c:v>
                </c:pt>
                <c:pt idx="11">
                  <c:v>57.0</c:v>
                </c:pt>
                <c:pt idx="12">
                  <c:v>57.0</c:v>
                </c:pt>
                <c:pt idx="13">
                  <c:v>56.0</c:v>
                </c:pt>
                <c:pt idx="14">
                  <c:v>55.0</c:v>
                </c:pt>
                <c:pt idx="15">
                  <c:v>55.0</c:v>
                </c:pt>
                <c:pt idx="16">
                  <c:v>49.0</c:v>
                </c:pt>
                <c:pt idx="17">
                  <c:v>48.0</c:v>
                </c:pt>
                <c:pt idx="18">
                  <c:v>45.0</c:v>
                </c:pt>
                <c:pt idx="19">
                  <c:v>45.0</c:v>
                </c:pt>
                <c:pt idx="20">
                  <c:v>44.0</c:v>
                </c:pt>
                <c:pt idx="21">
                  <c:v>41.0</c:v>
                </c:pt>
                <c:pt idx="22">
                  <c:v>39.0</c:v>
                </c:pt>
                <c:pt idx="23">
                  <c:v>39.0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45-4D34-A2AA-848BB544C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618168"/>
        <c:axId val="2063621464"/>
      </c:barChart>
      <c:catAx>
        <c:axId val="2063618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63621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3621464"/>
        <c:scaling>
          <c:orientation val="minMax"/>
          <c:max val="145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06361816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.0" l="0.75" r="0.75" t="1.0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Pasilan osaston toimikunnan vaali 15.3.2003</a:t>
            </a:r>
          </a:p>
        </c:rich>
      </c:tx>
      <c:layout>
        <c:manualLayout>
          <c:xMode val="edge"/>
          <c:yMode val="edge"/>
          <c:x val="0.353125328083989"/>
          <c:y val="0.01083591331269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75012079887"/>
          <c:y val="0.0510836299430011"/>
          <c:w val="0.855209203297123"/>
          <c:h val="0.7817343370065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2003'!$G$9:$G$32</c:f>
              <c:strCache>
                <c:ptCount val="24"/>
                <c:pt idx="0">
                  <c:v>Poutanen Mikko</c:v>
                </c:pt>
                <c:pt idx="1">
                  <c:v>Sojakka Hannu</c:v>
                </c:pt>
                <c:pt idx="2">
                  <c:v>Pykönen Teuvo</c:v>
                </c:pt>
                <c:pt idx="3">
                  <c:v>Heikkilä Eija</c:v>
                </c:pt>
                <c:pt idx="4">
                  <c:v>Asikainen Olli</c:v>
                </c:pt>
                <c:pt idx="5">
                  <c:v>Öhman Juha</c:v>
                </c:pt>
                <c:pt idx="6">
                  <c:v>Kaiponen Jouni</c:v>
                </c:pt>
                <c:pt idx="7">
                  <c:v>Toivonen Jorma</c:v>
                </c:pt>
                <c:pt idx="8">
                  <c:v>Kuikka Maarit</c:v>
                </c:pt>
                <c:pt idx="9">
                  <c:v>Poussu Pasi</c:v>
                </c:pt>
                <c:pt idx="10">
                  <c:v>Touhonen Pertti</c:v>
                </c:pt>
                <c:pt idx="11">
                  <c:v>Karppanen Anne</c:v>
                </c:pt>
                <c:pt idx="12">
                  <c:v>Kaskimies Juhani</c:v>
                </c:pt>
                <c:pt idx="13">
                  <c:v>Pellikka Jari</c:v>
                </c:pt>
                <c:pt idx="14">
                  <c:v>Nevalainen Sampo</c:v>
                </c:pt>
                <c:pt idx="15">
                  <c:v>Hyöky Riina</c:v>
                </c:pt>
                <c:pt idx="16">
                  <c:v>Staven Peter</c:v>
                </c:pt>
                <c:pt idx="17">
                  <c:v>Kristeri Juuso</c:v>
                </c:pt>
                <c:pt idx="18">
                  <c:v>Penttinen Hannu</c:v>
                </c:pt>
                <c:pt idx="19">
                  <c:v>Peltoniemi Jari</c:v>
                </c:pt>
                <c:pt idx="20">
                  <c:v>Kuusisto Isto</c:v>
                </c:pt>
                <c:pt idx="21">
                  <c:v>Sellman Tommi</c:v>
                </c:pt>
                <c:pt idx="22">
                  <c:v>Laine Soile</c:v>
                </c:pt>
                <c:pt idx="23">
                  <c:v>Havunen Jari</c:v>
                </c:pt>
              </c:strCache>
            </c:strRef>
          </c:cat>
          <c:val>
            <c:numRef>
              <c:f>'Vaalit 2003'!$I$9:$I$32</c:f>
              <c:numCache>
                <c:formatCode>General</c:formatCode>
                <c:ptCount val="24"/>
                <c:pt idx="0">
                  <c:v>94.0</c:v>
                </c:pt>
                <c:pt idx="1">
                  <c:v>85.0</c:v>
                </c:pt>
                <c:pt idx="2">
                  <c:v>84.0</c:v>
                </c:pt>
                <c:pt idx="3">
                  <c:v>79.0</c:v>
                </c:pt>
                <c:pt idx="4">
                  <c:v>75.0</c:v>
                </c:pt>
                <c:pt idx="5">
                  <c:v>75.0</c:v>
                </c:pt>
                <c:pt idx="6">
                  <c:v>74.0</c:v>
                </c:pt>
                <c:pt idx="7">
                  <c:v>67.0</c:v>
                </c:pt>
                <c:pt idx="8">
                  <c:v>65.0</c:v>
                </c:pt>
                <c:pt idx="9">
                  <c:v>64.0</c:v>
                </c:pt>
                <c:pt idx="10">
                  <c:v>61.0</c:v>
                </c:pt>
                <c:pt idx="11">
                  <c:v>57.0</c:v>
                </c:pt>
                <c:pt idx="12">
                  <c:v>56.0</c:v>
                </c:pt>
                <c:pt idx="13">
                  <c:v>54.0</c:v>
                </c:pt>
                <c:pt idx="14">
                  <c:v>53.0</c:v>
                </c:pt>
                <c:pt idx="15">
                  <c:v>52.0</c:v>
                </c:pt>
                <c:pt idx="16">
                  <c:v>48.0</c:v>
                </c:pt>
                <c:pt idx="17">
                  <c:v>47.0</c:v>
                </c:pt>
                <c:pt idx="18">
                  <c:v>47.0</c:v>
                </c:pt>
                <c:pt idx="19">
                  <c:v>46.0</c:v>
                </c:pt>
                <c:pt idx="20">
                  <c:v>42.0</c:v>
                </c:pt>
                <c:pt idx="21">
                  <c:v>40.0</c:v>
                </c:pt>
                <c:pt idx="22">
                  <c:v>37.0</c:v>
                </c:pt>
                <c:pt idx="23">
                  <c:v>34.0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FE-4F88-A86B-450C5A85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044920"/>
        <c:axId val="2103048216"/>
      </c:barChart>
      <c:catAx>
        <c:axId val="2103044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3048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048216"/>
        <c:scaling>
          <c:orientation val="minMax"/>
          <c:max val="155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30449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.0" l="0.75" r="0.75" t="1.0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Pasilan osaston toimikunnan vaali 14.3.2004</a:t>
            </a:r>
          </a:p>
        </c:rich>
      </c:tx>
      <c:layout>
        <c:manualLayout>
          <c:xMode val="edge"/>
          <c:yMode val="edge"/>
          <c:x val="0.353125328083989"/>
          <c:y val="0.0088235294117647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58446714728"/>
          <c:y val="0.0544117647058824"/>
          <c:w val="0.862500877381264"/>
          <c:h val="0.7455882352941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2004'!$G$9:$G$32</c:f>
              <c:strCache>
                <c:ptCount val="24"/>
                <c:pt idx="0">
                  <c:v>Poutanen Mikko</c:v>
                </c:pt>
                <c:pt idx="1">
                  <c:v>Heikkilä Eija</c:v>
                </c:pt>
                <c:pt idx="2">
                  <c:v>Sojakka Hannu</c:v>
                </c:pt>
                <c:pt idx="3">
                  <c:v>Asikainen Olli</c:v>
                </c:pt>
                <c:pt idx="4">
                  <c:v>Pykönen Teuvo</c:v>
                </c:pt>
                <c:pt idx="5">
                  <c:v>Kaiponen Jouni</c:v>
                </c:pt>
                <c:pt idx="6">
                  <c:v>Hyöky Riina</c:v>
                </c:pt>
                <c:pt idx="7">
                  <c:v>Öhman Juha</c:v>
                </c:pt>
                <c:pt idx="8">
                  <c:v>Poussu Pasi</c:v>
                </c:pt>
                <c:pt idx="9">
                  <c:v>Pellikka Jari</c:v>
                </c:pt>
                <c:pt idx="10">
                  <c:v>Kaskimies Juhani</c:v>
                </c:pt>
                <c:pt idx="11">
                  <c:v>Karppanen Anne</c:v>
                </c:pt>
                <c:pt idx="12">
                  <c:v>Äyräs Maria</c:v>
                </c:pt>
                <c:pt idx="13">
                  <c:v>Pellikka Riku</c:v>
                </c:pt>
                <c:pt idx="14">
                  <c:v>Staven Peter</c:v>
                </c:pt>
                <c:pt idx="15">
                  <c:v>Touhonen Pertti</c:v>
                </c:pt>
                <c:pt idx="16">
                  <c:v>Kuusisto Isto</c:v>
                </c:pt>
                <c:pt idx="17">
                  <c:v>Sellman Tommi</c:v>
                </c:pt>
                <c:pt idx="18">
                  <c:v>Toivonen Jorma</c:v>
                </c:pt>
                <c:pt idx="19">
                  <c:v>Laine Soile</c:v>
                </c:pt>
                <c:pt idx="20">
                  <c:v>Rytkönen Jouni</c:v>
                </c:pt>
                <c:pt idx="21">
                  <c:v>Luttinen Toni</c:v>
                </c:pt>
                <c:pt idx="22">
                  <c:v>Herranen Pekka</c:v>
                </c:pt>
                <c:pt idx="23">
                  <c:v>Takaranta Jouko</c:v>
                </c:pt>
              </c:strCache>
            </c:strRef>
          </c:cat>
          <c:val>
            <c:numRef>
              <c:f>'Vaalit 2004'!$I$9:$I$32</c:f>
              <c:numCache>
                <c:formatCode>General</c:formatCode>
                <c:ptCount val="24"/>
                <c:pt idx="0">
                  <c:v>94.0</c:v>
                </c:pt>
                <c:pt idx="1">
                  <c:v>92.0</c:v>
                </c:pt>
                <c:pt idx="2">
                  <c:v>88.0</c:v>
                </c:pt>
                <c:pt idx="3">
                  <c:v>81.0</c:v>
                </c:pt>
                <c:pt idx="4">
                  <c:v>80.0</c:v>
                </c:pt>
                <c:pt idx="5">
                  <c:v>80.0</c:v>
                </c:pt>
                <c:pt idx="6">
                  <c:v>76.0</c:v>
                </c:pt>
                <c:pt idx="7">
                  <c:v>75.0</c:v>
                </c:pt>
                <c:pt idx="8">
                  <c:v>70.0</c:v>
                </c:pt>
                <c:pt idx="9">
                  <c:v>64.0</c:v>
                </c:pt>
                <c:pt idx="10">
                  <c:v>62.0</c:v>
                </c:pt>
                <c:pt idx="11">
                  <c:v>60.0</c:v>
                </c:pt>
                <c:pt idx="12">
                  <c:v>59.0</c:v>
                </c:pt>
                <c:pt idx="13">
                  <c:v>55.0</c:v>
                </c:pt>
                <c:pt idx="14">
                  <c:v>55.0</c:v>
                </c:pt>
                <c:pt idx="15">
                  <c:v>52.0</c:v>
                </c:pt>
                <c:pt idx="16">
                  <c:v>51.0</c:v>
                </c:pt>
                <c:pt idx="17">
                  <c:v>50.0</c:v>
                </c:pt>
                <c:pt idx="18">
                  <c:v>50.0</c:v>
                </c:pt>
                <c:pt idx="19">
                  <c:v>48.0</c:v>
                </c:pt>
                <c:pt idx="20">
                  <c:v>48.0</c:v>
                </c:pt>
                <c:pt idx="21">
                  <c:v>45.0</c:v>
                </c:pt>
                <c:pt idx="22">
                  <c:v>43.0</c:v>
                </c:pt>
                <c:pt idx="23">
                  <c:v>40.0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9B-4D35-95D8-6934DB858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175368"/>
        <c:axId val="2103178408"/>
      </c:barChart>
      <c:catAx>
        <c:axId val="2103175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3178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178408"/>
        <c:scaling>
          <c:orientation val="minMax"/>
          <c:max val="161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317536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.0" l="0.75" r="0.75" t="1.0" header="0.4921259845" footer="0.4921259845"/>
    <c:pageSetup paperSize="9" orientation="landscape" horizontalDpi="300" verticalDpi="300" copies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58459430399"/>
          <c:y val="0.0449826989619377"/>
          <c:w val="0.850000864665593"/>
          <c:h val="0.8719723183391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'Vaalit 2005'!$G$9:$G$32</c:f>
              <c:strCache>
                <c:ptCount val="24"/>
                <c:pt idx="0">
                  <c:v>Sojakka Hannu</c:v>
                </c:pt>
                <c:pt idx="1">
                  <c:v>Asikainen Olli</c:v>
                </c:pt>
                <c:pt idx="2">
                  <c:v>Poutanen Mikko</c:v>
                </c:pt>
                <c:pt idx="3">
                  <c:v>Hyöky Riina</c:v>
                </c:pt>
                <c:pt idx="4">
                  <c:v>Heikkilä Eija</c:v>
                </c:pt>
                <c:pt idx="5">
                  <c:v>Kaiponen Jouni</c:v>
                </c:pt>
                <c:pt idx="6">
                  <c:v>Mattila Tuire</c:v>
                </c:pt>
                <c:pt idx="7">
                  <c:v>Poussu Pasi</c:v>
                </c:pt>
                <c:pt idx="8">
                  <c:v>Öhman Juha</c:v>
                </c:pt>
                <c:pt idx="9">
                  <c:v>Äyräs Maria</c:v>
                </c:pt>
                <c:pt idx="10">
                  <c:v>Kaskimies Juhani</c:v>
                </c:pt>
                <c:pt idx="11">
                  <c:v>Kuikka Maarit</c:v>
                </c:pt>
                <c:pt idx="12">
                  <c:v>Lehmusvaara Jussi</c:v>
                </c:pt>
                <c:pt idx="13">
                  <c:v>Karhu Irene</c:v>
                </c:pt>
                <c:pt idx="14">
                  <c:v>Luttinen Toni</c:v>
                </c:pt>
                <c:pt idx="15">
                  <c:v>Pellikka Riku</c:v>
                </c:pt>
                <c:pt idx="16">
                  <c:v>Toivonen Jorma</c:v>
                </c:pt>
                <c:pt idx="17">
                  <c:v>Touhonen Pertti</c:v>
                </c:pt>
                <c:pt idx="18">
                  <c:v>Karppanen Anne</c:v>
                </c:pt>
                <c:pt idx="19">
                  <c:v>Laine Soile</c:v>
                </c:pt>
                <c:pt idx="20">
                  <c:v>Rytkönen Jouni</c:v>
                </c:pt>
                <c:pt idx="21">
                  <c:v>Sellman Tommi</c:v>
                </c:pt>
                <c:pt idx="22">
                  <c:v>Kuusisto Isto</c:v>
                </c:pt>
                <c:pt idx="23">
                  <c:v>Takaranta Jouko</c:v>
                </c:pt>
              </c:strCache>
            </c:strRef>
          </c:cat>
          <c:val>
            <c:numRef>
              <c:f>'Vaalit 2005'!$I$9:$I$32</c:f>
              <c:numCache>
                <c:formatCode>General</c:formatCode>
                <c:ptCount val="24"/>
                <c:pt idx="0">
                  <c:v>99.0</c:v>
                </c:pt>
                <c:pt idx="1">
                  <c:v>95.0</c:v>
                </c:pt>
                <c:pt idx="2">
                  <c:v>94.0</c:v>
                </c:pt>
                <c:pt idx="3">
                  <c:v>83.0</c:v>
                </c:pt>
                <c:pt idx="4">
                  <c:v>82.0</c:v>
                </c:pt>
                <c:pt idx="5">
                  <c:v>74.0</c:v>
                </c:pt>
                <c:pt idx="6">
                  <c:v>72.0</c:v>
                </c:pt>
                <c:pt idx="7">
                  <c:v>72.0</c:v>
                </c:pt>
                <c:pt idx="8">
                  <c:v>71.0</c:v>
                </c:pt>
                <c:pt idx="9">
                  <c:v>64.0</c:v>
                </c:pt>
                <c:pt idx="10">
                  <c:v>61.0</c:v>
                </c:pt>
                <c:pt idx="11">
                  <c:v>60.0</c:v>
                </c:pt>
                <c:pt idx="12">
                  <c:v>59.0</c:v>
                </c:pt>
                <c:pt idx="13">
                  <c:v>54.0</c:v>
                </c:pt>
                <c:pt idx="14">
                  <c:v>53.0</c:v>
                </c:pt>
                <c:pt idx="15">
                  <c:v>51.0</c:v>
                </c:pt>
                <c:pt idx="16">
                  <c:v>51.0</c:v>
                </c:pt>
                <c:pt idx="17">
                  <c:v>51.0</c:v>
                </c:pt>
                <c:pt idx="18">
                  <c:v>50.0</c:v>
                </c:pt>
                <c:pt idx="19">
                  <c:v>47.0</c:v>
                </c:pt>
                <c:pt idx="20">
                  <c:v>45.0</c:v>
                </c:pt>
                <c:pt idx="21">
                  <c:v>44.0</c:v>
                </c:pt>
                <c:pt idx="22">
                  <c:v>43.0</c:v>
                </c:pt>
                <c:pt idx="23">
                  <c:v>37.0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77-462D-90B7-62EA31CC6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225656"/>
        <c:axId val="2103228952"/>
      </c:barChart>
      <c:catAx>
        <c:axId val="2103225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3228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3228952"/>
        <c:scaling>
          <c:orientation val="minMax"/>
          <c:max val="160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ääntä</a:t>
                </a:r>
              </a:p>
            </c:rich>
          </c:tx>
          <c:layout>
            <c:manualLayout>
              <c:xMode val="edge"/>
              <c:yMode val="edge"/>
              <c:x val="0.528125546806649"/>
              <c:y val="0.953287197231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210322565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&amp;C&amp;"Arial,Lihavoitu\Pasilan osaston toimikunnan vaali 19.3.2005</c:oddHeader>
    </c:headerFooter>
    <c:pageMargins b="1.0" l="0.75" r="0.75" t="1.0" header="0.4921259845" footer="0.4921259845"/>
    <c:pageSetup paperSize="9" orientation="landscape" horizontalDpi="300" verticalDpi="30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160020</xdr:rowOff>
    </xdr:from>
    <xdr:to>
      <xdr:col>15</xdr:col>
      <xdr:colOff>0</xdr:colOff>
      <xdr:row>67</xdr:row>
      <xdr:rowOff>0</xdr:rowOff>
    </xdr:to>
    <xdr:graphicFrame macro="">
      <xdr:nvGraphicFramePr>
        <xdr:cNvPr id="3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11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144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15</xdr:col>
      <xdr:colOff>0</xdr:colOff>
      <xdr:row>68</xdr:row>
      <xdr:rowOff>0</xdr:rowOff>
    </xdr:to>
    <xdr:graphicFrame macro="">
      <xdr:nvGraphicFramePr>
        <xdr:cNvPr id="420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15</xdr:col>
      <xdr:colOff>0</xdr:colOff>
      <xdr:row>68</xdr:row>
      <xdr:rowOff>0</xdr:rowOff>
    </xdr:to>
    <xdr:graphicFrame macro="">
      <xdr:nvGraphicFramePr>
        <xdr:cNvPr id="213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15</xdr:col>
      <xdr:colOff>0</xdr:colOff>
      <xdr:row>68</xdr:row>
      <xdr:rowOff>0</xdr:rowOff>
    </xdr:to>
    <xdr:graphicFrame macro="">
      <xdr:nvGraphicFramePr>
        <xdr:cNvPr id="3256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15</xdr:col>
      <xdr:colOff>0</xdr:colOff>
      <xdr:row>75</xdr:row>
      <xdr:rowOff>0</xdr:rowOff>
    </xdr:to>
    <xdr:graphicFrame macro="">
      <xdr:nvGraphicFramePr>
        <xdr:cNvPr id="776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15</xdr:col>
      <xdr:colOff>0</xdr:colOff>
      <xdr:row>72</xdr:row>
      <xdr:rowOff>0</xdr:rowOff>
    </xdr:to>
    <xdr:graphicFrame macro="">
      <xdr:nvGraphicFramePr>
        <xdr:cNvPr id="855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15</xdr:col>
      <xdr:colOff>0</xdr:colOff>
      <xdr:row>72</xdr:row>
      <xdr:rowOff>0</xdr:rowOff>
    </xdr:to>
    <xdr:graphicFrame macro="">
      <xdr:nvGraphicFramePr>
        <xdr:cNvPr id="10209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15</xdr:col>
      <xdr:colOff>0</xdr:colOff>
      <xdr:row>72</xdr:row>
      <xdr:rowOff>0</xdr:rowOff>
    </xdr:to>
    <xdr:graphicFrame macro="">
      <xdr:nvGraphicFramePr>
        <xdr:cNvPr id="11274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15</xdr:col>
      <xdr:colOff>0</xdr:colOff>
      <xdr:row>72</xdr:row>
      <xdr:rowOff>0</xdr:rowOff>
    </xdr:to>
    <xdr:graphicFrame macro="">
      <xdr:nvGraphicFramePr>
        <xdr:cNvPr id="12584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68</xdr:row>
      <xdr:rowOff>0</xdr:rowOff>
    </xdr:to>
    <xdr:graphicFrame macro="">
      <xdr:nvGraphicFramePr>
        <xdr:cNvPr id="10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15</xdr:col>
      <xdr:colOff>0</xdr:colOff>
      <xdr:row>72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15</xdr:col>
      <xdr:colOff>0</xdr:colOff>
      <xdr:row>72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71</xdr:row>
      <xdr:rowOff>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68</xdr:row>
      <xdr:rowOff>0</xdr:rowOff>
    </xdr:to>
    <xdr:graphicFrame macro="">
      <xdr:nvGraphicFramePr>
        <xdr:cNvPr id="5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67</xdr:row>
      <xdr:rowOff>106680</xdr:rowOff>
    </xdr:to>
    <xdr:graphicFrame macro="">
      <xdr:nvGraphicFramePr>
        <xdr:cNvPr id="6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69</xdr:row>
      <xdr:rowOff>144780</xdr:rowOff>
    </xdr:to>
    <xdr:graphicFrame macro="">
      <xdr:nvGraphicFramePr>
        <xdr:cNvPr id="7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71</xdr:row>
      <xdr:rowOff>0</xdr:rowOff>
    </xdr:to>
    <xdr:graphicFrame macro="">
      <xdr:nvGraphicFramePr>
        <xdr:cNvPr id="8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73</xdr:row>
      <xdr:rowOff>0</xdr:rowOff>
    </xdr:to>
    <xdr:graphicFrame macro="">
      <xdr:nvGraphicFramePr>
        <xdr:cNvPr id="9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103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/>
  </sheetViews>
  <sheetFormatPr baseColWidth="10" defaultColWidth="8.83203125" defaultRowHeight="12" x14ac:dyDescent="0"/>
  <sheetData>
    <row r="1" spans="2:10">
      <c r="D1" s="5" t="s">
        <v>41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45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44</v>
      </c>
    </row>
    <row r="8" spans="2:10">
      <c r="D8" s="1"/>
      <c r="F8" s="1"/>
      <c r="I8" s="1"/>
      <c r="J8" s="1"/>
    </row>
    <row r="9" spans="2:10">
      <c r="B9" t="s">
        <v>6</v>
      </c>
      <c r="D9" s="1">
        <v>78</v>
      </c>
      <c r="F9" s="1">
        <v>1</v>
      </c>
      <c r="G9" t="s">
        <v>7</v>
      </c>
      <c r="I9" s="1">
        <v>89</v>
      </c>
      <c r="J9" s="3">
        <f>I9/161*100</f>
        <v>55.279503105590067</v>
      </c>
    </row>
    <row r="10" spans="2:10">
      <c r="B10" t="s">
        <v>10</v>
      </c>
      <c r="D10" s="1">
        <v>78</v>
      </c>
      <c r="F10" s="1">
        <v>2</v>
      </c>
      <c r="G10" t="s">
        <v>42</v>
      </c>
      <c r="I10" s="1">
        <v>87</v>
      </c>
      <c r="J10" s="3">
        <f t="shared" ref="J10:J29" si="0">I10/161*100</f>
        <v>54.037267080745345</v>
      </c>
    </row>
    <row r="11" spans="2:10">
      <c r="B11" t="s">
        <v>13</v>
      </c>
      <c r="D11" s="1">
        <v>65</v>
      </c>
      <c r="F11" s="1">
        <v>3</v>
      </c>
      <c r="G11" t="s">
        <v>14</v>
      </c>
      <c r="I11" s="2">
        <v>85</v>
      </c>
      <c r="J11" s="3">
        <f t="shared" si="0"/>
        <v>52.795031055900623</v>
      </c>
    </row>
    <row r="12" spans="2:10">
      <c r="B12" t="s">
        <v>33</v>
      </c>
      <c r="D12" s="1">
        <v>55</v>
      </c>
      <c r="F12" s="1">
        <v>4</v>
      </c>
      <c r="G12" t="s">
        <v>16</v>
      </c>
      <c r="I12" s="1">
        <v>83</v>
      </c>
      <c r="J12" s="3">
        <f t="shared" si="0"/>
        <v>51.552795031055901</v>
      </c>
    </row>
    <row r="13" spans="2:10">
      <c r="B13" t="s">
        <v>17</v>
      </c>
      <c r="D13" s="1">
        <v>64</v>
      </c>
      <c r="F13" s="1">
        <v>5</v>
      </c>
      <c r="G13" t="s">
        <v>12</v>
      </c>
      <c r="I13" s="1">
        <v>82</v>
      </c>
      <c r="J13" s="3">
        <f t="shared" si="0"/>
        <v>50.931677018633536</v>
      </c>
    </row>
    <row r="14" spans="2:10">
      <c r="B14" t="s">
        <v>37</v>
      </c>
      <c r="D14" s="1">
        <v>60</v>
      </c>
      <c r="F14" s="1">
        <v>5</v>
      </c>
      <c r="G14" t="s">
        <v>9</v>
      </c>
      <c r="I14" s="1">
        <v>82</v>
      </c>
      <c r="J14" s="3">
        <f t="shared" si="0"/>
        <v>50.931677018633536</v>
      </c>
    </row>
    <row r="15" spans="2:10">
      <c r="B15" t="s">
        <v>19</v>
      </c>
      <c r="D15" s="1">
        <v>65</v>
      </c>
      <c r="F15" s="1">
        <v>7</v>
      </c>
      <c r="G15" t="s">
        <v>6</v>
      </c>
      <c r="I15" s="1">
        <v>78</v>
      </c>
      <c r="J15" s="3">
        <f t="shared" si="0"/>
        <v>48.447204968944099</v>
      </c>
    </row>
    <row r="16" spans="2:10">
      <c r="B16" t="s">
        <v>16</v>
      </c>
      <c r="D16" s="1">
        <v>83</v>
      </c>
      <c r="F16" s="1">
        <v>7</v>
      </c>
      <c r="G16" t="s">
        <v>10</v>
      </c>
      <c r="I16" s="1">
        <v>78</v>
      </c>
      <c r="J16" s="3">
        <f t="shared" si="0"/>
        <v>48.447204968944099</v>
      </c>
    </row>
    <row r="17" spans="2:10">
      <c r="B17" t="s">
        <v>22</v>
      </c>
      <c r="D17" s="1">
        <v>49</v>
      </c>
      <c r="G17" t="s">
        <v>18</v>
      </c>
      <c r="I17" s="1">
        <v>75</v>
      </c>
      <c r="J17" s="3">
        <f t="shared" si="0"/>
        <v>46.58385093167702</v>
      </c>
    </row>
    <row r="18" spans="2:10">
      <c r="B18" t="s">
        <v>42</v>
      </c>
      <c r="D18" s="1">
        <v>87</v>
      </c>
      <c r="F18" s="1">
        <v>9</v>
      </c>
      <c r="G18" t="s">
        <v>19</v>
      </c>
      <c r="I18" s="1">
        <v>65</v>
      </c>
      <c r="J18" s="3">
        <f t="shared" si="0"/>
        <v>40.372670807453417</v>
      </c>
    </row>
    <row r="19" spans="2:10">
      <c r="B19" t="s">
        <v>24</v>
      </c>
      <c r="D19" s="1">
        <v>46</v>
      </c>
      <c r="F19" s="1">
        <v>10</v>
      </c>
      <c r="G19" t="s">
        <v>21</v>
      </c>
      <c r="I19" s="1">
        <v>65</v>
      </c>
      <c r="J19" s="3">
        <f t="shared" si="0"/>
        <v>40.372670807453417</v>
      </c>
    </row>
    <row r="20" spans="2:10">
      <c r="B20" t="s">
        <v>43</v>
      </c>
      <c r="D20" s="1">
        <v>38</v>
      </c>
      <c r="F20" s="1">
        <v>11</v>
      </c>
      <c r="G20" t="s">
        <v>13</v>
      </c>
      <c r="I20" s="1">
        <v>65</v>
      </c>
      <c r="J20" s="3">
        <f t="shared" si="0"/>
        <v>40.372670807453417</v>
      </c>
    </row>
    <row r="21" spans="2:10">
      <c r="B21" t="s">
        <v>21</v>
      </c>
      <c r="D21" s="1">
        <v>65</v>
      </c>
      <c r="F21" s="1">
        <v>12</v>
      </c>
      <c r="G21" t="s">
        <v>23</v>
      </c>
      <c r="I21" s="1">
        <v>64</v>
      </c>
      <c r="J21" s="3">
        <f t="shared" si="0"/>
        <v>39.751552795031053</v>
      </c>
    </row>
    <row r="22" spans="2:10">
      <c r="B22" t="s">
        <v>12</v>
      </c>
      <c r="D22" s="1">
        <v>82</v>
      </c>
      <c r="F22" s="1"/>
      <c r="G22" t="s">
        <v>17</v>
      </c>
      <c r="I22" s="1">
        <v>64</v>
      </c>
      <c r="J22" s="3">
        <f t="shared" si="0"/>
        <v>39.751552795031053</v>
      </c>
    </row>
    <row r="23" spans="2:10">
      <c r="B23" t="s">
        <v>7</v>
      </c>
      <c r="D23" s="1">
        <v>89</v>
      </c>
      <c r="F23" s="1"/>
      <c r="G23" t="s">
        <v>37</v>
      </c>
      <c r="I23" s="1">
        <v>60</v>
      </c>
      <c r="J23" s="3">
        <f t="shared" si="0"/>
        <v>37.267080745341616</v>
      </c>
    </row>
    <row r="24" spans="2:10">
      <c r="B24" t="s">
        <v>9</v>
      </c>
      <c r="D24" s="1">
        <v>82</v>
      </c>
      <c r="F24" s="1"/>
      <c r="G24" t="s">
        <v>27</v>
      </c>
      <c r="I24" s="1">
        <v>58</v>
      </c>
      <c r="J24" s="3">
        <f t="shared" si="0"/>
        <v>36.024844720496894</v>
      </c>
    </row>
    <row r="25" spans="2:10">
      <c r="B25" t="s">
        <v>23</v>
      </c>
      <c r="D25" s="1">
        <v>64</v>
      </c>
      <c r="F25" s="1"/>
      <c r="G25" t="s">
        <v>28</v>
      </c>
      <c r="I25" s="1">
        <v>57</v>
      </c>
      <c r="J25" s="3">
        <f t="shared" si="0"/>
        <v>35.403726708074537</v>
      </c>
    </row>
    <row r="26" spans="2:10">
      <c r="B26" t="s">
        <v>18</v>
      </c>
      <c r="D26" s="1">
        <v>75</v>
      </c>
      <c r="F26" s="1"/>
      <c r="G26" t="s">
        <v>33</v>
      </c>
      <c r="I26" s="1">
        <v>55</v>
      </c>
      <c r="J26" s="3">
        <f t="shared" si="0"/>
        <v>34.161490683229815</v>
      </c>
    </row>
    <row r="27" spans="2:10">
      <c r="B27" t="s">
        <v>27</v>
      </c>
      <c r="D27" s="1">
        <v>58</v>
      </c>
      <c r="G27" t="s">
        <v>22</v>
      </c>
      <c r="I27" s="1">
        <v>49</v>
      </c>
      <c r="J27" s="3">
        <f t="shared" si="0"/>
        <v>30.434782608695656</v>
      </c>
    </row>
    <row r="28" spans="2:10">
      <c r="B28" t="s">
        <v>28</v>
      </c>
      <c r="D28" s="1">
        <v>57</v>
      </c>
      <c r="G28" t="s">
        <v>24</v>
      </c>
      <c r="I28" s="1">
        <v>46</v>
      </c>
      <c r="J28" s="3">
        <f t="shared" si="0"/>
        <v>28.571428571428569</v>
      </c>
    </row>
    <row r="29" spans="2:10">
      <c r="B29" t="s">
        <v>14</v>
      </c>
      <c r="D29" s="2">
        <v>85</v>
      </c>
      <c r="G29" t="s">
        <v>43</v>
      </c>
      <c r="I29" s="1">
        <v>38</v>
      </c>
      <c r="J29" s="3">
        <f t="shared" si="0"/>
        <v>23.602484472049689</v>
      </c>
    </row>
    <row r="30" spans="2:10">
      <c r="D30" s="1"/>
      <c r="I30" s="1"/>
      <c r="J30" s="3"/>
    </row>
    <row r="31" spans="2:10">
      <c r="I31" s="1"/>
      <c r="J31" s="3"/>
    </row>
  </sheetData>
  <phoneticPr fontId="0" type="noConversion"/>
  <printOptions gridLines="1" gridLinesSet="0"/>
  <pageMargins left="0.75" right="0.75" top="1" bottom="1" header="0.4921259845" footer="0.4921259845"/>
  <pageSetup paperSize="9" orientation="portrait"/>
  <headerFooter alignWithMargins="0">
    <oddHeader>&amp;A</oddHeader>
    <oddFooter>Sivu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94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93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92</v>
      </c>
    </row>
    <row r="8" spans="2:10">
      <c r="D8" s="1"/>
      <c r="F8" s="1"/>
      <c r="I8" s="1"/>
      <c r="J8" s="1"/>
    </row>
    <row r="9" spans="2:10">
      <c r="B9" t="s">
        <v>91</v>
      </c>
      <c r="D9" s="1">
        <v>50</v>
      </c>
      <c r="F9" s="1">
        <v>1</v>
      </c>
      <c r="G9" t="s">
        <v>6</v>
      </c>
      <c r="I9" s="1">
        <v>82</v>
      </c>
      <c r="J9" s="6">
        <f>I9/132*100</f>
        <v>62.121212121212125</v>
      </c>
    </row>
    <row r="10" spans="2:10">
      <c r="B10" t="s">
        <v>6</v>
      </c>
      <c r="D10" s="1">
        <v>82</v>
      </c>
      <c r="F10" s="1">
        <v>2</v>
      </c>
      <c r="G10" t="s">
        <v>18</v>
      </c>
      <c r="I10" s="1">
        <v>80</v>
      </c>
      <c r="J10" s="6">
        <f t="shared" ref="J10:J32" si="0">I10/132*100</f>
        <v>60.606060606060609</v>
      </c>
    </row>
    <row r="11" spans="2:10">
      <c r="B11" t="s">
        <v>11</v>
      </c>
      <c r="D11" s="1">
        <v>30</v>
      </c>
      <c r="F11" s="1">
        <v>3</v>
      </c>
      <c r="G11" t="s">
        <v>34</v>
      </c>
      <c r="I11" s="1">
        <v>75</v>
      </c>
      <c r="J11" s="6">
        <f t="shared" si="0"/>
        <v>56.81818181818182</v>
      </c>
    </row>
    <row r="12" spans="2:10">
      <c r="B12" t="s">
        <v>13</v>
      </c>
      <c r="D12" s="1">
        <v>63</v>
      </c>
      <c r="G12" t="s">
        <v>60</v>
      </c>
      <c r="I12" s="1">
        <v>73</v>
      </c>
      <c r="J12" s="6">
        <f t="shared" si="0"/>
        <v>55.303030303030297</v>
      </c>
    </row>
    <row r="13" spans="2:10">
      <c r="B13" t="s">
        <v>90</v>
      </c>
      <c r="D13" s="1">
        <v>28</v>
      </c>
      <c r="F13" s="1">
        <v>4</v>
      </c>
      <c r="G13" t="s">
        <v>73</v>
      </c>
      <c r="I13" s="1">
        <v>70</v>
      </c>
      <c r="J13" s="6">
        <f t="shared" si="0"/>
        <v>53.030303030303031</v>
      </c>
    </row>
    <row r="14" spans="2:10">
      <c r="B14" t="s">
        <v>73</v>
      </c>
      <c r="D14" s="1">
        <v>70</v>
      </c>
      <c r="F14" s="1">
        <v>5</v>
      </c>
      <c r="G14" t="s">
        <v>7</v>
      </c>
      <c r="I14" s="1">
        <v>69</v>
      </c>
      <c r="J14" s="6">
        <f t="shared" si="0"/>
        <v>52.272727272727273</v>
      </c>
    </row>
    <row r="15" spans="2:10">
      <c r="B15" t="s">
        <v>34</v>
      </c>
      <c r="D15" s="1">
        <v>75</v>
      </c>
      <c r="F15" s="1">
        <v>6</v>
      </c>
      <c r="G15" t="s">
        <v>13</v>
      </c>
      <c r="I15" s="1">
        <v>63</v>
      </c>
      <c r="J15" s="6">
        <f t="shared" si="0"/>
        <v>47.727272727272727</v>
      </c>
    </row>
    <row r="16" spans="2:10">
      <c r="B16" t="s">
        <v>56</v>
      </c>
      <c r="D16" s="1">
        <v>44</v>
      </c>
      <c r="F16" s="1">
        <v>6</v>
      </c>
      <c r="G16" t="s">
        <v>63</v>
      </c>
      <c r="I16" s="1">
        <v>63</v>
      </c>
      <c r="J16" s="6">
        <f t="shared" si="0"/>
        <v>47.727272727272727</v>
      </c>
    </row>
    <row r="17" spans="2:10">
      <c r="B17" t="s">
        <v>17</v>
      </c>
      <c r="D17" s="1">
        <v>55</v>
      </c>
      <c r="F17" s="1">
        <v>8</v>
      </c>
      <c r="G17" t="s">
        <v>36</v>
      </c>
      <c r="I17" s="1">
        <v>61</v>
      </c>
      <c r="J17" s="6">
        <f t="shared" si="0"/>
        <v>46.212121212121211</v>
      </c>
    </row>
    <row r="18" spans="2:10">
      <c r="B18" t="s">
        <v>36</v>
      </c>
      <c r="D18" s="1">
        <v>61</v>
      </c>
      <c r="F18" s="1">
        <v>9</v>
      </c>
      <c r="G18" t="s">
        <v>81</v>
      </c>
      <c r="I18" s="1">
        <v>60</v>
      </c>
      <c r="J18" s="6">
        <f t="shared" si="0"/>
        <v>45.454545454545453</v>
      </c>
    </row>
    <row r="19" spans="2:10">
      <c r="B19" t="s">
        <v>57</v>
      </c>
      <c r="D19" s="1">
        <v>36</v>
      </c>
      <c r="F19" s="1">
        <v>10</v>
      </c>
      <c r="G19" t="s">
        <v>14</v>
      </c>
      <c r="I19" s="1">
        <v>59</v>
      </c>
      <c r="J19" s="6">
        <f t="shared" si="0"/>
        <v>44.696969696969695</v>
      </c>
    </row>
    <row r="20" spans="2:10">
      <c r="B20" t="s">
        <v>77</v>
      </c>
      <c r="D20" s="1">
        <v>43</v>
      </c>
      <c r="F20" s="1">
        <v>11</v>
      </c>
      <c r="G20" t="s">
        <v>28</v>
      </c>
      <c r="I20" s="1">
        <v>55</v>
      </c>
      <c r="J20" s="6">
        <f t="shared" si="0"/>
        <v>41.666666666666671</v>
      </c>
    </row>
    <row r="21" spans="2:10">
      <c r="B21" t="s">
        <v>63</v>
      </c>
      <c r="D21" s="1">
        <v>63</v>
      </c>
      <c r="F21" s="1">
        <v>12</v>
      </c>
      <c r="G21" t="s">
        <v>17</v>
      </c>
      <c r="I21" s="1">
        <v>55</v>
      </c>
      <c r="J21" s="6">
        <f t="shared" si="0"/>
        <v>41.666666666666671</v>
      </c>
    </row>
    <row r="22" spans="2:10">
      <c r="B22" t="s">
        <v>78</v>
      </c>
      <c r="D22" s="1">
        <v>43</v>
      </c>
      <c r="F22" s="1"/>
      <c r="G22" t="s">
        <v>91</v>
      </c>
      <c r="I22" s="1">
        <v>50</v>
      </c>
      <c r="J22" s="6">
        <f t="shared" si="0"/>
        <v>37.878787878787875</v>
      </c>
    </row>
    <row r="23" spans="2:10">
      <c r="B23" t="s">
        <v>60</v>
      </c>
      <c r="D23" s="1">
        <v>73</v>
      </c>
      <c r="F23" s="1"/>
      <c r="G23" t="s">
        <v>56</v>
      </c>
      <c r="I23" s="1">
        <v>44</v>
      </c>
      <c r="J23" s="6">
        <f t="shared" si="0"/>
        <v>33.333333333333329</v>
      </c>
    </row>
    <row r="24" spans="2:10">
      <c r="B24" t="s">
        <v>7</v>
      </c>
      <c r="D24" s="1">
        <v>69</v>
      </c>
      <c r="F24" s="1"/>
      <c r="G24" t="s">
        <v>77</v>
      </c>
      <c r="I24" s="1">
        <v>43</v>
      </c>
      <c r="J24" s="6">
        <f t="shared" si="0"/>
        <v>32.575757575757578</v>
      </c>
    </row>
    <row r="25" spans="2:10">
      <c r="B25" t="s">
        <v>79</v>
      </c>
      <c r="D25" s="1">
        <v>39</v>
      </c>
      <c r="F25" s="1"/>
      <c r="G25" t="s">
        <v>78</v>
      </c>
      <c r="I25" s="1">
        <v>43</v>
      </c>
      <c r="J25" s="6">
        <f t="shared" si="0"/>
        <v>32.575757575757578</v>
      </c>
    </row>
    <row r="26" spans="2:10">
      <c r="B26" t="s">
        <v>89</v>
      </c>
      <c r="D26" s="1">
        <v>40</v>
      </c>
      <c r="F26" s="1"/>
      <c r="G26" t="s">
        <v>88</v>
      </c>
      <c r="I26" s="1">
        <v>43</v>
      </c>
      <c r="J26" s="6">
        <f t="shared" si="0"/>
        <v>32.575757575757578</v>
      </c>
    </row>
    <row r="27" spans="2:10">
      <c r="B27" t="s">
        <v>18</v>
      </c>
      <c r="D27" s="1">
        <v>80</v>
      </c>
      <c r="F27" s="1"/>
      <c r="G27" t="s">
        <v>89</v>
      </c>
      <c r="I27" s="1">
        <v>40</v>
      </c>
      <c r="J27" s="6">
        <f t="shared" si="0"/>
        <v>30.303030303030305</v>
      </c>
    </row>
    <row r="28" spans="2:10">
      <c r="B28" t="s">
        <v>88</v>
      </c>
      <c r="D28" s="1">
        <v>43</v>
      </c>
      <c r="G28" t="s">
        <v>79</v>
      </c>
      <c r="I28" s="1">
        <v>39</v>
      </c>
      <c r="J28" s="6">
        <f t="shared" si="0"/>
        <v>29.545454545454547</v>
      </c>
    </row>
    <row r="29" spans="2:10">
      <c r="B29" t="s">
        <v>80</v>
      </c>
      <c r="D29" s="1">
        <v>32</v>
      </c>
      <c r="G29" t="s">
        <v>57</v>
      </c>
      <c r="I29" s="1">
        <v>36</v>
      </c>
      <c r="J29" s="6">
        <f t="shared" si="0"/>
        <v>27.27272727272727</v>
      </c>
    </row>
    <row r="30" spans="2:10">
      <c r="B30" t="s">
        <v>28</v>
      </c>
      <c r="D30" s="1">
        <v>55</v>
      </c>
      <c r="G30" t="s">
        <v>80</v>
      </c>
      <c r="I30" s="1">
        <v>32</v>
      </c>
      <c r="J30" s="6">
        <f t="shared" si="0"/>
        <v>24.242424242424242</v>
      </c>
    </row>
    <row r="31" spans="2:10">
      <c r="B31" t="s">
        <v>81</v>
      </c>
      <c r="D31" s="1">
        <v>60</v>
      </c>
      <c r="G31" t="s">
        <v>11</v>
      </c>
      <c r="I31" s="1">
        <v>30</v>
      </c>
      <c r="J31" s="6">
        <f t="shared" si="0"/>
        <v>22.727272727272727</v>
      </c>
    </row>
    <row r="32" spans="2:10">
      <c r="B32" t="s">
        <v>14</v>
      </c>
      <c r="D32" s="1">
        <v>59</v>
      </c>
      <c r="G32" t="s">
        <v>90</v>
      </c>
      <c r="I32" s="1">
        <v>28</v>
      </c>
      <c r="J32" s="6">
        <f t="shared" si="0"/>
        <v>21.212121212121211</v>
      </c>
    </row>
  </sheetData>
  <phoneticPr fontId="0" type="noConversion"/>
  <printOptions horizontalCentered="1"/>
  <pageMargins left="0.75" right="0.75" top="1" bottom="1" header="0.4921259845" footer="0.4921259845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96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100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101</v>
      </c>
    </row>
    <row r="8" spans="2:10">
      <c r="D8" s="1"/>
      <c r="F8" s="1"/>
      <c r="I8" s="1"/>
      <c r="J8" s="1"/>
    </row>
    <row r="9" spans="2:10">
      <c r="B9" t="s">
        <v>91</v>
      </c>
      <c r="D9" s="1">
        <v>66</v>
      </c>
      <c r="F9" s="1">
        <v>1</v>
      </c>
      <c r="G9" t="s">
        <v>18</v>
      </c>
      <c r="I9" s="1">
        <v>76</v>
      </c>
      <c r="J9" s="6">
        <f>I9/125*100</f>
        <v>60.8</v>
      </c>
    </row>
    <row r="10" spans="2:10">
      <c r="B10" t="s">
        <v>6</v>
      </c>
      <c r="D10" s="1">
        <v>66</v>
      </c>
      <c r="F10" s="1">
        <v>2</v>
      </c>
      <c r="G10" t="s">
        <v>34</v>
      </c>
      <c r="I10" s="1">
        <v>70</v>
      </c>
      <c r="J10" s="6">
        <f t="shared" ref="J10:J32" si="0">I10/125*100</f>
        <v>56.000000000000007</v>
      </c>
    </row>
    <row r="11" spans="2:10">
      <c r="B11" t="s">
        <v>11</v>
      </c>
      <c r="D11" s="1">
        <v>37</v>
      </c>
      <c r="G11" t="s">
        <v>60</v>
      </c>
      <c r="I11" s="1">
        <v>68</v>
      </c>
      <c r="J11" s="6">
        <f t="shared" si="0"/>
        <v>54.400000000000006</v>
      </c>
    </row>
    <row r="12" spans="2:10">
      <c r="B12" t="s">
        <v>47</v>
      </c>
      <c r="D12" s="1">
        <v>27</v>
      </c>
      <c r="F12" s="1">
        <v>3</v>
      </c>
      <c r="G12" t="s">
        <v>91</v>
      </c>
      <c r="I12" s="1">
        <v>66</v>
      </c>
      <c r="J12" s="6">
        <f t="shared" si="0"/>
        <v>52.800000000000004</v>
      </c>
    </row>
    <row r="13" spans="2:10">
      <c r="B13" t="s">
        <v>13</v>
      </c>
      <c r="D13" s="1">
        <v>63</v>
      </c>
      <c r="F13" s="1">
        <v>3</v>
      </c>
      <c r="G13" t="s">
        <v>6</v>
      </c>
      <c r="I13" s="1">
        <v>66</v>
      </c>
      <c r="J13" s="6">
        <f t="shared" si="0"/>
        <v>52.800000000000004</v>
      </c>
    </row>
    <row r="14" spans="2:10">
      <c r="B14" t="s">
        <v>34</v>
      </c>
      <c r="D14" s="1">
        <v>70</v>
      </c>
      <c r="F14" s="1">
        <v>5</v>
      </c>
      <c r="G14" t="s">
        <v>13</v>
      </c>
      <c r="I14" s="1">
        <v>63</v>
      </c>
      <c r="J14" s="6">
        <f t="shared" si="0"/>
        <v>50.4</v>
      </c>
    </row>
    <row r="15" spans="2:10">
      <c r="B15" t="s">
        <v>97</v>
      </c>
      <c r="D15" s="1">
        <v>46</v>
      </c>
      <c r="F15" s="1">
        <v>6</v>
      </c>
      <c r="G15" t="s">
        <v>14</v>
      </c>
      <c r="I15" s="1">
        <v>59</v>
      </c>
      <c r="J15" s="6">
        <f t="shared" si="0"/>
        <v>47.199999999999996</v>
      </c>
    </row>
    <row r="16" spans="2:10">
      <c r="B16" t="s">
        <v>56</v>
      </c>
      <c r="D16" s="1">
        <v>46</v>
      </c>
      <c r="F16" s="1">
        <v>7</v>
      </c>
      <c r="G16" t="s">
        <v>36</v>
      </c>
      <c r="I16" s="1">
        <v>58</v>
      </c>
      <c r="J16" s="6">
        <f t="shared" si="0"/>
        <v>46.400000000000006</v>
      </c>
    </row>
    <row r="17" spans="2:10">
      <c r="B17" t="s">
        <v>17</v>
      </c>
      <c r="D17" s="1">
        <v>47</v>
      </c>
      <c r="F17" s="1">
        <v>8</v>
      </c>
      <c r="G17" t="s">
        <v>63</v>
      </c>
      <c r="I17" s="1">
        <v>57</v>
      </c>
      <c r="J17" s="6">
        <f t="shared" si="0"/>
        <v>45.6</v>
      </c>
    </row>
    <row r="18" spans="2:10">
      <c r="B18" t="s">
        <v>36</v>
      </c>
      <c r="D18" s="1">
        <v>58</v>
      </c>
      <c r="F18" s="1">
        <v>9</v>
      </c>
      <c r="G18" t="s">
        <v>7</v>
      </c>
      <c r="I18" s="1">
        <v>57</v>
      </c>
      <c r="J18" s="6">
        <f t="shared" si="0"/>
        <v>45.6</v>
      </c>
    </row>
    <row r="19" spans="2:10">
      <c r="B19" t="s">
        <v>57</v>
      </c>
      <c r="D19" s="1">
        <v>44</v>
      </c>
      <c r="F19" s="1">
        <v>10</v>
      </c>
      <c r="G19" t="s">
        <v>99</v>
      </c>
      <c r="I19" s="1">
        <v>56</v>
      </c>
      <c r="J19" s="6">
        <f t="shared" si="0"/>
        <v>44.800000000000004</v>
      </c>
    </row>
    <row r="20" spans="2:10">
      <c r="B20" t="s">
        <v>98</v>
      </c>
      <c r="D20" s="1">
        <v>31</v>
      </c>
      <c r="F20" s="1">
        <v>11</v>
      </c>
      <c r="G20" t="s">
        <v>28</v>
      </c>
      <c r="I20" s="1">
        <v>47</v>
      </c>
      <c r="J20" s="6">
        <f t="shared" si="0"/>
        <v>37.6</v>
      </c>
    </row>
    <row r="21" spans="2:10">
      <c r="B21" t="s">
        <v>77</v>
      </c>
      <c r="D21" s="1">
        <v>47</v>
      </c>
      <c r="F21" s="1">
        <v>12</v>
      </c>
      <c r="G21" t="s">
        <v>77</v>
      </c>
      <c r="I21" s="1">
        <v>47</v>
      </c>
      <c r="J21" s="6">
        <f t="shared" si="0"/>
        <v>37.6</v>
      </c>
    </row>
    <row r="22" spans="2:10">
      <c r="B22" t="s">
        <v>63</v>
      </c>
      <c r="D22" s="1">
        <v>57</v>
      </c>
      <c r="F22" s="1"/>
      <c r="G22" t="s">
        <v>17</v>
      </c>
      <c r="I22" s="1">
        <v>47</v>
      </c>
      <c r="J22" s="6">
        <f t="shared" si="0"/>
        <v>37.6</v>
      </c>
    </row>
    <row r="23" spans="2:10">
      <c r="B23" t="s">
        <v>78</v>
      </c>
      <c r="D23" s="1">
        <v>44</v>
      </c>
      <c r="F23" s="1"/>
      <c r="G23" t="s">
        <v>97</v>
      </c>
      <c r="I23" s="1">
        <v>46</v>
      </c>
      <c r="J23" s="6">
        <f t="shared" si="0"/>
        <v>36.799999999999997</v>
      </c>
    </row>
    <row r="24" spans="2:10">
      <c r="B24" t="s">
        <v>60</v>
      </c>
      <c r="D24" s="1">
        <v>68</v>
      </c>
      <c r="F24" s="1"/>
      <c r="G24" t="s">
        <v>56</v>
      </c>
      <c r="I24" s="1">
        <v>46</v>
      </c>
      <c r="J24" s="6">
        <f t="shared" si="0"/>
        <v>36.799999999999997</v>
      </c>
    </row>
    <row r="25" spans="2:10">
      <c r="B25" t="s">
        <v>7</v>
      </c>
      <c r="D25" s="1">
        <v>57</v>
      </c>
      <c r="F25" s="1"/>
      <c r="G25" t="s">
        <v>57</v>
      </c>
      <c r="I25" s="1">
        <v>44</v>
      </c>
      <c r="J25" s="6">
        <f t="shared" si="0"/>
        <v>35.199999999999996</v>
      </c>
    </row>
    <row r="26" spans="2:10">
      <c r="B26" t="s">
        <v>99</v>
      </c>
      <c r="D26" s="1">
        <v>56</v>
      </c>
      <c r="F26" s="1"/>
      <c r="G26" t="s">
        <v>78</v>
      </c>
      <c r="I26" s="1">
        <v>44</v>
      </c>
      <c r="J26" s="6">
        <f t="shared" si="0"/>
        <v>35.199999999999996</v>
      </c>
    </row>
    <row r="27" spans="2:10">
      <c r="B27" t="s">
        <v>89</v>
      </c>
      <c r="D27" s="1">
        <v>40</v>
      </c>
      <c r="F27" s="1"/>
      <c r="G27" t="s">
        <v>89</v>
      </c>
      <c r="I27" s="1">
        <v>40</v>
      </c>
      <c r="J27" s="6">
        <f t="shared" si="0"/>
        <v>32</v>
      </c>
    </row>
    <row r="28" spans="2:10">
      <c r="B28" t="s">
        <v>18</v>
      </c>
      <c r="D28" s="1">
        <v>76</v>
      </c>
      <c r="G28" t="s">
        <v>11</v>
      </c>
      <c r="I28" s="1">
        <v>37</v>
      </c>
      <c r="J28" s="6">
        <f t="shared" si="0"/>
        <v>29.599999999999998</v>
      </c>
    </row>
    <row r="29" spans="2:10">
      <c r="B29" t="s">
        <v>88</v>
      </c>
      <c r="D29" s="1">
        <v>34</v>
      </c>
      <c r="G29" t="s">
        <v>88</v>
      </c>
      <c r="I29" s="1">
        <v>34</v>
      </c>
      <c r="J29" s="6">
        <f t="shared" si="0"/>
        <v>27.200000000000003</v>
      </c>
    </row>
    <row r="30" spans="2:10">
      <c r="B30" t="s">
        <v>80</v>
      </c>
      <c r="D30" s="1">
        <v>28</v>
      </c>
      <c r="G30" t="s">
        <v>98</v>
      </c>
      <c r="I30" s="1">
        <v>31</v>
      </c>
      <c r="J30" s="6">
        <f t="shared" si="0"/>
        <v>24.8</v>
      </c>
    </row>
    <row r="31" spans="2:10">
      <c r="B31" t="s">
        <v>28</v>
      </c>
      <c r="D31" s="1">
        <v>47</v>
      </c>
      <c r="G31" t="s">
        <v>80</v>
      </c>
      <c r="I31" s="1">
        <v>28</v>
      </c>
      <c r="J31" s="6">
        <f t="shared" si="0"/>
        <v>22.400000000000002</v>
      </c>
    </row>
    <row r="32" spans="2:10">
      <c r="B32" t="s">
        <v>14</v>
      </c>
      <c r="D32" s="1">
        <v>59</v>
      </c>
      <c r="G32" t="s">
        <v>47</v>
      </c>
      <c r="I32" s="1">
        <v>27</v>
      </c>
      <c r="J32" s="6">
        <f t="shared" si="0"/>
        <v>21.6</v>
      </c>
    </row>
  </sheetData>
  <phoneticPr fontId="0" type="noConversion"/>
  <printOptions horizontalCentered="1"/>
  <pageMargins left="0.75" right="0.75" top="1" bottom="1" header="0.4921259845" footer="0.4921259845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102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107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106</v>
      </c>
    </row>
    <row r="8" spans="2:10">
      <c r="D8" s="1"/>
      <c r="F8" s="1"/>
      <c r="I8" s="1"/>
      <c r="J8" s="1"/>
    </row>
    <row r="9" spans="2:10">
      <c r="B9" t="s">
        <v>91</v>
      </c>
      <c r="D9" s="1">
        <v>50</v>
      </c>
      <c r="F9" s="1">
        <v>1</v>
      </c>
      <c r="G9" t="s">
        <v>18</v>
      </c>
      <c r="I9" s="1">
        <v>81</v>
      </c>
      <c r="J9" s="6">
        <f t="shared" ref="J9:J32" si="0">I9/121*100</f>
        <v>66.942148760330582</v>
      </c>
    </row>
    <row r="10" spans="2:10">
      <c r="B10" t="s">
        <v>6</v>
      </c>
      <c r="D10" s="1">
        <v>60</v>
      </c>
      <c r="F10" s="1">
        <v>2</v>
      </c>
      <c r="G10" t="s">
        <v>14</v>
      </c>
      <c r="I10" s="1">
        <v>68</v>
      </c>
      <c r="J10" s="6">
        <f t="shared" si="0"/>
        <v>56.198347107438018</v>
      </c>
    </row>
    <row r="11" spans="2:10">
      <c r="B11" t="s">
        <v>11</v>
      </c>
      <c r="D11" s="1">
        <v>38</v>
      </c>
      <c r="G11" t="s">
        <v>13</v>
      </c>
      <c r="I11" s="1">
        <v>65</v>
      </c>
      <c r="J11" s="6">
        <f t="shared" si="0"/>
        <v>53.719008264462808</v>
      </c>
    </row>
    <row r="12" spans="2:10">
      <c r="B12" t="s">
        <v>47</v>
      </c>
      <c r="D12" s="1">
        <v>34</v>
      </c>
      <c r="F12" s="1">
        <v>3</v>
      </c>
      <c r="G12" t="s">
        <v>28</v>
      </c>
      <c r="I12" s="1">
        <v>62</v>
      </c>
      <c r="J12" s="6">
        <f t="shared" si="0"/>
        <v>51.239669421487598</v>
      </c>
    </row>
    <row r="13" spans="2:10">
      <c r="B13" t="s">
        <v>13</v>
      </c>
      <c r="D13" s="1">
        <v>65</v>
      </c>
      <c r="F13" s="1">
        <v>4</v>
      </c>
      <c r="G13" t="s">
        <v>34</v>
      </c>
      <c r="I13" s="1">
        <v>61</v>
      </c>
      <c r="J13" s="6">
        <f t="shared" si="0"/>
        <v>50.413223140495866</v>
      </c>
    </row>
    <row r="14" spans="2:10">
      <c r="B14" t="s">
        <v>103</v>
      </c>
      <c r="D14" s="1">
        <v>40</v>
      </c>
      <c r="F14" s="1">
        <v>5</v>
      </c>
      <c r="G14" t="s">
        <v>6</v>
      </c>
      <c r="I14" s="1">
        <v>60</v>
      </c>
      <c r="J14" s="6">
        <f t="shared" si="0"/>
        <v>49.586776859504134</v>
      </c>
    </row>
    <row r="15" spans="2:10">
      <c r="B15" t="s">
        <v>73</v>
      </c>
      <c r="D15" s="1">
        <v>53</v>
      </c>
      <c r="F15" s="1">
        <v>6</v>
      </c>
      <c r="G15" t="s">
        <v>42</v>
      </c>
      <c r="I15" s="1">
        <v>59</v>
      </c>
      <c r="J15" s="6">
        <f t="shared" si="0"/>
        <v>48.760330578512395</v>
      </c>
    </row>
    <row r="16" spans="2:10">
      <c r="B16" t="s">
        <v>34</v>
      </c>
      <c r="D16" s="1">
        <v>61</v>
      </c>
      <c r="F16" s="1">
        <v>6</v>
      </c>
      <c r="G16" t="s">
        <v>60</v>
      </c>
      <c r="I16" s="1">
        <v>59</v>
      </c>
      <c r="J16" s="6">
        <f t="shared" si="0"/>
        <v>48.760330578512395</v>
      </c>
    </row>
    <row r="17" spans="2:10">
      <c r="B17" t="s">
        <v>36</v>
      </c>
      <c r="D17" s="1">
        <v>49</v>
      </c>
      <c r="F17" s="1">
        <v>8</v>
      </c>
      <c r="G17" t="s">
        <v>7</v>
      </c>
      <c r="I17" s="1">
        <v>55</v>
      </c>
      <c r="J17" s="6">
        <f t="shared" si="0"/>
        <v>45.454545454545453</v>
      </c>
    </row>
    <row r="18" spans="2:10">
      <c r="B18" t="s">
        <v>57</v>
      </c>
      <c r="D18" s="1">
        <v>52</v>
      </c>
      <c r="F18" s="1">
        <v>9</v>
      </c>
      <c r="G18" t="s">
        <v>77</v>
      </c>
      <c r="I18" s="1">
        <v>53</v>
      </c>
      <c r="J18" s="6">
        <f t="shared" si="0"/>
        <v>43.801652892561982</v>
      </c>
    </row>
    <row r="19" spans="2:10">
      <c r="B19" t="s">
        <v>98</v>
      </c>
      <c r="D19" s="1">
        <v>41</v>
      </c>
      <c r="F19" s="1">
        <v>10</v>
      </c>
      <c r="G19" t="s">
        <v>73</v>
      </c>
      <c r="I19" s="1">
        <v>53</v>
      </c>
      <c r="J19" s="6">
        <f t="shared" si="0"/>
        <v>43.801652892561982</v>
      </c>
    </row>
    <row r="20" spans="2:10">
      <c r="B20" t="s">
        <v>77</v>
      </c>
      <c r="D20" s="1">
        <v>53</v>
      </c>
      <c r="F20" s="1">
        <v>11</v>
      </c>
      <c r="G20" t="s">
        <v>57</v>
      </c>
      <c r="I20" s="1">
        <v>52</v>
      </c>
      <c r="J20" s="6">
        <f t="shared" si="0"/>
        <v>42.97520661157025</v>
      </c>
    </row>
    <row r="21" spans="2:10">
      <c r="B21" t="s">
        <v>42</v>
      </c>
      <c r="D21" s="1">
        <v>59</v>
      </c>
      <c r="F21" s="1">
        <v>12</v>
      </c>
      <c r="G21" t="s">
        <v>91</v>
      </c>
      <c r="I21" s="1">
        <v>50</v>
      </c>
      <c r="J21" s="6">
        <f t="shared" si="0"/>
        <v>41.32231404958678</v>
      </c>
    </row>
    <row r="22" spans="2:10">
      <c r="B22" t="s">
        <v>60</v>
      </c>
      <c r="D22" s="1">
        <v>59</v>
      </c>
      <c r="F22" s="1"/>
      <c r="G22" t="s">
        <v>36</v>
      </c>
      <c r="I22" s="1">
        <v>49</v>
      </c>
      <c r="J22" s="6">
        <f t="shared" si="0"/>
        <v>40.495867768595041</v>
      </c>
    </row>
    <row r="23" spans="2:10">
      <c r="B23" t="s">
        <v>7</v>
      </c>
      <c r="D23" s="1">
        <v>55</v>
      </c>
      <c r="F23" s="1"/>
      <c r="G23" t="s">
        <v>98</v>
      </c>
      <c r="I23" s="1">
        <v>41</v>
      </c>
      <c r="J23" s="6">
        <f t="shared" si="0"/>
        <v>33.884297520661157</v>
      </c>
    </row>
    <row r="24" spans="2:10">
      <c r="B24" t="s">
        <v>64</v>
      </c>
      <c r="D24" s="1">
        <v>29</v>
      </c>
      <c r="F24" s="1"/>
      <c r="G24" t="s">
        <v>103</v>
      </c>
      <c r="I24" s="1">
        <v>40</v>
      </c>
      <c r="J24" s="6">
        <f t="shared" si="0"/>
        <v>33.057851239669425</v>
      </c>
    </row>
    <row r="25" spans="2:10">
      <c r="B25" t="s">
        <v>104</v>
      </c>
      <c r="D25" s="1">
        <v>34</v>
      </c>
      <c r="F25" s="1"/>
      <c r="G25" t="s">
        <v>11</v>
      </c>
      <c r="I25" s="1">
        <v>38</v>
      </c>
      <c r="J25" s="6">
        <f t="shared" si="0"/>
        <v>31.404958677685951</v>
      </c>
    </row>
    <row r="26" spans="2:10">
      <c r="B26" t="s">
        <v>89</v>
      </c>
      <c r="D26" s="1">
        <v>33</v>
      </c>
      <c r="F26" s="1"/>
      <c r="G26" t="s">
        <v>105</v>
      </c>
      <c r="I26" s="1">
        <v>37</v>
      </c>
      <c r="J26" s="6">
        <f t="shared" si="0"/>
        <v>30.578512396694212</v>
      </c>
    </row>
    <row r="27" spans="2:10">
      <c r="B27" t="s">
        <v>18</v>
      </c>
      <c r="D27" s="1">
        <v>81</v>
      </c>
      <c r="F27" s="1"/>
      <c r="G27" t="s">
        <v>47</v>
      </c>
      <c r="I27" s="1">
        <v>34</v>
      </c>
      <c r="J27" s="6">
        <f t="shared" si="0"/>
        <v>28.099173553719009</v>
      </c>
    </row>
    <row r="28" spans="2:10">
      <c r="B28" t="s">
        <v>80</v>
      </c>
      <c r="D28" s="1">
        <v>26</v>
      </c>
      <c r="F28" s="1"/>
      <c r="G28" t="s">
        <v>104</v>
      </c>
      <c r="I28" s="1">
        <v>34</v>
      </c>
      <c r="J28" s="6">
        <f t="shared" si="0"/>
        <v>28.099173553719009</v>
      </c>
    </row>
    <row r="29" spans="2:10">
      <c r="B29" t="s">
        <v>27</v>
      </c>
      <c r="D29" s="1">
        <v>31</v>
      </c>
      <c r="F29" s="1"/>
      <c r="G29" t="s">
        <v>89</v>
      </c>
      <c r="I29" s="1">
        <v>33</v>
      </c>
      <c r="J29" s="6">
        <f t="shared" si="0"/>
        <v>27.27272727272727</v>
      </c>
    </row>
    <row r="30" spans="2:10">
      <c r="B30" t="s">
        <v>28</v>
      </c>
      <c r="D30" s="1">
        <v>62</v>
      </c>
      <c r="F30" s="1"/>
      <c r="G30" t="s">
        <v>27</v>
      </c>
      <c r="I30" s="1">
        <v>31</v>
      </c>
      <c r="J30" s="6">
        <f t="shared" si="0"/>
        <v>25.619834710743799</v>
      </c>
    </row>
    <row r="31" spans="2:10">
      <c r="B31" t="s">
        <v>105</v>
      </c>
      <c r="D31" s="1">
        <v>37</v>
      </c>
      <c r="F31" s="1"/>
      <c r="G31" t="s">
        <v>64</v>
      </c>
      <c r="I31" s="1">
        <v>29</v>
      </c>
      <c r="J31" s="6">
        <f t="shared" si="0"/>
        <v>23.966942148760332</v>
      </c>
    </row>
    <row r="32" spans="2:10">
      <c r="B32" t="s">
        <v>14</v>
      </c>
      <c r="D32" s="1">
        <v>68</v>
      </c>
      <c r="F32" s="1"/>
      <c r="G32" t="s">
        <v>80</v>
      </c>
      <c r="I32" s="1">
        <v>26</v>
      </c>
      <c r="J32" s="6">
        <f t="shared" si="0"/>
        <v>21.487603305785125</v>
      </c>
    </row>
  </sheetData>
  <phoneticPr fontId="0" type="noConversion"/>
  <printOptions horizontalCentered="1"/>
  <pageMargins left="0.75" right="0.75" top="1" bottom="1" header="0.4921259845" footer="0.4921259845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108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115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116</v>
      </c>
    </row>
    <row r="8" spans="2:10">
      <c r="D8" s="1"/>
      <c r="F8" s="1"/>
      <c r="I8" s="1"/>
      <c r="J8" s="1"/>
    </row>
    <row r="9" spans="2:10">
      <c r="B9" t="s">
        <v>91</v>
      </c>
      <c r="D9" s="1">
        <v>77</v>
      </c>
      <c r="F9" s="1">
        <v>1</v>
      </c>
      <c r="G9" t="s">
        <v>42</v>
      </c>
      <c r="I9" s="1">
        <v>97</v>
      </c>
      <c r="J9" s="6">
        <f>I9/149*100</f>
        <v>65.100671140939596</v>
      </c>
    </row>
    <row r="10" spans="2:10">
      <c r="B10" t="s">
        <v>6</v>
      </c>
      <c r="D10" s="1">
        <v>74</v>
      </c>
      <c r="F10" s="1">
        <v>2</v>
      </c>
      <c r="G10" t="s">
        <v>91</v>
      </c>
      <c r="I10" s="1">
        <v>77</v>
      </c>
      <c r="J10" s="6">
        <f t="shared" ref="J10:J32" si="0">I10/149*100</f>
        <v>51.677852348993291</v>
      </c>
    </row>
    <row r="11" spans="2:10">
      <c r="B11" t="s">
        <v>109</v>
      </c>
      <c r="D11" s="1">
        <v>20</v>
      </c>
      <c r="F11" s="1">
        <v>3</v>
      </c>
      <c r="G11" t="s">
        <v>6</v>
      </c>
      <c r="I11" s="1">
        <v>74</v>
      </c>
      <c r="J11" s="6">
        <f t="shared" si="0"/>
        <v>49.664429530201346</v>
      </c>
    </row>
    <row r="12" spans="2:10">
      <c r="B12" t="s">
        <v>110</v>
      </c>
      <c r="D12" s="1">
        <v>59</v>
      </c>
      <c r="F12" s="1">
        <v>3</v>
      </c>
      <c r="G12" t="s">
        <v>18</v>
      </c>
      <c r="I12" s="1">
        <v>74</v>
      </c>
      <c r="J12" s="6">
        <f t="shared" si="0"/>
        <v>49.664429530201346</v>
      </c>
    </row>
    <row r="13" spans="2:10">
      <c r="B13" t="s">
        <v>47</v>
      </c>
      <c r="D13" s="1">
        <v>29</v>
      </c>
      <c r="F13" s="1">
        <v>5</v>
      </c>
      <c r="G13" t="s">
        <v>77</v>
      </c>
      <c r="I13" s="1">
        <v>69</v>
      </c>
      <c r="J13" s="6">
        <f t="shared" si="0"/>
        <v>46.308724832214764</v>
      </c>
    </row>
    <row r="14" spans="2:10">
      <c r="B14" t="s">
        <v>13</v>
      </c>
      <c r="D14" s="1">
        <v>68</v>
      </c>
      <c r="G14" t="s">
        <v>13</v>
      </c>
      <c r="I14" s="1">
        <v>68</v>
      </c>
      <c r="J14" s="6">
        <f t="shared" si="0"/>
        <v>45.63758389261745</v>
      </c>
    </row>
    <row r="15" spans="2:10">
      <c r="B15" t="s">
        <v>33</v>
      </c>
      <c r="D15" s="1">
        <v>35</v>
      </c>
      <c r="F15" s="1">
        <v>6</v>
      </c>
      <c r="G15" t="s">
        <v>36</v>
      </c>
      <c r="I15" s="1">
        <v>67</v>
      </c>
      <c r="J15" s="6">
        <f t="shared" si="0"/>
        <v>44.966442953020135</v>
      </c>
    </row>
    <row r="16" spans="2:10">
      <c r="B16" t="s">
        <v>111</v>
      </c>
      <c r="D16" s="1">
        <v>24</v>
      </c>
      <c r="F16" s="1">
        <v>7</v>
      </c>
      <c r="G16" t="s">
        <v>112</v>
      </c>
      <c r="I16" s="1">
        <v>66</v>
      </c>
      <c r="J16" s="6">
        <f t="shared" si="0"/>
        <v>44.29530201342282</v>
      </c>
    </row>
    <row r="17" spans="2:10">
      <c r="B17" t="s">
        <v>36</v>
      </c>
      <c r="D17" s="1">
        <v>67</v>
      </c>
      <c r="F17" s="1">
        <v>8</v>
      </c>
      <c r="G17" t="s">
        <v>57</v>
      </c>
      <c r="I17" s="1">
        <v>63</v>
      </c>
      <c r="J17" s="6">
        <f t="shared" si="0"/>
        <v>42.281879194630875</v>
      </c>
    </row>
    <row r="18" spans="2:10">
      <c r="B18" t="s">
        <v>57</v>
      </c>
      <c r="D18" s="1">
        <v>63</v>
      </c>
      <c r="F18" s="1">
        <v>9</v>
      </c>
      <c r="G18" t="s">
        <v>7</v>
      </c>
      <c r="I18" s="1">
        <v>62</v>
      </c>
      <c r="J18" s="6">
        <f t="shared" si="0"/>
        <v>41.61073825503356</v>
      </c>
    </row>
    <row r="19" spans="2:10">
      <c r="B19" t="s">
        <v>98</v>
      </c>
      <c r="D19" s="1">
        <v>34</v>
      </c>
      <c r="F19" s="1">
        <v>10</v>
      </c>
      <c r="G19" t="s">
        <v>60</v>
      </c>
      <c r="I19" s="1">
        <v>61</v>
      </c>
      <c r="J19" s="6">
        <f t="shared" si="0"/>
        <v>40.939597315436245</v>
      </c>
    </row>
    <row r="20" spans="2:10">
      <c r="B20" t="s">
        <v>77</v>
      </c>
      <c r="D20" s="1">
        <v>69</v>
      </c>
      <c r="F20" s="1">
        <v>11</v>
      </c>
      <c r="G20" t="s">
        <v>14</v>
      </c>
      <c r="I20" s="1">
        <v>61</v>
      </c>
      <c r="J20" s="6">
        <f t="shared" si="0"/>
        <v>40.939597315436245</v>
      </c>
    </row>
    <row r="21" spans="2:10">
      <c r="B21" t="s">
        <v>112</v>
      </c>
      <c r="D21" s="1">
        <v>66</v>
      </c>
      <c r="F21" s="1">
        <v>12</v>
      </c>
      <c r="G21" t="s">
        <v>110</v>
      </c>
      <c r="I21" s="1">
        <v>59</v>
      </c>
      <c r="J21" s="6">
        <f t="shared" si="0"/>
        <v>39.597315436241608</v>
      </c>
    </row>
    <row r="22" spans="2:10">
      <c r="B22" t="s">
        <v>42</v>
      </c>
      <c r="D22" s="1">
        <v>97</v>
      </c>
      <c r="F22" s="1"/>
      <c r="G22" t="s">
        <v>28</v>
      </c>
      <c r="I22" s="1">
        <v>57</v>
      </c>
      <c r="J22" s="6">
        <f t="shared" si="0"/>
        <v>38.255033557046978</v>
      </c>
    </row>
    <row r="23" spans="2:10">
      <c r="B23" t="s">
        <v>49</v>
      </c>
      <c r="D23" s="1">
        <v>44</v>
      </c>
      <c r="F23" s="1"/>
      <c r="G23" t="s">
        <v>49</v>
      </c>
      <c r="I23" s="1">
        <v>44</v>
      </c>
      <c r="J23" s="6">
        <f t="shared" si="0"/>
        <v>29.530201342281881</v>
      </c>
    </row>
    <row r="24" spans="2:10">
      <c r="B24" t="s">
        <v>113</v>
      </c>
      <c r="D24" s="1">
        <v>41</v>
      </c>
      <c r="F24" s="1"/>
      <c r="G24" t="s">
        <v>89</v>
      </c>
      <c r="I24" s="1">
        <v>43</v>
      </c>
      <c r="J24" s="6">
        <f t="shared" si="0"/>
        <v>28.859060402684566</v>
      </c>
    </row>
    <row r="25" spans="2:10">
      <c r="B25" t="s">
        <v>60</v>
      </c>
      <c r="D25" s="1">
        <v>61</v>
      </c>
      <c r="F25" s="1"/>
      <c r="G25" t="s">
        <v>104</v>
      </c>
      <c r="I25" s="1">
        <v>42</v>
      </c>
      <c r="J25" s="6">
        <f t="shared" si="0"/>
        <v>28.187919463087248</v>
      </c>
    </row>
    <row r="26" spans="2:10">
      <c r="B26" t="s">
        <v>7</v>
      </c>
      <c r="D26" s="1">
        <v>62</v>
      </c>
      <c r="F26" s="1"/>
      <c r="G26" t="s">
        <v>113</v>
      </c>
      <c r="I26" s="1">
        <v>41</v>
      </c>
      <c r="J26" s="6">
        <f t="shared" si="0"/>
        <v>27.516778523489933</v>
      </c>
    </row>
    <row r="27" spans="2:10">
      <c r="B27" t="s">
        <v>104</v>
      </c>
      <c r="D27" s="1">
        <v>42</v>
      </c>
      <c r="F27" s="1"/>
      <c r="G27" t="s">
        <v>114</v>
      </c>
      <c r="I27" s="1">
        <v>36</v>
      </c>
      <c r="J27" s="6">
        <f t="shared" si="0"/>
        <v>24.161073825503358</v>
      </c>
    </row>
    <row r="28" spans="2:10">
      <c r="B28" t="s">
        <v>89</v>
      </c>
      <c r="D28" s="1">
        <v>43</v>
      </c>
      <c r="F28" s="1"/>
      <c r="G28" t="s">
        <v>33</v>
      </c>
      <c r="I28" s="1">
        <v>35</v>
      </c>
      <c r="J28" s="6">
        <f t="shared" si="0"/>
        <v>23.48993288590604</v>
      </c>
    </row>
    <row r="29" spans="2:10">
      <c r="B29" t="s">
        <v>18</v>
      </c>
      <c r="D29" s="1">
        <v>74</v>
      </c>
      <c r="F29" s="1"/>
      <c r="G29" t="s">
        <v>98</v>
      </c>
      <c r="I29" s="1">
        <v>34</v>
      </c>
      <c r="J29" s="6">
        <f t="shared" si="0"/>
        <v>22.818791946308725</v>
      </c>
    </row>
    <row r="30" spans="2:10">
      <c r="B30" t="s">
        <v>114</v>
      </c>
      <c r="D30" s="1">
        <v>36</v>
      </c>
      <c r="F30" s="1"/>
      <c r="G30" t="s">
        <v>47</v>
      </c>
      <c r="I30" s="1">
        <v>29</v>
      </c>
      <c r="J30" s="6">
        <f t="shared" si="0"/>
        <v>19.463087248322147</v>
      </c>
    </row>
    <row r="31" spans="2:10">
      <c r="B31" t="s">
        <v>28</v>
      </c>
      <c r="D31" s="1">
        <v>57</v>
      </c>
      <c r="F31" s="1"/>
      <c r="G31" t="s">
        <v>111</v>
      </c>
      <c r="I31" s="1">
        <v>24</v>
      </c>
      <c r="J31" s="6">
        <f t="shared" si="0"/>
        <v>16.107382550335569</v>
      </c>
    </row>
    <row r="32" spans="2:10">
      <c r="B32" t="s">
        <v>14</v>
      </c>
      <c r="D32" s="1">
        <v>61</v>
      </c>
      <c r="F32" s="1"/>
      <c r="G32" t="s">
        <v>109</v>
      </c>
      <c r="I32" s="1">
        <v>20</v>
      </c>
      <c r="J32" s="6">
        <f t="shared" si="0"/>
        <v>13.422818791946309</v>
      </c>
    </row>
  </sheetData>
  <printOptions horizontalCentered="1"/>
  <pageMargins left="0.75" right="0.75" top="1" bottom="1" header="0.4921259845" footer="0.4921259845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/>
  </sheetViews>
  <sheetFormatPr baseColWidth="10" defaultColWidth="8.83203125" defaultRowHeight="12" x14ac:dyDescent="0"/>
  <sheetData>
    <row r="1" spans="2:10">
      <c r="D1" s="5" t="s">
        <v>117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125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7" t="s">
        <v>126</v>
      </c>
    </row>
    <row r="8" spans="2:10">
      <c r="D8" s="1"/>
      <c r="F8" s="1"/>
      <c r="I8" s="1"/>
      <c r="J8" s="1"/>
    </row>
    <row r="9" spans="2:10">
      <c r="B9" t="s">
        <v>91</v>
      </c>
      <c r="D9" s="1">
        <v>76</v>
      </c>
      <c r="F9" s="1">
        <v>1</v>
      </c>
      <c r="G9" t="s">
        <v>34</v>
      </c>
      <c r="I9" s="1">
        <v>99</v>
      </c>
      <c r="J9" s="6">
        <f>I9/188*100</f>
        <v>52.659574468085104</v>
      </c>
    </row>
    <row r="10" spans="2:10">
      <c r="B10" t="s">
        <v>6</v>
      </c>
      <c r="D10" s="1">
        <v>78</v>
      </c>
      <c r="F10" s="1">
        <v>2</v>
      </c>
      <c r="G10" t="s">
        <v>112</v>
      </c>
      <c r="I10" s="1">
        <v>91</v>
      </c>
      <c r="J10" s="6">
        <f t="shared" ref="J10:J33" si="0">I10/188*100</f>
        <v>48.404255319148938</v>
      </c>
    </row>
    <row r="11" spans="2:10">
      <c r="B11" t="s">
        <v>118</v>
      </c>
      <c r="D11" s="1">
        <v>57</v>
      </c>
      <c r="F11" s="1">
        <v>3</v>
      </c>
      <c r="G11" t="s">
        <v>71</v>
      </c>
      <c r="I11" s="1">
        <v>80</v>
      </c>
      <c r="J11" s="6">
        <f t="shared" si="0"/>
        <v>42.553191489361701</v>
      </c>
    </row>
    <row r="12" spans="2:10">
      <c r="B12" t="s">
        <v>47</v>
      </c>
      <c r="D12" s="1">
        <v>26</v>
      </c>
      <c r="F12" s="1">
        <v>4</v>
      </c>
      <c r="G12" t="s">
        <v>6</v>
      </c>
      <c r="I12" s="1">
        <v>78</v>
      </c>
      <c r="J12" s="6">
        <f t="shared" si="0"/>
        <v>41.48936170212766</v>
      </c>
    </row>
    <row r="13" spans="2:10">
      <c r="B13" t="s">
        <v>13</v>
      </c>
      <c r="D13" s="1">
        <v>56</v>
      </c>
      <c r="F13" s="1">
        <v>5</v>
      </c>
      <c r="G13" t="s">
        <v>91</v>
      </c>
      <c r="I13" s="1">
        <v>76</v>
      </c>
      <c r="J13" s="6">
        <f t="shared" si="0"/>
        <v>40.425531914893611</v>
      </c>
    </row>
    <row r="14" spans="2:10">
      <c r="B14" t="s">
        <v>90</v>
      </c>
      <c r="D14" s="1">
        <v>50</v>
      </c>
      <c r="F14" s="1">
        <v>6</v>
      </c>
      <c r="G14" t="s">
        <v>73</v>
      </c>
      <c r="I14" s="1">
        <v>73</v>
      </c>
      <c r="J14" s="6">
        <f t="shared" si="0"/>
        <v>38.829787234042549</v>
      </c>
    </row>
    <row r="15" spans="2:10">
      <c r="B15" t="s">
        <v>33</v>
      </c>
      <c r="D15" s="1">
        <v>31</v>
      </c>
      <c r="F15" s="1">
        <v>7</v>
      </c>
      <c r="G15" t="s">
        <v>122</v>
      </c>
      <c r="I15" s="1">
        <v>72</v>
      </c>
      <c r="J15" s="6">
        <f t="shared" si="0"/>
        <v>38.297872340425535</v>
      </c>
    </row>
    <row r="16" spans="2:10">
      <c r="B16" t="s">
        <v>73</v>
      </c>
      <c r="D16" s="1">
        <v>73</v>
      </c>
      <c r="F16" s="1">
        <v>8</v>
      </c>
      <c r="G16" t="s">
        <v>36</v>
      </c>
      <c r="I16" s="1">
        <v>71</v>
      </c>
      <c r="J16" s="6">
        <f t="shared" si="0"/>
        <v>37.765957446808514</v>
      </c>
    </row>
    <row r="17" spans="2:10">
      <c r="B17" t="s">
        <v>119</v>
      </c>
      <c r="D17" s="1">
        <v>39</v>
      </c>
      <c r="F17" s="1">
        <v>9</v>
      </c>
      <c r="G17" t="s">
        <v>63</v>
      </c>
      <c r="I17" s="1">
        <v>70</v>
      </c>
      <c r="J17" s="6">
        <f t="shared" si="0"/>
        <v>37.234042553191486</v>
      </c>
    </row>
    <row r="18" spans="2:10">
      <c r="B18" t="s">
        <v>34</v>
      </c>
      <c r="D18" s="1">
        <v>99</v>
      </c>
      <c r="F18" s="1">
        <v>10</v>
      </c>
      <c r="G18" t="s">
        <v>124</v>
      </c>
      <c r="I18" s="1">
        <v>70</v>
      </c>
      <c r="J18" s="6">
        <f t="shared" si="0"/>
        <v>37.234042553191486</v>
      </c>
    </row>
    <row r="19" spans="2:10">
      <c r="B19" t="s">
        <v>120</v>
      </c>
      <c r="D19" s="1">
        <v>70</v>
      </c>
      <c r="F19" s="1">
        <v>11</v>
      </c>
      <c r="G19" t="s">
        <v>120</v>
      </c>
      <c r="I19" s="1">
        <v>70</v>
      </c>
      <c r="J19" s="6">
        <f t="shared" si="0"/>
        <v>37.234042553191486</v>
      </c>
    </row>
    <row r="20" spans="2:10">
      <c r="B20" t="s">
        <v>36</v>
      </c>
      <c r="D20" s="1">
        <v>71</v>
      </c>
      <c r="F20" s="1">
        <v>12</v>
      </c>
      <c r="G20" t="s">
        <v>7</v>
      </c>
      <c r="I20" s="1">
        <v>68</v>
      </c>
      <c r="J20" s="6">
        <f t="shared" si="0"/>
        <v>36.170212765957451</v>
      </c>
    </row>
    <row r="21" spans="2:10">
      <c r="B21" t="s">
        <v>57</v>
      </c>
      <c r="D21" s="1">
        <v>55</v>
      </c>
      <c r="G21" t="s">
        <v>14</v>
      </c>
      <c r="I21" s="1">
        <v>66</v>
      </c>
      <c r="J21" s="6">
        <f t="shared" si="0"/>
        <v>35.106382978723403</v>
      </c>
    </row>
    <row r="22" spans="2:10">
      <c r="B22" t="s">
        <v>121</v>
      </c>
      <c r="D22" s="1">
        <v>33</v>
      </c>
      <c r="F22" s="1"/>
      <c r="G22" t="s">
        <v>28</v>
      </c>
      <c r="I22" s="1">
        <v>62</v>
      </c>
      <c r="J22" s="6">
        <f t="shared" si="0"/>
        <v>32.978723404255319</v>
      </c>
    </row>
    <row r="23" spans="2:10">
      <c r="B23" t="s">
        <v>71</v>
      </c>
      <c r="D23" s="1">
        <v>80</v>
      </c>
      <c r="F23" s="1"/>
      <c r="G23" t="s">
        <v>118</v>
      </c>
      <c r="I23" s="1">
        <v>57</v>
      </c>
      <c r="J23" s="6">
        <f t="shared" si="0"/>
        <v>30.319148936170215</v>
      </c>
    </row>
    <row r="24" spans="2:10">
      <c r="B24" t="s">
        <v>98</v>
      </c>
      <c r="D24" s="1">
        <v>40</v>
      </c>
      <c r="F24" s="1"/>
      <c r="G24" t="s">
        <v>13</v>
      </c>
      <c r="I24" s="1">
        <v>56</v>
      </c>
      <c r="J24" s="6">
        <f t="shared" si="0"/>
        <v>29.787234042553191</v>
      </c>
    </row>
    <row r="25" spans="2:10">
      <c r="B25" t="s">
        <v>77</v>
      </c>
      <c r="D25" s="1">
        <v>51</v>
      </c>
      <c r="F25" s="1"/>
      <c r="G25" t="s">
        <v>57</v>
      </c>
      <c r="I25" s="1">
        <v>55</v>
      </c>
      <c r="J25" s="6">
        <f t="shared" si="0"/>
        <v>29.25531914893617</v>
      </c>
    </row>
    <row r="26" spans="2:10">
      <c r="B26" t="s">
        <v>112</v>
      </c>
      <c r="D26" s="1">
        <v>91</v>
      </c>
      <c r="F26" s="1"/>
      <c r="G26" t="s">
        <v>77</v>
      </c>
      <c r="I26" s="1">
        <v>51</v>
      </c>
      <c r="J26" s="6">
        <f t="shared" si="0"/>
        <v>27.127659574468083</v>
      </c>
    </row>
    <row r="27" spans="2:10">
      <c r="B27" t="s">
        <v>63</v>
      </c>
      <c r="D27" s="1">
        <v>70</v>
      </c>
      <c r="F27" s="1"/>
      <c r="G27" t="s">
        <v>90</v>
      </c>
      <c r="I27" s="1">
        <v>50</v>
      </c>
      <c r="J27" s="6">
        <f t="shared" si="0"/>
        <v>26.595744680851062</v>
      </c>
    </row>
    <row r="28" spans="2:10">
      <c r="B28" t="s">
        <v>123</v>
      </c>
      <c r="D28" s="1">
        <v>35</v>
      </c>
      <c r="F28" s="1"/>
      <c r="G28" t="s">
        <v>98</v>
      </c>
      <c r="I28" s="1">
        <v>40</v>
      </c>
      <c r="J28" s="6">
        <f t="shared" si="0"/>
        <v>21.276595744680851</v>
      </c>
    </row>
    <row r="29" spans="2:10">
      <c r="B29" t="s">
        <v>7</v>
      </c>
      <c r="D29" s="1">
        <v>68</v>
      </c>
      <c r="F29" s="1"/>
      <c r="G29" t="s">
        <v>119</v>
      </c>
      <c r="I29" s="1">
        <v>39</v>
      </c>
      <c r="J29" s="6">
        <f t="shared" si="0"/>
        <v>20.74468085106383</v>
      </c>
    </row>
    <row r="30" spans="2:10">
      <c r="B30" t="s">
        <v>124</v>
      </c>
      <c r="D30" s="1">
        <v>70</v>
      </c>
      <c r="F30" s="1"/>
      <c r="G30" t="s">
        <v>123</v>
      </c>
      <c r="I30" s="1">
        <v>35</v>
      </c>
      <c r="J30" s="6">
        <f t="shared" si="0"/>
        <v>18.617021276595743</v>
      </c>
    </row>
    <row r="31" spans="2:10">
      <c r="B31" t="s">
        <v>122</v>
      </c>
      <c r="D31" s="1">
        <v>72</v>
      </c>
      <c r="F31" s="1"/>
      <c r="G31" t="s">
        <v>121</v>
      </c>
      <c r="I31" s="1">
        <v>33</v>
      </c>
      <c r="J31" s="6">
        <f t="shared" si="0"/>
        <v>17.553191489361701</v>
      </c>
    </row>
    <row r="32" spans="2:10">
      <c r="B32" t="s">
        <v>28</v>
      </c>
      <c r="D32" s="1">
        <v>62</v>
      </c>
      <c r="F32" s="1"/>
      <c r="G32" t="s">
        <v>33</v>
      </c>
      <c r="I32" s="1">
        <v>31</v>
      </c>
      <c r="J32" s="6">
        <f t="shared" si="0"/>
        <v>16.48936170212766</v>
      </c>
    </row>
    <row r="33" spans="2:10">
      <c r="B33" t="s">
        <v>14</v>
      </c>
      <c r="D33" s="1">
        <v>66</v>
      </c>
      <c r="G33" t="s">
        <v>47</v>
      </c>
      <c r="I33" s="1">
        <v>26</v>
      </c>
      <c r="J33" s="6">
        <f t="shared" si="0"/>
        <v>13.829787234042554</v>
      </c>
    </row>
  </sheetData>
  <printOptions horizontalCentered="1"/>
  <pageMargins left="0.75" right="0.75" top="1" bottom="1" header="0.4921259845" footer="0.4921259845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workbookViewId="0"/>
  </sheetViews>
  <sheetFormatPr baseColWidth="10" defaultColWidth="9.1640625" defaultRowHeight="12" x14ac:dyDescent="0"/>
  <cols>
    <col min="1" max="16384" width="9.1640625" style="8"/>
  </cols>
  <sheetData>
    <row r="1" spans="2:10">
      <c r="D1" s="9" t="s">
        <v>127</v>
      </c>
      <c r="E1" s="9"/>
      <c r="F1" s="9"/>
      <c r="G1" s="9"/>
      <c r="H1" s="9"/>
    </row>
    <row r="2" spans="2:10">
      <c r="D2" s="9"/>
      <c r="E2" s="9"/>
      <c r="F2" s="9"/>
      <c r="G2" s="9"/>
      <c r="H2" s="9"/>
    </row>
    <row r="4" spans="2:10">
      <c r="D4" s="8" t="s">
        <v>128</v>
      </c>
    </row>
    <row r="7" spans="2:10">
      <c r="B7" s="8" t="s">
        <v>2</v>
      </c>
      <c r="D7" s="10" t="s">
        <v>3</v>
      </c>
      <c r="F7" s="10" t="s">
        <v>4</v>
      </c>
      <c r="G7" s="11" t="s">
        <v>2</v>
      </c>
      <c r="I7" s="10" t="s">
        <v>3</v>
      </c>
      <c r="J7" s="12" t="s">
        <v>129</v>
      </c>
    </row>
    <row r="8" spans="2:10">
      <c r="D8" s="10"/>
      <c r="F8" s="10"/>
      <c r="I8" s="10"/>
      <c r="J8" s="10"/>
    </row>
    <row r="9" spans="2:10">
      <c r="B9" s="8" t="s">
        <v>91</v>
      </c>
      <c r="D9" s="10">
        <v>67</v>
      </c>
      <c r="F9" s="10">
        <v>1</v>
      </c>
      <c r="G9" s="8" t="s">
        <v>42</v>
      </c>
      <c r="I9" s="10">
        <v>111</v>
      </c>
      <c r="J9" s="13">
        <f>I9/180*100</f>
        <v>61.666666666666671</v>
      </c>
    </row>
    <row r="10" spans="2:10">
      <c r="B10" s="8" t="s">
        <v>6</v>
      </c>
      <c r="D10" s="10">
        <v>76</v>
      </c>
      <c r="F10" s="10">
        <v>2</v>
      </c>
      <c r="G10" s="8" t="s">
        <v>34</v>
      </c>
      <c r="I10" s="10">
        <v>94</v>
      </c>
      <c r="J10" s="13">
        <f t="shared" ref="J10:J38" si="0">I10/180*100</f>
        <v>52.222222222222229</v>
      </c>
    </row>
    <row r="11" spans="2:10">
      <c r="B11" s="8" t="s">
        <v>118</v>
      </c>
      <c r="D11" s="10">
        <v>23</v>
      </c>
      <c r="G11" s="8" t="s">
        <v>63</v>
      </c>
      <c r="I11" s="10">
        <v>93</v>
      </c>
      <c r="J11" s="13">
        <f t="shared" si="0"/>
        <v>51.666666666666671</v>
      </c>
    </row>
    <row r="12" spans="2:10">
      <c r="B12" s="8" t="s">
        <v>109</v>
      </c>
      <c r="D12" s="10">
        <v>12</v>
      </c>
      <c r="F12" s="10">
        <v>3</v>
      </c>
      <c r="G12" s="8" t="s">
        <v>57</v>
      </c>
      <c r="I12" s="10">
        <v>87</v>
      </c>
      <c r="J12" s="13">
        <f t="shared" si="0"/>
        <v>48.333333333333336</v>
      </c>
    </row>
    <row r="13" spans="2:10">
      <c r="B13" s="8" t="s">
        <v>47</v>
      </c>
      <c r="D13" s="10">
        <v>15</v>
      </c>
      <c r="F13" s="10">
        <v>3</v>
      </c>
      <c r="G13" s="8" t="s">
        <v>122</v>
      </c>
      <c r="I13" s="10">
        <v>87</v>
      </c>
      <c r="J13" s="13">
        <f t="shared" si="0"/>
        <v>48.333333333333336</v>
      </c>
    </row>
    <row r="14" spans="2:10">
      <c r="B14" s="8" t="s">
        <v>13</v>
      </c>
      <c r="D14" s="10">
        <v>81</v>
      </c>
      <c r="F14" s="10">
        <v>5</v>
      </c>
      <c r="G14" s="8" t="s">
        <v>71</v>
      </c>
      <c r="I14" s="10">
        <v>86</v>
      </c>
      <c r="J14" s="13">
        <f t="shared" si="0"/>
        <v>47.777777777777779</v>
      </c>
    </row>
    <row r="15" spans="2:10">
      <c r="B15" s="8" t="s">
        <v>90</v>
      </c>
      <c r="D15" s="10">
        <v>45</v>
      </c>
      <c r="F15" s="10">
        <v>6</v>
      </c>
      <c r="G15" s="8" t="s">
        <v>13</v>
      </c>
      <c r="I15" s="10">
        <v>81</v>
      </c>
      <c r="J15" s="13">
        <f t="shared" si="0"/>
        <v>45</v>
      </c>
    </row>
    <row r="16" spans="2:10">
      <c r="B16" s="8" t="s">
        <v>33</v>
      </c>
      <c r="D16" s="10">
        <v>32</v>
      </c>
      <c r="F16" s="10">
        <v>7</v>
      </c>
      <c r="G16" s="8" t="s">
        <v>6</v>
      </c>
      <c r="I16" s="10">
        <v>76</v>
      </c>
      <c r="J16" s="13">
        <f t="shared" si="0"/>
        <v>42.222222222222221</v>
      </c>
    </row>
    <row r="17" spans="2:10">
      <c r="B17" s="8" t="s">
        <v>130</v>
      </c>
      <c r="D17" s="10">
        <v>49</v>
      </c>
      <c r="F17" s="10">
        <v>8</v>
      </c>
      <c r="G17" s="8" t="s">
        <v>7</v>
      </c>
      <c r="I17" s="10">
        <v>68</v>
      </c>
      <c r="J17" s="13">
        <f t="shared" si="0"/>
        <v>37.777777777777779</v>
      </c>
    </row>
    <row r="18" spans="2:10">
      <c r="B18" s="8" t="s">
        <v>131</v>
      </c>
      <c r="D18" s="10">
        <v>29</v>
      </c>
      <c r="F18" s="10">
        <v>9</v>
      </c>
      <c r="G18" s="8" t="s">
        <v>124</v>
      </c>
      <c r="I18" s="10">
        <v>68</v>
      </c>
      <c r="J18" s="13">
        <f t="shared" si="0"/>
        <v>37.777777777777779</v>
      </c>
    </row>
    <row r="19" spans="2:10">
      <c r="B19" s="8" t="s">
        <v>73</v>
      </c>
      <c r="D19" s="10">
        <v>67</v>
      </c>
      <c r="F19" s="10">
        <v>10</v>
      </c>
      <c r="G19" s="8" t="s">
        <v>73</v>
      </c>
      <c r="I19" s="10">
        <v>67</v>
      </c>
      <c r="J19" s="13">
        <f t="shared" si="0"/>
        <v>37.222222222222221</v>
      </c>
    </row>
    <row r="20" spans="2:10">
      <c r="B20" s="8" t="s">
        <v>132</v>
      </c>
      <c r="D20" s="10">
        <v>26</v>
      </c>
      <c r="F20" s="10">
        <v>11</v>
      </c>
      <c r="G20" s="8" t="s">
        <v>91</v>
      </c>
      <c r="I20" s="10">
        <v>67</v>
      </c>
      <c r="J20" s="13">
        <f t="shared" si="0"/>
        <v>37.222222222222221</v>
      </c>
    </row>
    <row r="21" spans="2:10">
      <c r="B21" s="8" t="s">
        <v>34</v>
      </c>
      <c r="D21" s="10">
        <v>94</v>
      </c>
      <c r="F21" s="10">
        <v>12</v>
      </c>
      <c r="G21" s="8" t="s">
        <v>28</v>
      </c>
      <c r="I21" s="10">
        <v>58</v>
      </c>
      <c r="J21" s="13">
        <f t="shared" si="0"/>
        <v>32.222222222222221</v>
      </c>
    </row>
    <row r="22" spans="2:10">
      <c r="B22" s="8" t="s">
        <v>120</v>
      </c>
      <c r="D22" s="10">
        <v>43</v>
      </c>
      <c r="F22" s="10"/>
      <c r="G22" s="8" t="s">
        <v>14</v>
      </c>
      <c r="I22" s="10">
        <v>53</v>
      </c>
      <c r="J22" s="13">
        <f t="shared" si="0"/>
        <v>29.444444444444446</v>
      </c>
    </row>
    <row r="23" spans="2:10">
      <c r="B23" s="8" t="s">
        <v>57</v>
      </c>
      <c r="D23" s="10">
        <v>87</v>
      </c>
      <c r="F23" s="10"/>
      <c r="G23" s="8" t="s">
        <v>130</v>
      </c>
      <c r="I23" s="10">
        <v>49</v>
      </c>
      <c r="J23" s="13">
        <f t="shared" si="0"/>
        <v>27.222222222222221</v>
      </c>
    </row>
    <row r="24" spans="2:10">
      <c r="B24" s="8" t="s">
        <v>133</v>
      </c>
      <c r="D24" s="10">
        <v>9</v>
      </c>
      <c r="F24" s="10"/>
      <c r="G24" s="8" t="s">
        <v>90</v>
      </c>
      <c r="I24" s="10">
        <v>45</v>
      </c>
      <c r="J24" s="13">
        <f t="shared" si="0"/>
        <v>25</v>
      </c>
    </row>
    <row r="25" spans="2:10">
      <c r="B25" s="8" t="s">
        <v>71</v>
      </c>
      <c r="D25" s="10">
        <v>86</v>
      </c>
      <c r="F25" s="10"/>
      <c r="G25" s="8" t="s">
        <v>120</v>
      </c>
      <c r="I25" s="10">
        <v>43</v>
      </c>
      <c r="J25" s="13">
        <f t="shared" si="0"/>
        <v>23.888888888888889</v>
      </c>
    </row>
    <row r="26" spans="2:10">
      <c r="B26" s="8" t="s">
        <v>98</v>
      </c>
      <c r="D26" s="10">
        <v>23</v>
      </c>
      <c r="F26" s="10"/>
      <c r="G26" s="8" t="s">
        <v>77</v>
      </c>
      <c r="I26" s="10">
        <v>37</v>
      </c>
      <c r="J26" s="13">
        <f t="shared" si="0"/>
        <v>20.555555555555554</v>
      </c>
    </row>
    <row r="27" spans="2:10">
      <c r="B27" s="8" t="s">
        <v>77</v>
      </c>
      <c r="D27" s="10">
        <v>37</v>
      </c>
      <c r="F27" s="10"/>
      <c r="G27" s="8" t="s">
        <v>33</v>
      </c>
      <c r="I27" s="10">
        <v>32</v>
      </c>
      <c r="J27" s="13">
        <f t="shared" si="0"/>
        <v>17.777777777777779</v>
      </c>
    </row>
    <row r="28" spans="2:10">
      <c r="B28" s="8" t="s">
        <v>42</v>
      </c>
      <c r="D28" s="10">
        <v>111</v>
      </c>
      <c r="F28" s="10"/>
      <c r="G28" s="8" t="s">
        <v>123</v>
      </c>
      <c r="I28" s="10">
        <v>30</v>
      </c>
      <c r="J28" s="13">
        <f t="shared" si="0"/>
        <v>16.666666666666664</v>
      </c>
    </row>
    <row r="29" spans="2:10">
      <c r="B29" s="8" t="s">
        <v>63</v>
      </c>
      <c r="D29" s="10">
        <v>93</v>
      </c>
      <c r="F29" s="10"/>
      <c r="G29" s="8" t="s">
        <v>131</v>
      </c>
      <c r="I29" s="10">
        <v>29</v>
      </c>
      <c r="J29" s="13">
        <f t="shared" si="0"/>
        <v>16.111111111111111</v>
      </c>
    </row>
    <row r="30" spans="2:10">
      <c r="B30" s="8" t="s">
        <v>123</v>
      </c>
      <c r="D30" s="10">
        <v>30</v>
      </c>
      <c r="F30" s="10"/>
      <c r="G30" s="8" t="s">
        <v>132</v>
      </c>
      <c r="I30" s="10">
        <v>26</v>
      </c>
      <c r="J30" s="13">
        <f t="shared" si="0"/>
        <v>14.444444444444443</v>
      </c>
    </row>
    <row r="31" spans="2:10">
      <c r="B31" s="8" t="s">
        <v>7</v>
      </c>
      <c r="D31" s="10">
        <v>68</v>
      </c>
      <c r="F31" s="10"/>
      <c r="G31" s="8" t="s">
        <v>114</v>
      </c>
      <c r="I31" s="10">
        <v>24</v>
      </c>
      <c r="J31" s="13">
        <f t="shared" si="0"/>
        <v>13.333333333333334</v>
      </c>
    </row>
    <row r="32" spans="2:10">
      <c r="B32" s="8" t="s">
        <v>64</v>
      </c>
      <c r="D32" s="10">
        <v>8</v>
      </c>
      <c r="F32" s="10"/>
      <c r="G32" s="8" t="s">
        <v>118</v>
      </c>
      <c r="I32" s="10">
        <v>23</v>
      </c>
      <c r="J32" s="13">
        <f t="shared" si="0"/>
        <v>12.777777777777777</v>
      </c>
    </row>
    <row r="33" spans="2:10">
      <c r="B33" s="8" t="s">
        <v>134</v>
      </c>
      <c r="D33" s="10">
        <v>16</v>
      </c>
      <c r="G33" s="8" t="s">
        <v>98</v>
      </c>
      <c r="I33" s="10">
        <v>23</v>
      </c>
      <c r="J33" s="13">
        <f t="shared" si="0"/>
        <v>12.777777777777777</v>
      </c>
    </row>
    <row r="34" spans="2:10">
      <c r="B34" s="8" t="s">
        <v>124</v>
      </c>
      <c r="D34" s="10">
        <v>68</v>
      </c>
      <c r="G34" s="8" t="s">
        <v>134</v>
      </c>
      <c r="I34" s="10">
        <v>16</v>
      </c>
      <c r="J34" s="13">
        <f t="shared" si="0"/>
        <v>8.8888888888888893</v>
      </c>
    </row>
    <row r="35" spans="2:10">
      <c r="B35" s="8" t="s">
        <v>122</v>
      </c>
      <c r="D35" s="10">
        <v>87</v>
      </c>
      <c r="G35" s="8" t="s">
        <v>47</v>
      </c>
      <c r="I35" s="10">
        <v>15</v>
      </c>
      <c r="J35" s="13">
        <f t="shared" si="0"/>
        <v>8.3333333333333321</v>
      </c>
    </row>
    <row r="36" spans="2:10">
      <c r="B36" s="8" t="s">
        <v>114</v>
      </c>
      <c r="D36" s="10">
        <v>24</v>
      </c>
      <c r="G36" s="8" t="s">
        <v>109</v>
      </c>
      <c r="I36" s="10">
        <v>12</v>
      </c>
      <c r="J36" s="13">
        <f t="shared" si="0"/>
        <v>6.666666666666667</v>
      </c>
    </row>
    <row r="37" spans="2:10">
      <c r="B37" s="8" t="s">
        <v>28</v>
      </c>
      <c r="D37" s="10">
        <v>58</v>
      </c>
      <c r="G37" s="8" t="s">
        <v>133</v>
      </c>
      <c r="I37" s="10">
        <v>9</v>
      </c>
      <c r="J37" s="13">
        <f t="shared" si="0"/>
        <v>5</v>
      </c>
    </row>
    <row r="38" spans="2:10">
      <c r="B38" s="8" t="s">
        <v>14</v>
      </c>
      <c r="D38" s="10">
        <v>53</v>
      </c>
      <c r="G38" s="8" t="s">
        <v>64</v>
      </c>
      <c r="I38" s="10">
        <v>8</v>
      </c>
      <c r="J38" s="13">
        <f t="shared" si="0"/>
        <v>4.4444444444444446</v>
      </c>
    </row>
  </sheetData>
  <printOptions horizontalCentered="1"/>
  <pageMargins left="0.74803149606299213" right="0.74803149606299213" top="0.78740157480314965" bottom="0.78740157480314965" header="0.51181102362204722" footer="0.51181102362204722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workbookViewId="0"/>
  </sheetViews>
  <sheetFormatPr baseColWidth="10" defaultColWidth="9.1640625" defaultRowHeight="12" x14ac:dyDescent="0"/>
  <cols>
    <col min="1" max="16384" width="9.1640625" style="8"/>
  </cols>
  <sheetData>
    <row r="1" spans="2:10">
      <c r="D1" s="9" t="s">
        <v>144</v>
      </c>
      <c r="E1" s="9"/>
      <c r="F1" s="9"/>
      <c r="G1" s="9"/>
      <c r="H1" s="9"/>
    </row>
    <row r="2" spans="2:10">
      <c r="D2" s="9"/>
      <c r="E2" s="9"/>
      <c r="F2" s="9"/>
      <c r="G2" s="9"/>
      <c r="H2" s="9"/>
    </row>
    <row r="4" spans="2:10">
      <c r="D4" s="8" t="s">
        <v>142</v>
      </c>
    </row>
    <row r="7" spans="2:10">
      <c r="B7" s="8" t="s">
        <v>2</v>
      </c>
      <c r="D7" s="10" t="s">
        <v>3</v>
      </c>
      <c r="F7" s="10" t="s">
        <v>4</v>
      </c>
      <c r="G7" s="11" t="s">
        <v>2</v>
      </c>
      <c r="I7" s="10" t="s">
        <v>3</v>
      </c>
      <c r="J7" s="12" t="s">
        <v>143</v>
      </c>
    </row>
    <row r="8" spans="2:10">
      <c r="D8" s="10"/>
      <c r="F8" s="10"/>
      <c r="I8" s="10"/>
      <c r="J8" s="10"/>
    </row>
    <row r="9" spans="2:10">
      <c r="B9" s="8" t="s">
        <v>32</v>
      </c>
      <c r="D9" s="10">
        <v>7</v>
      </c>
      <c r="F9" s="10">
        <v>1</v>
      </c>
      <c r="G9" s="8" t="s">
        <v>42</v>
      </c>
      <c r="I9" s="10">
        <v>67</v>
      </c>
      <c r="J9" s="13">
        <f>I9/105*100</f>
        <v>63.809523809523803</v>
      </c>
    </row>
    <row r="10" spans="2:10">
      <c r="B10" s="8" t="s">
        <v>11</v>
      </c>
      <c r="D10" s="10">
        <v>28</v>
      </c>
      <c r="F10" s="10">
        <v>2</v>
      </c>
      <c r="G10" s="8" t="s">
        <v>13</v>
      </c>
      <c r="I10" s="10">
        <v>52</v>
      </c>
      <c r="J10" s="13">
        <f t="shared" ref="J10:J35" si="0">I10/105*100</f>
        <v>49.523809523809526</v>
      </c>
    </row>
    <row r="11" spans="2:10">
      <c r="B11" s="8" t="s">
        <v>47</v>
      </c>
      <c r="D11" s="10">
        <v>21</v>
      </c>
      <c r="F11" s="10">
        <v>2</v>
      </c>
      <c r="G11" s="8" t="s">
        <v>7</v>
      </c>
      <c r="I11" s="10">
        <v>52</v>
      </c>
      <c r="J11" s="13">
        <f t="shared" si="0"/>
        <v>49.523809523809526</v>
      </c>
    </row>
    <row r="12" spans="2:10">
      <c r="B12" s="8" t="s">
        <v>13</v>
      </c>
      <c r="D12" s="10">
        <v>52</v>
      </c>
      <c r="F12" s="10">
        <v>2</v>
      </c>
      <c r="G12" s="8" t="s">
        <v>28</v>
      </c>
      <c r="I12" s="10">
        <v>52</v>
      </c>
      <c r="J12" s="13">
        <f t="shared" si="0"/>
        <v>49.523809523809526</v>
      </c>
    </row>
    <row r="13" spans="2:10">
      <c r="B13" s="8" t="s">
        <v>33</v>
      </c>
      <c r="D13" s="10">
        <v>25</v>
      </c>
      <c r="F13" s="10">
        <v>5</v>
      </c>
      <c r="G13" s="8" t="s">
        <v>57</v>
      </c>
      <c r="I13" s="10">
        <v>47</v>
      </c>
      <c r="J13" s="13">
        <f t="shared" si="0"/>
        <v>44.761904761904766</v>
      </c>
    </row>
    <row r="14" spans="2:10">
      <c r="B14" s="8" t="s">
        <v>130</v>
      </c>
      <c r="D14" s="10">
        <v>40</v>
      </c>
      <c r="F14" s="10">
        <v>6</v>
      </c>
      <c r="G14" s="8" t="s">
        <v>36</v>
      </c>
      <c r="I14" s="10">
        <v>44</v>
      </c>
      <c r="J14" s="13">
        <f t="shared" si="0"/>
        <v>41.904761904761905</v>
      </c>
    </row>
    <row r="15" spans="2:10">
      <c r="B15" s="8" t="s">
        <v>132</v>
      </c>
      <c r="D15" s="10">
        <v>38</v>
      </c>
      <c r="F15" s="10">
        <v>6</v>
      </c>
      <c r="G15" s="8" t="s">
        <v>124</v>
      </c>
      <c r="I15" s="10">
        <v>44</v>
      </c>
      <c r="J15" s="13">
        <f t="shared" si="0"/>
        <v>41.904761904761905</v>
      </c>
    </row>
    <row r="16" spans="2:10">
      <c r="B16" s="8" t="s">
        <v>36</v>
      </c>
      <c r="D16" s="10">
        <v>44</v>
      </c>
      <c r="F16" s="10">
        <v>8</v>
      </c>
      <c r="G16" s="8" t="s">
        <v>130</v>
      </c>
      <c r="I16" s="10">
        <v>40</v>
      </c>
      <c r="J16" s="13">
        <f t="shared" si="0"/>
        <v>38.095238095238095</v>
      </c>
    </row>
    <row r="17" spans="2:10">
      <c r="B17" s="8" t="s">
        <v>57</v>
      </c>
      <c r="D17" s="10">
        <v>47</v>
      </c>
      <c r="F17" s="10">
        <v>9</v>
      </c>
      <c r="G17" s="8" t="s">
        <v>132</v>
      </c>
      <c r="I17" s="10">
        <v>38</v>
      </c>
      <c r="J17" s="13">
        <f t="shared" si="0"/>
        <v>36.19047619047619</v>
      </c>
    </row>
    <row r="18" spans="2:10">
      <c r="B18" s="8" t="s">
        <v>135</v>
      </c>
      <c r="D18" s="10">
        <v>31</v>
      </c>
      <c r="F18" s="10">
        <v>10</v>
      </c>
      <c r="G18" s="8" t="s">
        <v>139</v>
      </c>
      <c r="I18" s="10">
        <v>37</v>
      </c>
      <c r="J18" s="13">
        <f t="shared" si="0"/>
        <v>35.238095238095241</v>
      </c>
    </row>
    <row r="19" spans="2:10">
      <c r="B19" s="8" t="s">
        <v>136</v>
      </c>
      <c r="D19" s="10">
        <v>17</v>
      </c>
      <c r="F19" s="10">
        <v>11</v>
      </c>
      <c r="G19" s="8" t="s">
        <v>77</v>
      </c>
      <c r="I19" s="10">
        <v>36</v>
      </c>
      <c r="J19" s="13">
        <f t="shared" si="0"/>
        <v>34.285714285714285</v>
      </c>
    </row>
    <row r="20" spans="2:10">
      <c r="B20" s="8" t="s">
        <v>137</v>
      </c>
      <c r="D20" s="10">
        <v>33</v>
      </c>
      <c r="F20" s="10">
        <v>12</v>
      </c>
      <c r="G20" s="8" t="s">
        <v>60</v>
      </c>
      <c r="I20" s="10">
        <v>36</v>
      </c>
      <c r="J20" s="13">
        <f t="shared" si="0"/>
        <v>34.285714285714285</v>
      </c>
    </row>
    <row r="21" spans="2:10">
      <c r="B21" s="8" t="s">
        <v>77</v>
      </c>
      <c r="D21" s="10">
        <v>36</v>
      </c>
      <c r="G21" s="8" t="s">
        <v>137</v>
      </c>
      <c r="I21" s="10">
        <v>33</v>
      </c>
      <c r="J21" s="13">
        <f t="shared" si="0"/>
        <v>31.428571428571427</v>
      </c>
    </row>
    <row r="22" spans="2:10">
      <c r="B22" s="8" t="s">
        <v>145</v>
      </c>
      <c r="D22" s="10">
        <v>10</v>
      </c>
      <c r="F22" s="10"/>
      <c r="G22" s="8" t="s">
        <v>135</v>
      </c>
      <c r="I22" s="10">
        <v>31</v>
      </c>
      <c r="J22" s="13">
        <f t="shared" si="0"/>
        <v>29.523809523809526</v>
      </c>
    </row>
    <row r="23" spans="2:10">
      <c r="B23" s="8" t="s">
        <v>42</v>
      </c>
      <c r="D23" s="10">
        <v>67</v>
      </c>
      <c r="F23" s="10"/>
      <c r="G23" s="8" t="s">
        <v>141</v>
      </c>
      <c r="I23" s="10">
        <v>31</v>
      </c>
      <c r="J23" s="13">
        <f t="shared" si="0"/>
        <v>29.523809523809526</v>
      </c>
    </row>
    <row r="24" spans="2:10">
      <c r="B24" s="8" t="s">
        <v>63</v>
      </c>
      <c r="D24" s="10">
        <v>30</v>
      </c>
      <c r="F24" s="10"/>
      <c r="G24" s="8" t="s">
        <v>63</v>
      </c>
      <c r="I24" s="10">
        <v>30</v>
      </c>
      <c r="J24" s="13">
        <f t="shared" si="0"/>
        <v>28.571428571428569</v>
      </c>
    </row>
    <row r="25" spans="2:10">
      <c r="B25" s="8" t="s">
        <v>78</v>
      </c>
      <c r="D25" s="10">
        <v>23</v>
      </c>
      <c r="F25" s="10"/>
      <c r="G25" s="8" t="s">
        <v>11</v>
      </c>
      <c r="I25" s="10">
        <v>28</v>
      </c>
      <c r="J25" s="13">
        <f t="shared" si="0"/>
        <v>26.666666666666668</v>
      </c>
    </row>
    <row r="26" spans="2:10">
      <c r="B26" s="8" t="s">
        <v>138</v>
      </c>
      <c r="D26" s="10">
        <v>20</v>
      </c>
      <c r="F26" s="10"/>
      <c r="G26" s="8" t="s">
        <v>33</v>
      </c>
      <c r="I26" s="10">
        <v>25</v>
      </c>
      <c r="J26" s="13">
        <f t="shared" si="0"/>
        <v>23.809523809523807</v>
      </c>
    </row>
    <row r="27" spans="2:10">
      <c r="B27" s="8" t="s">
        <v>60</v>
      </c>
      <c r="D27" s="10">
        <v>36</v>
      </c>
      <c r="F27" s="10"/>
      <c r="G27" s="8" t="s">
        <v>78</v>
      </c>
      <c r="I27" s="10">
        <v>23</v>
      </c>
      <c r="J27" s="13">
        <f t="shared" si="0"/>
        <v>21.904761904761905</v>
      </c>
    </row>
    <row r="28" spans="2:10">
      <c r="B28" s="8" t="s">
        <v>7</v>
      </c>
      <c r="D28" s="10">
        <v>52</v>
      </c>
      <c r="F28" s="10"/>
      <c r="G28" s="8" t="s">
        <v>47</v>
      </c>
      <c r="I28" s="10">
        <v>21</v>
      </c>
      <c r="J28" s="13">
        <f t="shared" si="0"/>
        <v>20</v>
      </c>
    </row>
    <row r="29" spans="2:10">
      <c r="B29" s="8" t="s">
        <v>139</v>
      </c>
      <c r="D29" s="10">
        <v>37</v>
      </c>
      <c r="F29" s="10"/>
      <c r="G29" s="8" t="s">
        <v>69</v>
      </c>
      <c r="I29" s="10">
        <v>21</v>
      </c>
      <c r="J29" s="13">
        <f t="shared" si="0"/>
        <v>20</v>
      </c>
    </row>
    <row r="30" spans="2:10">
      <c r="B30" s="8" t="s">
        <v>134</v>
      </c>
      <c r="D30" s="10">
        <v>10</v>
      </c>
      <c r="F30" s="10"/>
      <c r="G30" s="8" t="s">
        <v>138</v>
      </c>
      <c r="I30" s="10">
        <v>20</v>
      </c>
      <c r="J30" s="13">
        <f t="shared" si="0"/>
        <v>19.047619047619047</v>
      </c>
    </row>
    <row r="31" spans="2:10">
      <c r="B31" s="8" t="s">
        <v>124</v>
      </c>
      <c r="D31" s="10">
        <v>44</v>
      </c>
      <c r="F31" s="10"/>
      <c r="G31" s="8" t="s">
        <v>136</v>
      </c>
      <c r="I31" s="10">
        <v>17</v>
      </c>
      <c r="J31" s="13">
        <f t="shared" si="0"/>
        <v>16.19047619047619</v>
      </c>
    </row>
    <row r="32" spans="2:10">
      <c r="B32" s="8" t="s">
        <v>140</v>
      </c>
      <c r="D32" s="10">
        <v>14</v>
      </c>
      <c r="F32" s="10"/>
      <c r="G32" s="8" t="s">
        <v>140</v>
      </c>
      <c r="I32" s="10">
        <v>14</v>
      </c>
      <c r="J32" s="13">
        <f t="shared" si="0"/>
        <v>13.333333333333334</v>
      </c>
    </row>
    <row r="33" spans="2:10">
      <c r="B33" s="8" t="s">
        <v>69</v>
      </c>
      <c r="D33" s="10">
        <v>21</v>
      </c>
      <c r="G33" s="8" t="s">
        <v>145</v>
      </c>
      <c r="I33" s="10">
        <v>10</v>
      </c>
      <c r="J33" s="13">
        <f t="shared" si="0"/>
        <v>9.5238095238095237</v>
      </c>
    </row>
    <row r="34" spans="2:10">
      <c r="B34" s="8" t="s">
        <v>141</v>
      </c>
      <c r="D34" s="10">
        <v>31</v>
      </c>
      <c r="G34" s="8" t="s">
        <v>134</v>
      </c>
      <c r="I34" s="10">
        <v>10</v>
      </c>
      <c r="J34" s="13">
        <f t="shared" si="0"/>
        <v>9.5238095238095237</v>
      </c>
    </row>
    <row r="35" spans="2:10">
      <c r="B35" s="8" t="s">
        <v>28</v>
      </c>
      <c r="D35" s="10">
        <v>52</v>
      </c>
      <c r="G35" s="8" t="s">
        <v>32</v>
      </c>
      <c r="I35" s="10">
        <v>7</v>
      </c>
      <c r="J35" s="13">
        <f t="shared" si="0"/>
        <v>6.666666666666667</v>
      </c>
    </row>
  </sheetData>
  <printOptions horizontalCentered="1"/>
  <pageMargins left="0.74803149606299213" right="0.74803149606299213" top="0.78740157480314965" bottom="0.78740157480314965" header="0.51181102362204722" footer="0.51181102362204722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workbookViewId="0"/>
  </sheetViews>
  <sheetFormatPr baseColWidth="10" defaultColWidth="9.1640625" defaultRowHeight="12" x14ac:dyDescent="0"/>
  <cols>
    <col min="1" max="16384" width="9.1640625" style="8"/>
  </cols>
  <sheetData>
    <row r="1" spans="2:10">
      <c r="D1" s="9" t="s">
        <v>153</v>
      </c>
      <c r="E1" s="9"/>
      <c r="F1" s="9"/>
      <c r="G1" s="9"/>
      <c r="H1" s="9"/>
    </row>
    <row r="2" spans="2:10">
      <c r="D2" s="9"/>
      <c r="E2" s="9"/>
      <c r="F2" s="9"/>
      <c r="G2" s="9"/>
      <c r="H2" s="9"/>
    </row>
    <row r="4" spans="2:10">
      <c r="D4" s="14" t="s">
        <v>152</v>
      </c>
    </row>
    <row r="7" spans="2:10">
      <c r="B7" s="8" t="s">
        <v>2</v>
      </c>
      <c r="D7" s="10" t="s">
        <v>3</v>
      </c>
      <c r="F7" s="10" t="s">
        <v>4</v>
      </c>
      <c r="G7" s="11" t="s">
        <v>2</v>
      </c>
      <c r="I7" s="10" t="s">
        <v>3</v>
      </c>
      <c r="J7" s="15" t="s">
        <v>154</v>
      </c>
    </row>
    <row r="8" spans="2:10">
      <c r="D8" s="10"/>
      <c r="F8" s="10"/>
      <c r="I8" s="10"/>
      <c r="J8" s="10"/>
    </row>
    <row r="9" spans="2:10">
      <c r="B9" s="8" t="s">
        <v>47</v>
      </c>
      <c r="D9" s="10">
        <v>29</v>
      </c>
      <c r="F9" s="10">
        <v>1</v>
      </c>
      <c r="G9" s="14" t="s">
        <v>147</v>
      </c>
      <c r="I9" s="10">
        <v>75</v>
      </c>
      <c r="J9" s="13">
        <f>I9/139*100</f>
        <v>53.956834532374096</v>
      </c>
    </row>
    <row r="10" spans="2:10">
      <c r="B10" s="8" t="s">
        <v>13</v>
      </c>
      <c r="D10" s="10">
        <v>51</v>
      </c>
      <c r="F10" s="10">
        <v>2</v>
      </c>
      <c r="G10" s="14" t="s">
        <v>34</v>
      </c>
      <c r="I10" s="10">
        <v>72</v>
      </c>
      <c r="J10" s="13">
        <f t="shared" ref="J10:J34" si="0">I10/139*100</f>
        <v>51.798561151079134</v>
      </c>
    </row>
    <row r="11" spans="2:10">
      <c r="B11" s="8" t="s">
        <v>33</v>
      </c>
      <c r="D11" s="10">
        <v>30</v>
      </c>
      <c r="F11" s="10">
        <v>2</v>
      </c>
      <c r="G11" s="8" t="s">
        <v>57</v>
      </c>
      <c r="I11" s="10">
        <v>72</v>
      </c>
      <c r="J11" s="13">
        <f t="shared" si="0"/>
        <v>51.798561151079134</v>
      </c>
    </row>
    <row r="12" spans="2:10">
      <c r="B12" s="14" t="s">
        <v>146</v>
      </c>
      <c r="D12" s="10">
        <v>62</v>
      </c>
      <c r="F12" s="10">
        <v>2</v>
      </c>
      <c r="G12" s="14" t="s">
        <v>122</v>
      </c>
      <c r="I12" s="10">
        <v>72</v>
      </c>
      <c r="J12" s="13">
        <f t="shared" si="0"/>
        <v>51.798561151079134</v>
      </c>
    </row>
    <row r="13" spans="2:10">
      <c r="B13" s="14" t="s">
        <v>147</v>
      </c>
      <c r="D13" s="10">
        <v>75</v>
      </c>
      <c r="F13" s="10">
        <v>5</v>
      </c>
      <c r="G13" s="14" t="s">
        <v>146</v>
      </c>
      <c r="I13" s="10">
        <v>62</v>
      </c>
      <c r="J13" s="13">
        <f t="shared" si="0"/>
        <v>44.60431654676259</v>
      </c>
    </row>
    <row r="14" spans="2:10">
      <c r="B14" s="8" t="s">
        <v>132</v>
      </c>
      <c r="D14" s="10">
        <v>43</v>
      </c>
      <c r="F14" s="10">
        <v>6</v>
      </c>
      <c r="G14" s="8" t="s">
        <v>7</v>
      </c>
      <c r="I14" s="10">
        <v>59</v>
      </c>
      <c r="J14" s="13">
        <f t="shared" si="0"/>
        <v>42.446043165467628</v>
      </c>
    </row>
    <row r="15" spans="2:10">
      <c r="B15" s="14" t="s">
        <v>34</v>
      </c>
      <c r="D15" s="10">
        <v>72</v>
      </c>
      <c r="F15" s="10">
        <v>7</v>
      </c>
      <c r="G15" s="8" t="s">
        <v>28</v>
      </c>
      <c r="I15" s="10">
        <v>55</v>
      </c>
      <c r="J15" s="13">
        <f t="shared" si="0"/>
        <v>39.568345323741006</v>
      </c>
    </row>
    <row r="16" spans="2:10">
      <c r="B16" s="8" t="s">
        <v>36</v>
      </c>
      <c r="D16" s="10">
        <v>46</v>
      </c>
      <c r="F16" s="10">
        <v>8</v>
      </c>
      <c r="G16" s="8" t="s">
        <v>78</v>
      </c>
      <c r="I16" s="10">
        <v>52</v>
      </c>
      <c r="J16" s="13">
        <f t="shared" si="0"/>
        <v>37.410071942446045</v>
      </c>
    </row>
    <row r="17" spans="2:10">
      <c r="B17" s="8" t="s">
        <v>57</v>
      </c>
      <c r="D17" s="10">
        <v>72</v>
      </c>
      <c r="F17" s="10">
        <v>9</v>
      </c>
      <c r="G17" s="8" t="s">
        <v>13</v>
      </c>
      <c r="I17" s="10">
        <v>51</v>
      </c>
      <c r="J17" s="13">
        <f t="shared" si="0"/>
        <v>36.690647482014391</v>
      </c>
    </row>
    <row r="18" spans="2:10">
      <c r="B18" s="8" t="s">
        <v>135</v>
      </c>
      <c r="D18" s="10">
        <v>35</v>
      </c>
      <c r="F18" s="10">
        <v>10</v>
      </c>
      <c r="G18" s="14" t="s">
        <v>151</v>
      </c>
      <c r="I18" s="10">
        <v>49</v>
      </c>
      <c r="J18" s="13">
        <f t="shared" si="0"/>
        <v>35.251798561151077</v>
      </c>
    </row>
    <row r="19" spans="2:10">
      <c r="B19" s="8" t="s">
        <v>136</v>
      </c>
      <c r="D19" s="10">
        <v>31</v>
      </c>
      <c r="F19" s="10">
        <v>11</v>
      </c>
      <c r="G19" s="8" t="s">
        <v>139</v>
      </c>
      <c r="I19" s="10">
        <v>48</v>
      </c>
      <c r="J19" s="13">
        <f t="shared" si="0"/>
        <v>34.532374100719423</v>
      </c>
    </row>
    <row r="20" spans="2:10">
      <c r="B20" s="8" t="s">
        <v>137</v>
      </c>
      <c r="D20" s="10">
        <v>31</v>
      </c>
      <c r="F20" s="10">
        <v>12</v>
      </c>
      <c r="G20" s="8" t="s">
        <v>141</v>
      </c>
      <c r="I20" s="10">
        <v>48</v>
      </c>
      <c r="J20" s="13">
        <f t="shared" si="0"/>
        <v>34.532374100719423</v>
      </c>
    </row>
    <row r="21" spans="2:10">
      <c r="B21" s="8" t="s">
        <v>77</v>
      </c>
      <c r="D21" s="10">
        <v>40</v>
      </c>
      <c r="G21" s="8" t="s">
        <v>36</v>
      </c>
      <c r="I21" s="10">
        <v>46</v>
      </c>
      <c r="J21" s="13">
        <f t="shared" si="0"/>
        <v>33.093525179856115</v>
      </c>
    </row>
    <row r="22" spans="2:10">
      <c r="B22" s="14" t="s">
        <v>149</v>
      </c>
      <c r="D22" s="10">
        <v>35</v>
      </c>
      <c r="F22" s="10"/>
      <c r="G22" s="14" t="s">
        <v>150</v>
      </c>
      <c r="I22" s="10">
        <v>45</v>
      </c>
      <c r="J22" s="13">
        <f t="shared" si="0"/>
        <v>32.374100719424462</v>
      </c>
    </row>
    <row r="23" spans="2:10">
      <c r="B23" s="8" t="s">
        <v>63</v>
      </c>
      <c r="D23" s="10">
        <v>30</v>
      </c>
      <c r="F23" s="10"/>
      <c r="G23" s="8" t="s">
        <v>132</v>
      </c>
      <c r="I23" s="10">
        <v>43</v>
      </c>
      <c r="J23" s="13">
        <f t="shared" si="0"/>
        <v>30.935251798561154</v>
      </c>
    </row>
    <row r="24" spans="2:10">
      <c r="B24" s="8" t="s">
        <v>78</v>
      </c>
      <c r="D24" s="10">
        <v>52</v>
      </c>
      <c r="F24" s="10"/>
      <c r="G24" s="8" t="s">
        <v>77</v>
      </c>
      <c r="I24" s="10">
        <v>40</v>
      </c>
      <c r="J24" s="13">
        <f t="shared" si="0"/>
        <v>28.776978417266186</v>
      </c>
    </row>
    <row r="25" spans="2:10">
      <c r="B25" s="8" t="s">
        <v>138</v>
      </c>
      <c r="D25" s="10">
        <v>33</v>
      </c>
      <c r="F25" s="10"/>
      <c r="G25" s="8" t="s">
        <v>135</v>
      </c>
      <c r="I25" s="10">
        <v>35</v>
      </c>
      <c r="J25" s="13">
        <f t="shared" si="0"/>
        <v>25.179856115107913</v>
      </c>
    </row>
    <row r="26" spans="2:10">
      <c r="B26" s="8" t="s">
        <v>7</v>
      </c>
      <c r="D26" s="10">
        <v>59</v>
      </c>
      <c r="F26" s="10"/>
      <c r="G26" s="14" t="s">
        <v>149</v>
      </c>
      <c r="I26" s="10">
        <v>35</v>
      </c>
      <c r="J26" s="13">
        <f t="shared" si="0"/>
        <v>25.179856115107913</v>
      </c>
    </row>
    <row r="27" spans="2:10">
      <c r="B27" s="8" t="s">
        <v>139</v>
      </c>
      <c r="D27" s="10">
        <v>48</v>
      </c>
      <c r="F27" s="10"/>
      <c r="G27" s="8" t="s">
        <v>138</v>
      </c>
      <c r="I27" s="10">
        <v>33</v>
      </c>
      <c r="J27" s="13">
        <f t="shared" si="0"/>
        <v>23.741007194244602</v>
      </c>
    </row>
    <row r="28" spans="2:10">
      <c r="B28" s="14" t="s">
        <v>150</v>
      </c>
      <c r="D28" s="10">
        <v>45</v>
      </c>
      <c r="F28" s="10"/>
      <c r="G28" s="8" t="s">
        <v>136</v>
      </c>
      <c r="I28" s="10">
        <v>31</v>
      </c>
      <c r="J28" s="13">
        <f t="shared" si="0"/>
        <v>22.302158273381295</v>
      </c>
    </row>
    <row r="29" spans="2:10">
      <c r="B29" s="14" t="s">
        <v>122</v>
      </c>
      <c r="D29" s="10">
        <v>72</v>
      </c>
      <c r="F29" s="10"/>
      <c r="G29" s="8" t="s">
        <v>137</v>
      </c>
      <c r="I29" s="10">
        <v>31</v>
      </c>
      <c r="J29" s="13">
        <f t="shared" si="0"/>
        <v>22.302158273381295</v>
      </c>
    </row>
    <row r="30" spans="2:10">
      <c r="B30" s="8" t="s">
        <v>69</v>
      </c>
      <c r="D30" s="10">
        <v>21</v>
      </c>
      <c r="F30" s="10"/>
      <c r="G30" s="8" t="s">
        <v>33</v>
      </c>
      <c r="I30" s="10">
        <v>30</v>
      </c>
      <c r="J30" s="13">
        <f t="shared" si="0"/>
        <v>21.582733812949641</v>
      </c>
    </row>
    <row r="31" spans="2:10">
      <c r="B31" s="14" t="s">
        <v>151</v>
      </c>
      <c r="D31" s="10">
        <v>49</v>
      </c>
      <c r="F31" s="10"/>
      <c r="G31" s="8" t="s">
        <v>63</v>
      </c>
      <c r="I31" s="10">
        <v>30</v>
      </c>
      <c r="J31" s="13">
        <f t="shared" si="0"/>
        <v>21.582733812949641</v>
      </c>
    </row>
    <row r="32" spans="2:10">
      <c r="B32" s="8" t="s">
        <v>141</v>
      </c>
      <c r="D32" s="10">
        <v>48</v>
      </c>
      <c r="F32" s="10"/>
      <c r="G32" s="8" t="s">
        <v>47</v>
      </c>
      <c r="I32" s="10">
        <v>29</v>
      </c>
      <c r="J32" s="13">
        <f t="shared" si="0"/>
        <v>20.863309352517987</v>
      </c>
    </row>
    <row r="33" spans="2:10">
      <c r="B33" s="8" t="s">
        <v>28</v>
      </c>
      <c r="D33" s="10">
        <v>55</v>
      </c>
      <c r="G33" s="14" t="s">
        <v>148</v>
      </c>
      <c r="I33" s="10">
        <v>23</v>
      </c>
      <c r="J33" s="13">
        <f t="shared" si="0"/>
        <v>16.546762589928058</v>
      </c>
    </row>
    <row r="34" spans="2:10">
      <c r="B34" s="14" t="s">
        <v>148</v>
      </c>
      <c r="D34" s="10">
        <v>23</v>
      </c>
      <c r="G34" s="8" t="s">
        <v>69</v>
      </c>
      <c r="I34" s="10">
        <v>21</v>
      </c>
      <c r="J34" s="13">
        <f t="shared" si="0"/>
        <v>15.107913669064748</v>
      </c>
    </row>
    <row r="35" spans="2:10">
      <c r="I35" s="10"/>
      <c r="J35" s="13"/>
    </row>
  </sheetData>
  <printOptions horizontalCentered="1"/>
  <pageMargins left="0.74803149606299213" right="0.74803149606299213" top="0.78740157480314965" bottom="0.78740157480314965" header="0.51181102362204722" footer="0.51181102362204722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workbookViewId="0"/>
  </sheetViews>
  <sheetFormatPr baseColWidth="10" defaultColWidth="9.1640625" defaultRowHeight="12" x14ac:dyDescent="0"/>
  <cols>
    <col min="1" max="4" width="9.1640625" style="8"/>
    <col min="5" max="5" width="13.6640625" style="8" customWidth="1"/>
    <col min="6" max="6" width="4.5" style="8" customWidth="1"/>
    <col min="7" max="16384" width="9.1640625" style="8"/>
  </cols>
  <sheetData>
    <row r="1" spans="2:10">
      <c r="D1" s="9" t="s">
        <v>159</v>
      </c>
      <c r="E1" s="9"/>
      <c r="F1" s="9"/>
      <c r="G1" s="9"/>
      <c r="H1" s="9"/>
    </row>
    <row r="2" spans="2:10">
      <c r="D2" s="9"/>
      <c r="E2" s="9"/>
      <c r="F2" s="9"/>
      <c r="G2" s="9"/>
      <c r="H2" s="9"/>
    </row>
    <row r="4" spans="2:10">
      <c r="D4" s="14" t="s">
        <v>160</v>
      </c>
    </row>
    <row r="7" spans="2:10">
      <c r="B7" s="8" t="s">
        <v>2</v>
      </c>
      <c r="D7" s="10" t="s">
        <v>3</v>
      </c>
      <c r="F7" s="10" t="s">
        <v>4</v>
      </c>
      <c r="G7" s="11" t="s">
        <v>2</v>
      </c>
      <c r="I7" s="10" t="s">
        <v>3</v>
      </c>
      <c r="J7" s="15" t="s">
        <v>161</v>
      </c>
    </row>
    <row r="8" spans="2:10">
      <c r="D8" s="10"/>
      <c r="F8" s="10"/>
      <c r="I8" s="10"/>
      <c r="J8" s="10"/>
    </row>
    <row r="9" spans="2:10">
      <c r="B9" t="s">
        <v>91</v>
      </c>
      <c r="C9"/>
      <c r="D9" s="1">
        <v>44</v>
      </c>
      <c r="F9" s="10">
        <v>1</v>
      </c>
      <c r="G9" s="14" t="s">
        <v>122</v>
      </c>
      <c r="I9" s="10">
        <v>57</v>
      </c>
      <c r="J9" s="13">
        <f>I9/97*100</f>
        <v>58.762886597938149</v>
      </c>
    </row>
    <row r="10" spans="2:10">
      <c r="B10" s="8" t="s">
        <v>47</v>
      </c>
      <c r="D10" s="10">
        <v>24</v>
      </c>
      <c r="F10" s="10">
        <v>2</v>
      </c>
      <c r="G10" s="14" t="s">
        <v>34</v>
      </c>
      <c r="I10" s="10">
        <v>54</v>
      </c>
      <c r="J10" s="13">
        <f t="shared" ref="J10:J33" si="0">I10/97*100</f>
        <v>55.670103092783506</v>
      </c>
    </row>
    <row r="11" spans="2:10">
      <c r="B11" s="8" t="s">
        <v>13</v>
      </c>
      <c r="D11" s="10">
        <v>27</v>
      </c>
      <c r="F11" s="10">
        <v>3</v>
      </c>
      <c r="G11" s="8" t="s">
        <v>57</v>
      </c>
      <c r="I11" s="10">
        <v>51</v>
      </c>
      <c r="J11" s="13">
        <f t="shared" si="0"/>
        <v>52.577319587628871</v>
      </c>
    </row>
    <row r="12" spans="2:10">
      <c r="B12" s="14" t="s">
        <v>119</v>
      </c>
      <c r="D12" s="10">
        <v>37</v>
      </c>
      <c r="F12" s="10">
        <v>4</v>
      </c>
      <c r="G12" t="s">
        <v>91</v>
      </c>
      <c r="H12"/>
      <c r="I12" s="1">
        <v>44</v>
      </c>
      <c r="J12" s="13">
        <f t="shared" si="0"/>
        <v>45.360824742268044</v>
      </c>
    </row>
    <row r="13" spans="2:10">
      <c r="B13" s="14" t="s">
        <v>147</v>
      </c>
      <c r="D13" s="10">
        <v>23</v>
      </c>
      <c r="F13" s="10">
        <v>5</v>
      </c>
      <c r="G13" s="8" t="s">
        <v>28</v>
      </c>
      <c r="I13" s="10">
        <v>43</v>
      </c>
      <c r="J13" s="13">
        <f t="shared" si="0"/>
        <v>44.329896907216494</v>
      </c>
    </row>
    <row r="14" spans="2:10">
      <c r="B14" s="8" t="s">
        <v>132</v>
      </c>
      <c r="D14" s="10">
        <v>24</v>
      </c>
      <c r="F14" s="10">
        <v>6</v>
      </c>
      <c r="G14" s="8" t="s">
        <v>78</v>
      </c>
      <c r="I14" s="10">
        <v>41</v>
      </c>
      <c r="J14" s="13">
        <f t="shared" si="0"/>
        <v>42.268041237113401</v>
      </c>
    </row>
    <row r="15" spans="2:10">
      <c r="B15" s="14" t="s">
        <v>34</v>
      </c>
      <c r="D15" s="10">
        <v>54</v>
      </c>
      <c r="F15" s="10">
        <v>7</v>
      </c>
      <c r="G15" s="14" t="s">
        <v>150</v>
      </c>
      <c r="I15" s="10">
        <v>39</v>
      </c>
      <c r="J15" s="13">
        <f t="shared" si="0"/>
        <v>40.206185567010309</v>
      </c>
    </row>
    <row r="16" spans="2:10">
      <c r="B16" s="8" t="s">
        <v>36</v>
      </c>
      <c r="D16" s="10">
        <v>33</v>
      </c>
      <c r="F16" s="10">
        <v>8</v>
      </c>
      <c r="G16" s="8" t="s">
        <v>7</v>
      </c>
      <c r="I16" s="10">
        <v>38</v>
      </c>
      <c r="J16" s="13">
        <f t="shared" si="0"/>
        <v>39.175257731958766</v>
      </c>
    </row>
    <row r="17" spans="2:10">
      <c r="B17" s="8" t="s">
        <v>57</v>
      </c>
      <c r="D17" s="10">
        <v>51</v>
      </c>
      <c r="F17" s="10">
        <v>9</v>
      </c>
      <c r="G17" s="14" t="s">
        <v>119</v>
      </c>
      <c r="I17" s="10">
        <v>37</v>
      </c>
      <c r="J17" s="13">
        <f t="shared" si="0"/>
        <v>38.144329896907216</v>
      </c>
    </row>
    <row r="18" spans="2:10">
      <c r="B18" s="8" t="s">
        <v>135</v>
      </c>
      <c r="D18" s="10">
        <v>33</v>
      </c>
      <c r="F18" s="10">
        <v>10</v>
      </c>
      <c r="G18" s="8" t="s">
        <v>141</v>
      </c>
      <c r="I18" s="10">
        <v>36</v>
      </c>
      <c r="J18" s="13">
        <f>I18/97*100</f>
        <v>37.113402061855673</v>
      </c>
    </row>
    <row r="19" spans="2:10">
      <c r="B19" s="14" t="s">
        <v>155</v>
      </c>
      <c r="D19" s="10">
        <v>22</v>
      </c>
      <c r="F19" s="10">
        <v>11</v>
      </c>
      <c r="G19" s="8" t="s">
        <v>137</v>
      </c>
      <c r="I19" s="10">
        <v>36</v>
      </c>
      <c r="J19" s="13">
        <f t="shared" si="0"/>
        <v>37.113402061855673</v>
      </c>
    </row>
    <row r="20" spans="2:10">
      <c r="B20" s="8" t="s">
        <v>136</v>
      </c>
      <c r="D20" s="10">
        <v>17</v>
      </c>
      <c r="F20" s="10">
        <v>12</v>
      </c>
      <c r="G20" s="14" t="s">
        <v>151</v>
      </c>
      <c r="I20" s="10">
        <v>35</v>
      </c>
      <c r="J20" s="13">
        <f t="shared" si="0"/>
        <v>36.082474226804123</v>
      </c>
    </row>
    <row r="21" spans="2:10">
      <c r="B21" s="8" t="s">
        <v>137</v>
      </c>
      <c r="D21" s="10">
        <v>36</v>
      </c>
      <c r="G21" s="8" t="s">
        <v>36</v>
      </c>
      <c r="I21" s="10">
        <v>33</v>
      </c>
      <c r="J21" s="13">
        <f t="shared" si="0"/>
        <v>34.020618556701031</v>
      </c>
    </row>
    <row r="22" spans="2:10">
      <c r="B22" s="8" t="s">
        <v>77</v>
      </c>
      <c r="D22" s="10">
        <v>23</v>
      </c>
      <c r="F22" s="10"/>
      <c r="G22" s="8" t="s">
        <v>135</v>
      </c>
      <c r="I22" s="10">
        <v>33</v>
      </c>
      <c r="J22" s="13">
        <f t="shared" si="0"/>
        <v>34.020618556701031</v>
      </c>
    </row>
    <row r="23" spans="2:10">
      <c r="B23" s="14" t="s">
        <v>156</v>
      </c>
      <c r="D23" s="10">
        <v>13</v>
      </c>
      <c r="F23" s="10"/>
      <c r="G23" s="8" t="s">
        <v>13</v>
      </c>
      <c r="I23" s="10">
        <v>27</v>
      </c>
      <c r="J23" s="13">
        <f t="shared" si="0"/>
        <v>27.835051546391753</v>
      </c>
    </row>
    <row r="24" spans="2:10">
      <c r="B24" s="8" t="s">
        <v>78</v>
      </c>
      <c r="D24" s="10">
        <v>41</v>
      </c>
      <c r="F24" s="10"/>
      <c r="G24" s="8" t="s">
        <v>138</v>
      </c>
      <c r="I24" s="10">
        <v>25</v>
      </c>
      <c r="J24" s="13">
        <f t="shared" si="0"/>
        <v>25.773195876288657</v>
      </c>
    </row>
    <row r="25" spans="2:10">
      <c r="B25" s="8" t="s">
        <v>138</v>
      </c>
      <c r="D25" s="10">
        <v>25</v>
      </c>
      <c r="F25" s="10"/>
      <c r="G25" s="8" t="s">
        <v>47</v>
      </c>
      <c r="I25" s="10">
        <v>24</v>
      </c>
      <c r="J25" s="13">
        <f t="shared" si="0"/>
        <v>24.742268041237114</v>
      </c>
    </row>
    <row r="26" spans="2:10">
      <c r="B26" s="8" t="s">
        <v>7</v>
      </c>
      <c r="D26" s="10">
        <v>38</v>
      </c>
      <c r="F26" s="10"/>
      <c r="G26" s="8" t="s">
        <v>132</v>
      </c>
      <c r="I26" s="10">
        <v>24</v>
      </c>
      <c r="J26" s="13">
        <f t="shared" si="0"/>
        <v>24.742268041237114</v>
      </c>
    </row>
    <row r="27" spans="2:10">
      <c r="B27" s="14" t="s">
        <v>150</v>
      </c>
      <c r="D27" s="10">
        <v>39</v>
      </c>
      <c r="F27" s="10"/>
      <c r="G27" s="14" t="s">
        <v>147</v>
      </c>
      <c r="I27" s="10">
        <v>23</v>
      </c>
      <c r="J27" s="13">
        <f t="shared" si="0"/>
        <v>23.711340206185564</v>
      </c>
    </row>
    <row r="28" spans="2:10">
      <c r="B28" s="14" t="s">
        <v>157</v>
      </c>
      <c r="D28" s="10">
        <v>23</v>
      </c>
      <c r="F28" s="10"/>
      <c r="G28" s="8" t="s">
        <v>77</v>
      </c>
      <c r="I28" s="10">
        <v>23</v>
      </c>
      <c r="J28" s="13">
        <f t="shared" si="0"/>
        <v>23.711340206185564</v>
      </c>
    </row>
    <row r="29" spans="2:10">
      <c r="B29" s="14" t="s">
        <v>122</v>
      </c>
      <c r="D29" s="10">
        <v>57</v>
      </c>
      <c r="F29" s="10"/>
      <c r="G29" s="14" t="s">
        <v>157</v>
      </c>
      <c r="I29" s="10">
        <v>23</v>
      </c>
      <c r="J29" s="13">
        <f t="shared" si="0"/>
        <v>23.711340206185564</v>
      </c>
    </row>
    <row r="30" spans="2:10">
      <c r="B30" s="14" t="s">
        <v>158</v>
      </c>
      <c r="D30" s="10">
        <v>10</v>
      </c>
      <c r="F30" s="10"/>
      <c r="G30" s="14" t="s">
        <v>155</v>
      </c>
      <c r="I30" s="10">
        <v>22</v>
      </c>
      <c r="J30" s="13">
        <f t="shared" si="0"/>
        <v>22.680412371134022</v>
      </c>
    </row>
    <row r="31" spans="2:10">
      <c r="B31" s="14" t="s">
        <v>151</v>
      </c>
      <c r="D31" s="10">
        <v>35</v>
      </c>
      <c r="F31" s="10"/>
      <c r="G31" s="8" t="s">
        <v>136</v>
      </c>
      <c r="I31" s="10">
        <v>17</v>
      </c>
      <c r="J31" s="13">
        <f t="shared" si="0"/>
        <v>17.525773195876287</v>
      </c>
    </row>
    <row r="32" spans="2:10">
      <c r="B32" s="8" t="s">
        <v>141</v>
      </c>
      <c r="D32" s="10">
        <v>36</v>
      </c>
      <c r="F32" s="10"/>
      <c r="G32" s="14" t="s">
        <v>156</v>
      </c>
      <c r="I32" s="10">
        <v>13</v>
      </c>
      <c r="J32" s="13">
        <f t="shared" si="0"/>
        <v>13.402061855670103</v>
      </c>
    </row>
    <row r="33" spans="2:10">
      <c r="B33" s="8" t="s">
        <v>28</v>
      </c>
      <c r="D33" s="10">
        <v>43</v>
      </c>
      <c r="G33" s="14" t="s">
        <v>158</v>
      </c>
      <c r="I33" s="10">
        <v>10</v>
      </c>
      <c r="J33" s="13">
        <f t="shared" si="0"/>
        <v>10.309278350515463</v>
      </c>
    </row>
    <row r="34" spans="2:10">
      <c r="B34" s="14"/>
      <c r="D34" s="10"/>
      <c r="I34" s="10"/>
      <c r="J34" s="13"/>
    </row>
    <row r="35" spans="2:10">
      <c r="I35" s="10"/>
      <c r="J35" s="13"/>
    </row>
  </sheetData>
  <printOptions horizontalCentered="1"/>
  <pageMargins left="0.74803149606299213" right="0.74803149606299213" top="0.78740157480314965" bottom="0.78740157480314965" header="0.51181102362204722" footer="0.51181102362204722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workbookViewId="0"/>
  </sheetViews>
  <sheetFormatPr baseColWidth="10" defaultColWidth="9.1640625" defaultRowHeight="12" x14ac:dyDescent="0"/>
  <cols>
    <col min="1" max="16384" width="9.1640625" style="8"/>
  </cols>
  <sheetData>
    <row r="1" spans="2:10">
      <c r="D1" s="9" t="s">
        <v>162</v>
      </c>
      <c r="E1" s="9"/>
      <c r="F1" s="9"/>
      <c r="G1" s="9"/>
      <c r="H1" s="9"/>
    </row>
    <row r="2" spans="2:10">
      <c r="D2" s="9"/>
      <c r="E2" s="9"/>
      <c r="F2" s="9"/>
      <c r="G2" s="9"/>
      <c r="H2" s="9"/>
    </row>
    <row r="4" spans="2:10">
      <c r="D4" s="14" t="s">
        <v>168</v>
      </c>
    </row>
    <row r="7" spans="2:10">
      <c r="B7" s="8" t="s">
        <v>2</v>
      </c>
      <c r="D7" s="10" t="s">
        <v>3</v>
      </c>
      <c r="F7" s="10" t="s">
        <v>4</v>
      </c>
      <c r="G7" s="11" t="s">
        <v>2</v>
      </c>
      <c r="I7" s="10" t="s">
        <v>3</v>
      </c>
      <c r="J7" s="15" t="s">
        <v>143</v>
      </c>
    </row>
    <row r="8" spans="2:10">
      <c r="D8" s="10"/>
      <c r="F8" s="10"/>
      <c r="I8" s="10"/>
      <c r="J8" s="10"/>
    </row>
    <row r="9" spans="2:10">
      <c r="B9" t="s">
        <v>91</v>
      </c>
      <c r="D9" s="10">
        <v>50</v>
      </c>
      <c r="F9" s="10">
        <v>1</v>
      </c>
      <c r="G9" s="8" t="s">
        <v>57</v>
      </c>
      <c r="I9" s="10">
        <v>68</v>
      </c>
      <c r="J9" s="13">
        <f>I9/105*100</f>
        <v>64.761904761904759</v>
      </c>
    </row>
    <row r="10" spans="2:10">
      <c r="B10" s="14" t="s">
        <v>167</v>
      </c>
      <c r="D10" s="10">
        <v>22</v>
      </c>
      <c r="F10" s="10">
        <v>2</v>
      </c>
      <c r="G10" s="14" t="s">
        <v>122</v>
      </c>
      <c r="I10" s="10">
        <v>66</v>
      </c>
      <c r="J10" s="13">
        <f t="shared" ref="J10:J34" si="0">I10/105*100</f>
        <v>62.857142857142854</v>
      </c>
    </row>
    <row r="11" spans="2:10">
      <c r="B11" s="14" t="s">
        <v>177</v>
      </c>
      <c r="D11" s="10">
        <v>24</v>
      </c>
      <c r="F11" s="10">
        <v>3</v>
      </c>
      <c r="G11" s="14" t="s">
        <v>34</v>
      </c>
      <c r="I11" s="10">
        <v>60</v>
      </c>
      <c r="J11" s="13">
        <f t="shared" si="0"/>
        <v>57.142857142857139</v>
      </c>
    </row>
    <row r="12" spans="2:10">
      <c r="B12" s="8" t="s">
        <v>47</v>
      </c>
      <c r="D12" s="10">
        <v>32</v>
      </c>
      <c r="F12" s="10">
        <v>4</v>
      </c>
      <c r="G12" s="14" t="s">
        <v>150</v>
      </c>
      <c r="I12" s="10">
        <v>57</v>
      </c>
      <c r="J12" s="13">
        <f t="shared" si="0"/>
        <v>54.285714285714285</v>
      </c>
    </row>
    <row r="13" spans="2:10">
      <c r="B13" s="14" t="s">
        <v>33</v>
      </c>
      <c r="D13" s="10">
        <v>34</v>
      </c>
      <c r="F13" s="10">
        <v>5</v>
      </c>
      <c r="G13" s="14" t="s">
        <v>151</v>
      </c>
      <c r="I13" s="10">
        <v>54</v>
      </c>
      <c r="J13" s="13">
        <f t="shared" si="0"/>
        <v>51.428571428571423</v>
      </c>
    </row>
    <row r="14" spans="2:10">
      <c r="B14" s="14" t="s">
        <v>119</v>
      </c>
      <c r="D14" s="10">
        <v>34</v>
      </c>
      <c r="F14" s="10">
        <v>6</v>
      </c>
      <c r="G14" t="s">
        <v>91</v>
      </c>
      <c r="I14" s="10">
        <v>50</v>
      </c>
      <c r="J14" s="13">
        <f t="shared" si="0"/>
        <v>47.619047619047613</v>
      </c>
    </row>
    <row r="15" spans="2:10">
      <c r="B15" s="8" t="s">
        <v>132</v>
      </c>
      <c r="D15" s="10">
        <v>26</v>
      </c>
      <c r="F15" s="10">
        <v>6</v>
      </c>
      <c r="G15" s="8" t="s">
        <v>7</v>
      </c>
      <c r="I15" s="10">
        <v>50</v>
      </c>
      <c r="J15" s="13">
        <f t="shared" si="0"/>
        <v>47.619047619047613</v>
      </c>
    </row>
    <row r="16" spans="2:10">
      <c r="B16" s="14" t="s">
        <v>34</v>
      </c>
      <c r="D16" s="10">
        <v>60</v>
      </c>
      <c r="F16" s="10">
        <v>6</v>
      </c>
      <c r="G16" s="8" t="s">
        <v>28</v>
      </c>
      <c r="I16" s="10">
        <v>50</v>
      </c>
      <c r="J16" s="13">
        <f t="shared" si="0"/>
        <v>47.619047619047613</v>
      </c>
    </row>
    <row r="17" spans="2:10">
      <c r="B17" s="8" t="s">
        <v>36</v>
      </c>
      <c r="D17" s="10">
        <v>33</v>
      </c>
      <c r="F17" s="10">
        <v>9</v>
      </c>
      <c r="G17" s="8" t="s">
        <v>137</v>
      </c>
      <c r="I17" s="10">
        <v>45</v>
      </c>
      <c r="J17" s="13">
        <f t="shared" si="0"/>
        <v>42.857142857142854</v>
      </c>
    </row>
    <row r="18" spans="2:10">
      <c r="B18" s="8" t="s">
        <v>57</v>
      </c>
      <c r="D18" s="10">
        <v>68</v>
      </c>
      <c r="F18" s="10">
        <v>10</v>
      </c>
      <c r="G18" s="14" t="s">
        <v>165</v>
      </c>
      <c r="I18" s="10">
        <v>35</v>
      </c>
      <c r="J18" s="13">
        <f t="shared" si="0"/>
        <v>33.333333333333329</v>
      </c>
    </row>
    <row r="19" spans="2:10">
      <c r="B19" s="8" t="s">
        <v>135</v>
      </c>
      <c r="D19" s="10">
        <v>32</v>
      </c>
      <c r="F19" s="10">
        <v>11</v>
      </c>
      <c r="G19" s="14" t="s">
        <v>33</v>
      </c>
      <c r="I19" s="10">
        <v>34</v>
      </c>
      <c r="J19" s="13">
        <f t="shared" si="0"/>
        <v>32.38095238095238</v>
      </c>
    </row>
    <row r="20" spans="2:10">
      <c r="B20" s="14" t="s">
        <v>165</v>
      </c>
      <c r="D20" s="10">
        <v>35</v>
      </c>
      <c r="F20" s="10">
        <v>12</v>
      </c>
      <c r="G20" s="14" t="s">
        <v>157</v>
      </c>
      <c r="I20" s="10">
        <v>34</v>
      </c>
      <c r="J20" s="13">
        <f t="shared" si="0"/>
        <v>32.38095238095238</v>
      </c>
    </row>
    <row r="21" spans="2:10">
      <c r="B21" s="8" t="s">
        <v>136</v>
      </c>
      <c r="D21" s="10">
        <v>34</v>
      </c>
      <c r="G21" s="14" t="s">
        <v>119</v>
      </c>
      <c r="I21" s="10">
        <v>34</v>
      </c>
      <c r="J21" s="13">
        <f t="shared" si="0"/>
        <v>32.38095238095238</v>
      </c>
    </row>
    <row r="22" spans="2:10">
      <c r="B22" s="8" t="s">
        <v>137</v>
      </c>
      <c r="D22" s="10">
        <v>45</v>
      </c>
      <c r="F22" s="10"/>
      <c r="G22" s="8" t="s">
        <v>136</v>
      </c>
      <c r="I22" s="10">
        <v>34</v>
      </c>
      <c r="J22" s="13">
        <f t="shared" si="0"/>
        <v>32.38095238095238</v>
      </c>
    </row>
    <row r="23" spans="2:10">
      <c r="B23" s="14" t="s">
        <v>156</v>
      </c>
      <c r="D23" s="10">
        <v>20</v>
      </c>
      <c r="F23" s="10"/>
      <c r="G23" s="8" t="s">
        <v>36</v>
      </c>
      <c r="I23" s="10">
        <v>33</v>
      </c>
      <c r="J23" s="13">
        <f t="shared" si="0"/>
        <v>31.428571428571427</v>
      </c>
    </row>
    <row r="24" spans="2:10">
      <c r="B24" s="14" t="s">
        <v>164</v>
      </c>
      <c r="D24" s="10">
        <v>17</v>
      </c>
      <c r="F24" s="10"/>
      <c r="G24" s="14" t="s">
        <v>163</v>
      </c>
      <c r="I24" s="10">
        <v>33</v>
      </c>
      <c r="J24" s="13">
        <f t="shared" si="0"/>
        <v>31.428571428571427</v>
      </c>
    </row>
    <row r="25" spans="2:10">
      <c r="B25" s="14" t="s">
        <v>166</v>
      </c>
      <c r="D25" s="10">
        <v>13</v>
      </c>
      <c r="F25" s="10"/>
      <c r="G25" s="8" t="s">
        <v>47</v>
      </c>
      <c r="I25" s="10">
        <v>32</v>
      </c>
      <c r="J25" s="13">
        <f t="shared" si="0"/>
        <v>30.476190476190478</v>
      </c>
    </row>
    <row r="26" spans="2:10">
      <c r="B26" s="8" t="s">
        <v>138</v>
      </c>
      <c r="D26" s="10">
        <v>25</v>
      </c>
      <c r="F26" s="10"/>
      <c r="G26" s="8" t="s">
        <v>135</v>
      </c>
      <c r="I26" s="10">
        <v>32</v>
      </c>
      <c r="J26" s="13">
        <f t="shared" si="0"/>
        <v>30.476190476190478</v>
      </c>
    </row>
    <row r="27" spans="2:10">
      <c r="B27" s="8" t="s">
        <v>7</v>
      </c>
      <c r="D27" s="10">
        <v>50</v>
      </c>
      <c r="F27" s="10"/>
      <c r="G27" s="8" t="s">
        <v>132</v>
      </c>
      <c r="I27" s="10">
        <v>26</v>
      </c>
      <c r="J27" s="13">
        <f t="shared" si="0"/>
        <v>24.761904761904763</v>
      </c>
    </row>
    <row r="28" spans="2:10">
      <c r="B28" s="14" t="s">
        <v>150</v>
      </c>
      <c r="D28" s="10">
        <v>57</v>
      </c>
      <c r="F28" s="10"/>
      <c r="G28" s="8" t="s">
        <v>138</v>
      </c>
      <c r="I28" s="10">
        <v>25</v>
      </c>
      <c r="J28" s="13">
        <f t="shared" si="0"/>
        <v>23.809523809523807</v>
      </c>
    </row>
    <row r="29" spans="2:10">
      <c r="B29" s="14" t="s">
        <v>157</v>
      </c>
      <c r="D29" s="10">
        <v>34</v>
      </c>
      <c r="F29" s="10"/>
      <c r="G29" s="14" t="s">
        <v>177</v>
      </c>
      <c r="I29" s="10">
        <v>24</v>
      </c>
      <c r="J29" s="13">
        <f t="shared" si="0"/>
        <v>22.857142857142858</v>
      </c>
    </row>
    <row r="30" spans="2:10">
      <c r="B30" s="14" t="s">
        <v>122</v>
      </c>
      <c r="D30" s="10">
        <v>66</v>
      </c>
      <c r="F30" s="10"/>
      <c r="G30" s="14" t="s">
        <v>167</v>
      </c>
      <c r="I30" s="10">
        <v>22</v>
      </c>
      <c r="J30" s="13">
        <f t="shared" si="0"/>
        <v>20.952380952380953</v>
      </c>
    </row>
    <row r="31" spans="2:10">
      <c r="B31" s="14" t="s">
        <v>158</v>
      </c>
      <c r="D31" s="10">
        <v>12</v>
      </c>
      <c r="F31" s="10"/>
      <c r="G31" s="14" t="s">
        <v>156</v>
      </c>
      <c r="I31" s="10">
        <v>20</v>
      </c>
      <c r="J31" s="13">
        <f t="shared" si="0"/>
        <v>19.047619047619047</v>
      </c>
    </row>
    <row r="32" spans="2:10">
      <c r="B32" s="14" t="s">
        <v>163</v>
      </c>
      <c r="D32" s="10">
        <v>33</v>
      </c>
      <c r="F32" s="10"/>
      <c r="G32" s="14" t="s">
        <v>164</v>
      </c>
      <c r="I32" s="10">
        <v>17</v>
      </c>
      <c r="J32" s="13">
        <f t="shared" si="0"/>
        <v>16.19047619047619</v>
      </c>
    </row>
    <row r="33" spans="2:10">
      <c r="B33" s="14" t="s">
        <v>151</v>
      </c>
      <c r="D33" s="10">
        <v>54</v>
      </c>
      <c r="G33" s="14" t="s">
        <v>166</v>
      </c>
      <c r="I33" s="10">
        <v>13</v>
      </c>
      <c r="J33" s="13">
        <f t="shared" si="0"/>
        <v>12.380952380952381</v>
      </c>
    </row>
    <row r="34" spans="2:10">
      <c r="B34" s="8" t="s">
        <v>28</v>
      </c>
      <c r="D34" s="10">
        <v>50</v>
      </c>
      <c r="G34" s="14" t="s">
        <v>158</v>
      </c>
      <c r="I34" s="10">
        <v>12</v>
      </c>
      <c r="J34" s="13">
        <f t="shared" si="0"/>
        <v>11.428571428571429</v>
      </c>
    </row>
    <row r="35" spans="2:10">
      <c r="I35" s="10"/>
      <c r="J35" s="13"/>
    </row>
  </sheetData>
  <printOptions horizontalCentered="1"/>
  <pageMargins left="0.74803149606299213" right="0.74803149606299213" top="0.78740157480314965" bottom="0.78740157480314965" header="0.51181102362204722" footer="0.51181102362204722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workbookViewId="0"/>
  </sheetViews>
  <sheetFormatPr baseColWidth="10" defaultColWidth="8.83203125" defaultRowHeight="12" x14ac:dyDescent="0"/>
  <sheetData>
    <row r="1" spans="2:10">
      <c r="D1" s="5" t="s">
        <v>0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1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5</v>
      </c>
    </row>
    <row r="8" spans="2:10">
      <c r="D8" s="1"/>
      <c r="F8" s="1"/>
      <c r="I8" s="1"/>
      <c r="J8" s="1"/>
    </row>
    <row r="9" spans="2:10">
      <c r="B9" t="s">
        <v>6</v>
      </c>
      <c r="D9" s="1">
        <v>69</v>
      </c>
      <c r="F9" s="1">
        <v>1</v>
      </c>
      <c r="G9" t="s">
        <v>7</v>
      </c>
      <c r="I9" s="1">
        <v>78</v>
      </c>
      <c r="J9" s="3">
        <f t="shared" ref="J9:J31" si="0">I9/122*100</f>
        <v>63.934426229508205</v>
      </c>
    </row>
    <row r="10" spans="2:10">
      <c r="B10" t="s">
        <v>8</v>
      </c>
      <c r="D10" s="1">
        <v>41</v>
      </c>
      <c r="F10" s="1">
        <v>2</v>
      </c>
      <c r="G10" t="s">
        <v>9</v>
      </c>
      <c r="I10" s="1">
        <v>72</v>
      </c>
      <c r="J10" s="3">
        <f t="shared" si="0"/>
        <v>59.016393442622949</v>
      </c>
    </row>
    <row r="11" spans="2:10">
      <c r="B11" t="s">
        <v>10</v>
      </c>
      <c r="D11" s="1">
        <v>59</v>
      </c>
      <c r="F11" s="1">
        <v>3</v>
      </c>
      <c r="G11" t="s">
        <v>6</v>
      </c>
      <c r="I11" s="1">
        <v>69</v>
      </c>
      <c r="J11" s="3">
        <f t="shared" si="0"/>
        <v>56.557377049180324</v>
      </c>
    </row>
    <row r="12" spans="2:10">
      <c r="B12" t="s">
        <v>11</v>
      </c>
      <c r="D12" s="1">
        <v>42</v>
      </c>
      <c r="F12" s="1">
        <v>4</v>
      </c>
      <c r="G12" t="s">
        <v>12</v>
      </c>
      <c r="I12" s="1">
        <v>65</v>
      </c>
      <c r="J12" s="3">
        <f t="shared" si="0"/>
        <v>53.278688524590166</v>
      </c>
    </row>
    <row r="13" spans="2:10">
      <c r="B13" t="s">
        <v>13</v>
      </c>
      <c r="D13" s="1">
        <v>49</v>
      </c>
      <c r="F13" s="1">
        <v>5</v>
      </c>
      <c r="G13" t="s">
        <v>14</v>
      </c>
      <c r="I13" s="1">
        <v>63</v>
      </c>
      <c r="J13" s="3">
        <f t="shared" si="0"/>
        <v>51.639344262295083</v>
      </c>
    </row>
    <row r="14" spans="2:10">
      <c r="B14" t="s">
        <v>15</v>
      </c>
      <c r="D14" s="1">
        <v>43</v>
      </c>
      <c r="F14" s="1">
        <v>6</v>
      </c>
      <c r="G14" t="s">
        <v>16</v>
      </c>
      <c r="I14" s="1">
        <v>61</v>
      </c>
      <c r="J14" s="3">
        <f t="shared" si="0"/>
        <v>50</v>
      </c>
    </row>
    <row r="15" spans="2:10">
      <c r="B15" t="s">
        <v>17</v>
      </c>
      <c r="D15" s="1">
        <v>50</v>
      </c>
      <c r="F15" s="1"/>
      <c r="G15" t="s">
        <v>18</v>
      </c>
      <c r="I15" s="1">
        <v>61</v>
      </c>
      <c r="J15" s="3">
        <f t="shared" si="0"/>
        <v>50</v>
      </c>
    </row>
    <row r="16" spans="2:10">
      <c r="B16" t="s">
        <v>19</v>
      </c>
      <c r="D16" s="1">
        <v>44</v>
      </c>
      <c r="F16" s="1">
        <v>7</v>
      </c>
      <c r="G16" t="s">
        <v>10</v>
      </c>
      <c r="I16" s="1">
        <v>59</v>
      </c>
      <c r="J16" s="3">
        <f t="shared" si="0"/>
        <v>48.360655737704917</v>
      </c>
    </row>
    <row r="17" spans="2:10">
      <c r="B17" t="s">
        <v>20</v>
      </c>
      <c r="D17" s="1">
        <v>29</v>
      </c>
      <c r="F17" s="1">
        <v>8</v>
      </c>
      <c r="G17" t="s">
        <v>21</v>
      </c>
      <c r="I17" s="1">
        <v>55</v>
      </c>
      <c r="J17" s="3">
        <f t="shared" si="0"/>
        <v>45.081967213114751</v>
      </c>
    </row>
    <row r="18" spans="2:10">
      <c r="B18" t="s">
        <v>16</v>
      </c>
      <c r="D18" s="1">
        <v>61</v>
      </c>
      <c r="F18" s="1">
        <v>9</v>
      </c>
      <c r="G18" t="s">
        <v>17</v>
      </c>
      <c r="I18" s="1">
        <v>50</v>
      </c>
      <c r="J18" s="3">
        <f t="shared" si="0"/>
        <v>40.983606557377051</v>
      </c>
    </row>
    <row r="19" spans="2:10">
      <c r="B19" t="s">
        <v>22</v>
      </c>
      <c r="D19" s="1">
        <v>30</v>
      </c>
      <c r="F19" s="1">
        <v>10</v>
      </c>
      <c r="G19" t="s">
        <v>23</v>
      </c>
      <c r="I19" s="1">
        <v>49</v>
      </c>
      <c r="J19" s="3">
        <f t="shared" si="0"/>
        <v>40.16393442622951</v>
      </c>
    </row>
    <row r="20" spans="2:10">
      <c r="B20" t="s">
        <v>24</v>
      </c>
      <c r="D20" s="1">
        <v>33</v>
      </c>
      <c r="F20" s="1">
        <v>11</v>
      </c>
      <c r="G20" t="s">
        <v>13</v>
      </c>
      <c r="I20" s="1">
        <v>49</v>
      </c>
      <c r="J20" s="3">
        <f t="shared" si="0"/>
        <v>40.16393442622951</v>
      </c>
    </row>
    <row r="21" spans="2:10">
      <c r="B21" t="s">
        <v>21</v>
      </c>
      <c r="D21" s="1">
        <v>55</v>
      </c>
      <c r="F21" s="1">
        <v>12</v>
      </c>
      <c r="G21" t="s">
        <v>25</v>
      </c>
      <c r="I21" s="1">
        <v>44</v>
      </c>
      <c r="J21" s="3">
        <f t="shared" si="0"/>
        <v>36.065573770491802</v>
      </c>
    </row>
    <row r="22" spans="2:10">
      <c r="B22" t="s">
        <v>26</v>
      </c>
      <c r="D22" s="1">
        <v>41</v>
      </c>
      <c r="F22" s="1"/>
      <c r="G22" t="s">
        <v>19</v>
      </c>
      <c r="I22" s="1">
        <v>44</v>
      </c>
      <c r="J22" s="3">
        <f t="shared" si="0"/>
        <v>36.065573770491802</v>
      </c>
    </row>
    <row r="23" spans="2:10">
      <c r="B23" t="s">
        <v>12</v>
      </c>
      <c r="D23" s="1">
        <v>65</v>
      </c>
      <c r="F23" s="1"/>
      <c r="G23" t="s">
        <v>15</v>
      </c>
      <c r="I23" s="1">
        <v>43</v>
      </c>
      <c r="J23" s="3">
        <f t="shared" si="0"/>
        <v>35.245901639344261</v>
      </c>
    </row>
    <row r="24" spans="2:10">
      <c r="B24" t="s">
        <v>7</v>
      </c>
      <c r="D24" s="1">
        <v>78</v>
      </c>
      <c r="F24" s="1"/>
      <c r="G24" t="s">
        <v>27</v>
      </c>
      <c r="I24" s="1">
        <v>43</v>
      </c>
      <c r="J24" s="3">
        <f t="shared" si="0"/>
        <v>35.245901639344261</v>
      </c>
    </row>
    <row r="25" spans="2:10">
      <c r="B25" t="s">
        <v>9</v>
      </c>
      <c r="D25" s="1">
        <v>72</v>
      </c>
      <c r="F25" s="1"/>
      <c r="G25" t="s">
        <v>11</v>
      </c>
      <c r="I25" s="1">
        <v>42</v>
      </c>
      <c r="J25" s="3">
        <f t="shared" si="0"/>
        <v>34.42622950819672</v>
      </c>
    </row>
    <row r="26" spans="2:10">
      <c r="B26" t="s">
        <v>23</v>
      </c>
      <c r="D26" s="1">
        <v>49</v>
      </c>
      <c r="F26" s="1"/>
      <c r="G26" t="s">
        <v>8</v>
      </c>
      <c r="I26" s="1">
        <v>41</v>
      </c>
      <c r="J26" s="3">
        <f t="shared" si="0"/>
        <v>33.606557377049178</v>
      </c>
    </row>
    <row r="27" spans="2:10">
      <c r="B27" t="s">
        <v>18</v>
      </c>
      <c r="D27" s="1">
        <v>61</v>
      </c>
      <c r="G27" t="s">
        <v>26</v>
      </c>
      <c r="I27" s="1">
        <v>41</v>
      </c>
      <c r="J27" s="3">
        <f t="shared" si="0"/>
        <v>33.606557377049178</v>
      </c>
    </row>
    <row r="28" spans="2:10">
      <c r="B28" t="s">
        <v>27</v>
      </c>
      <c r="D28" s="1">
        <v>43</v>
      </c>
      <c r="G28" t="s">
        <v>28</v>
      </c>
      <c r="I28" s="1">
        <v>36</v>
      </c>
      <c r="J28" s="3">
        <f t="shared" si="0"/>
        <v>29.508196721311474</v>
      </c>
    </row>
    <row r="29" spans="2:10">
      <c r="B29" t="s">
        <v>28</v>
      </c>
      <c r="D29" s="1">
        <v>36</v>
      </c>
      <c r="G29" t="s">
        <v>24</v>
      </c>
      <c r="I29" s="1">
        <v>33</v>
      </c>
      <c r="J29" s="3">
        <f t="shared" si="0"/>
        <v>27.049180327868854</v>
      </c>
    </row>
    <row r="30" spans="2:10">
      <c r="B30" t="s">
        <v>25</v>
      </c>
      <c r="D30" s="1">
        <v>44</v>
      </c>
      <c r="G30" t="s">
        <v>22</v>
      </c>
      <c r="I30" s="1">
        <v>30</v>
      </c>
      <c r="J30" s="3">
        <f t="shared" si="0"/>
        <v>24.590163934426229</v>
      </c>
    </row>
    <row r="31" spans="2:10">
      <c r="B31" t="s">
        <v>14</v>
      </c>
      <c r="D31" s="2">
        <v>63</v>
      </c>
      <c r="G31" t="s">
        <v>20</v>
      </c>
      <c r="I31" s="1">
        <v>29</v>
      </c>
      <c r="J31" s="3">
        <f t="shared" si="0"/>
        <v>23.770491803278688</v>
      </c>
    </row>
  </sheetData>
  <phoneticPr fontId="0" type="noConversion"/>
  <printOptions horizontalCentered="1" verticalCentered="1"/>
  <pageMargins left="0.78740157480314965" right="0.78740157480314965" top="0.78740157480314965" bottom="0.74803149606299213" header="0.51181102362204722" footer="0.51181102362204722"/>
  <pageSetup paperSize="9" scale="125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opLeftCell="A28" workbookViewId="0"/>
  </sheetViews>
  <sheetFormatPr baseColWidth="10" defaultColWidth="9.1640625" defaultRowHeight="12" x14ac:dyDescent="0"/>
  <cols>
    <col min="1" max="16384" width="9.1640625" style="8"/>
  </cols>
  <sheetData>
    <row r="1" spans="2:10">
      <c r="E1" s="9"/>
      <c r="F1" s="16" t="s">
        <v>174</v>
      </c>
      <c r="G1" s="9"/>
      <c r="H1" s="9"/>
    </row>
    <row r="2" spans="2:10">
      <c r="D2" s="9"/>
      <c r="E2" s="9"/>
      <c r="F2" s="9"/>
      <c r="G2" s="9"/>
      <c r="H2" s="9"/>
    </row>
    <row r="4" spans="2:10">
      <c r="F4" s="15" t="s">
        <v>175</v>
      </c>
    </row>
    <row r="7" spans="2:10">
      <c r="B7" s="8" t="s">
        <v>2</v>
      </c>
      <c r="D7" s="10" t="s">
        <v>3</v>
      </c>
      <c r="F7" s="10" t="s">
        <v>4</v>
      </c>
      <c r="G7" s="11" t="s">
        <v>2</v>
      </c>
      <c r="I7" s="10" t="s">
        <v>3</v>
      </c>
      <c r="J7" s="15" t="s">
        <v>176</v>
      </c>
    </row>
    <row r="8" spans="2:10">
      <c r="D8" s="10"/>
      <c r="F8" s="10"/>
      <c r="I8" s="10"/>
      <c r="J8" s="10"/>
    </row>
    <row r="9" spans="2:10">
      <c r="B9" t="s">
        <v>91</v>
      </c>
      <c r="D9" s="10">
        <v>29</v>
      </c>
      <c r="F9" s="10">
        <v>1</v>
      </c>
      <c r="G9" s="14" t="s">
        <v>122</v>
      </c>
      <c r="I9" s="10">
        <v>54</v>
      </c>
      <c r="J9" s="13">
        <f>I9/84*100</f>
        <v>64.285714285714292</v>
      </c>
    </row>
    <row r="10" spans="2:10">
      <c r="B10" s="14" t="s">
        <v>167</v>
      </c>
      <c r="D10" s="10">
        <v>12</v>
      </c>
      <c r="F10" s="10">
        <v>2</v>
      </c>
      <c r="G10" s="14" t="s">
        <v>34</v>
      </c>
      <c r="I10" s="10">
        <v>46</v>
      </c>
      <c r="J10" s="13">
        <f t="shared" ref="J10:J35" si="0">I10/84*100</f>
        <v>54.761904761904766</v>
      </c>
    </row>
    <row r="11" spans="2:10">
      <c r="B11" s="14" t="s">
        <v>169</v>
      </c>
      <c r="D11" s="10">
        <v>15</v>
      </c>
      <c r="F11" s="10">
        <v>3</v>
      </c>
      <c r="G11" s="8" t="s">
        <v>28</v>
      </c>
      <c r="I11" s="10">
        <v>43</v>
      </c>
      <c r="J11" s="13">
        <f t="shared" si="0"/>
        <v>51.19047619047619</v>
      </c>
    </row>
    <row r="12" spans="2:10">
      <c r="B12" s="14" t="s">
        <v>177</v>
      </c>
      <c r="D12" s="10">
        <v>21</v>
      </c>
      <c r="F12" s="10">
        <v>4</v>
      </c>
      <c r="G12" s="8" t="s">
        <v>57</v>
      </c>
      <c r="I12" s="10">
        <v>42</v>
      </c>
      <c r="J12" s="13">
        <f t="shared" si="0"/>
        <v>50</v>
      </c>
    </row>
    <row r="13" spans="2:10">
      <c r="B13" s="8" t="s">
        <v>47</v>
      </c>
      <c r="D13" s="10">
        <v>29</v>
      </c>
      <c r="F13" s="10">
        <v>5</v>
      </c>
      <c r="G13" s="14" t="s">
        <v>151</v>
      </c>
      <c r="I13" s="10">
        <v>41</v>
      </c>
      <c r="J13" s="13">
        <f t="shared" si="0"/>
        <v>48.80952380952381</v>
      </c>
    </row>
    <row r="14" spans="2:10">
      <c r="B14" s="8" t="s">
        <v>13</v>
      </c>
      <c r="D14" s="10">
        <v>25</v>
      </c>
      <c r="F14" s="10">
        <v>6</v>
      </c>
      <c r="G14" s="8" t="s">
        <v>7</v>
      </c>
      <c r="I14" s="10">
        <v>39</v>
      </c>
      <c r="J14" s="13">
        <f t="shared" si="0"/>
        <v>46.428571428571431</v>
      </c>
    </row>
    <row r="15" spans="2:10">
      <c r="B15" s="14" t="s">
        <v>33</v>
      </c>
      <c r="D15" s="10">
        <v>30</v>
      </c>
      <c r="F15" s="10">
        <v>7</v>
      </c>
      <c r="G15" s="8" t="s">
        <v>137</v>
      </c>
      <c r="I15" s="10">
        <v>38</v>
      </c>
      <c r="J15" s="13">
        <f t="shared" si="0"/>
        <v>45.238095238095241</v>
      </c>
    </row>
    <row r="16" spans="2:10">
      <c r="B16" s="14" t="s">
        <v>173</v>
      </c>
      <c r="D16" s="10">
        <v>21</v>
      </c>
      <c r="F16" s="10">
        <v>8</v>
      </c>
      <c r="G16" s="8" t="s">
        <v>36</v>
      </c>
      <c r="I16" s="10">
        <v>32</v>
      </c>
      <c r="J16" s="13">
        <f t="shared" si="0"/>
        <v>38.095238095238095</v>
      </c>
    </row>
    <row r="17" spans="2:10">
      <c r="B17" s="8" t="s">
        <v>132</v>
      </c>
      <c r="D17" s="10">
        <v>15</v>
      </c>
      <c r="F17" s="10">
        <v>9</v>
      </c>
      <c r="G17" s="8" t="s">
        <v>139</v>
      </c>
      <c r="I17" s="10">
        <v>32</v>
      </c>
      <c r="J17" s="13">
        <f t="shared" si="0"/>
        <v>38.095238095238095</v>
      </c>
    </row>
    <row r="18" spans="2:10">
      <c r="B18" s="14" t="s">
        <v>34</v>
      </c>
      <c r="D18" s="10">
        <v>46</v>
      </c>
      <c r="F18" s="10">
        <v>10</v>
      </c>
      <c r="G18" s="8" t="s">
        <v>135</v>
      </c>
      <c r="I18" s="10">
        <v>31</v>
      </c>
      <c r="J18" s="13">
        <f t="shared" si="0"/>
        <v>36.904761904761905</v>
      </c>
    </row>
    <row r="19" spans="2:10">
      <c r="B19" s="8" t="s">
        <v>36</v>
      </c>
      <c r="D19" s="10">
        <v>32</v>
      </c>
      <c r="F19" s="10">
        <v>11</v>
      </c>
      <c r="G19" s="14" t="s">
        <v>33</v>
      </c>
      <c r="I19" s="10">
        <v>30</v>
      </c>
      <c r="J19" s="13">
        <f t="shared" si="0"/>
        <v>35.714285714285715</v>
      </c>
    </row>
    <row r="20" spans="2:10">
      <c r="B20" s="8" t="s">
        <v>57</v>
      </c>
      <c r="D20" s="10">
        <v>42</v>
      </c>
      <c r="F20" s="10">
        <v>12</v>
      </c>
      <c r="G20" s="8" t="s">
        <v>47</v>
      </c>
      <c r="I20" s="10">
        <v>29</v>
      </c>
      <c r="J20" s="13">
        <f t="shared" si="0"/>
        <v>34.523809523809526</v>
      </c>
    </row>
    <row r="21" spans="2:10">
      <c r="B21" s="8" t="s">
        <v>135</v>
      </c>
      <c r="D21" s="10">
        <v>31</v>
      </c>
      <c r="G21" t="s">
        <v>91</v>
      </c>
      <c r="I21" s="10">
        <v>29</v>
      </c>
      <c r="J21" s="13">
        <f t="shared" si="0"/>
        <v>34.523809523809526</v>
      </c>
    </row>
    <row r="22" spans="2:10">
      <c r="B22" s="14" t="s">
        <v>170</v>
      </c>
      <c r="D22" s="10">
        <v>22</v>
      </c>
      <c r="F22" s="10"/>
      <c r="G22" s="8" t="s">
        <v>13</v>
      </c>
      <c r="I22" s="10">
        <v>25</v>
      </c>
      <c r="J22" s="13">
        <f t="shared" si="0"/>
        <v>29.761904761904763</v>
      </c>
    </row>
    <row r="23" spans="2:10">
      <c r="B23" s="8" t="s">
        <v>137</v>
      </c>
      <c r="D23" s="10">
        <v>38</v>
      </c>
      <c r="F23" s="10"/>
      <c r="G23" s="14" t="s">
        <v>170</v>
      </c>
      <c r="I23" s="10">
        <v>22</v>
      </c>
      <c r="J23" s="13">
        <f t="shared" si="0"/>
        <v>26.190476190476193</v>
      </c>
    </row>
    <row r="24" spans="2:10">
      <c r="B24" t="s">
        <v>77</v>
      </c>
      <c r="D24" s="10">
        <v>13</v>
      </c>
      <c r="F24" s="10"/>
      <c r="G24" s="14" t="s">
        <v>177</v>
      </c>
      <c r="I24" s="10">
        <v>21</v>
      </c>
      <c r="J24" s="13">
        <f t="shared" si="0"/>
        <v>25</v>
      </c>
    </row>
    <row r="25" spans="2:10">
      <c r="B25" s="14" t="s">
        <v>156</v>
      </c>
      <c r="D25" s="10">
        <v>14</v>
      </c>
      <c r="F25" s="10"/>
      <c r="G25" s="14" t="s">
        <v>173</v>
      </c>
      <c r="I25" s="10">
        <v>21</v>
      </c>
      <c r="J25" s="13">
        <f t="shared" si="0"/>
        <v>25</v>
      </c>
    </row>
    <row r="26" spans="2:10">
      <c r="B26" s="14" t="s">
        <v>166</v>
      </c>
      <c r="D26" s="10">
        <v>16</v>
      </c>
      <c r="F26" s="10"/>
      <c r="G26" s="14" t="s">
        <v>157</v>
      </c>
      <c r="I26" s="10">
        <v>19</v>
      </c>
      <c r="J26" s="13">
        <f t="shared" si="0"/>
        <v>22.61904761904762</v>
      </c>
    </row>
    <row r="27" spans="2:10">
      <c r="B27" s="8" t="s">
        <v>7</v>
      </c>
      <c r="D27" s="10">
        <v>39</v>
      </c>
      <c r="F27" s="10"/>
      <c r="G27" s="8" t="s">
        <v>69</v>
      </c>
      <c r="I27" s="10">
        <v>18</v>
      </c>
      <c r="J27" s="13">
        <f t="shared" si="0"/>
        <v>21.428571428571427</v>
      </c>
    </row>
    <row r="28" spans="2:10">
      <c r="B28" s="8" t="s">
        <v>139</v>
      </c>
      <c r="D28" s="10">
        <v>32</v>
      </c>
      <c r="F28" s="10"/>
      <c r="G28" s="14" t="s">
        <v>172</v>
      </c>
      <c r="I28" s="10">
        <v>17</v>
      </c>
      <c r="J28" s="13">
        <f t="shared" si="0"/>
        <v>20.238095238095237</v>
      </c>
    </row>
    <row r="29" spans="2:10">
      <c r="B29" s="14" t="s">
        <v>157</v>
      </c>
      <c r="D29" s="10">
        <v>19</v>
      </c>
      <c r="F29" s="10"/>
      <c r="G29" s="14" t="s">
        <v>166</v>
      </c>
      <c r="I29" s="10">
        <v>16</v>
      </c>
      <c r="J29" s="13">
        <f t="shared" si="0"/>
        <v>19.047619047619047</v>
      </c>
    </row>
    <row r="30" spans="2:10">
      <c r="B30" s="14" t="s">
        <v>122</v>
      </c>
      <c r="D30" s="10">
        <v>54</v>
      </c>
      <c r="F30" s="10"/>
      <c r="G30" s="14" t="s">
        <v>169</v>
      </c>
      <c r="I30" s="10">
        <v>15</v>
      </c>
      <c r="J30" s="13">
        <f t="shared" si="0"/>
        <v>17.857142857142858</v>
      </c>
    </row>
    <row r="31" spans="2:10">
      <c r="B31" s="8" t="s">
        <v>69</v>
      </c>
      <c r="D31" s="10">
        <v>18</v>
      </c>
      <c r="F31" s="10"/>
      <c r="G31" s="8" t="s">
        <v>132</v>
      </c>
      <c r="I31" s="10">
        <v>15</v>
      </c>
      <c r="J31" s="13">
        <f t="shared" si="0"/>
        <v>17.857142857142858</v>
      </c>
    </row>
    <row r="32" spans="2:10">
      <c r="B32" s="14" t="s">
        <v>151</v>
      </c>
      <c r="D32" s="10">
        <v>41</v>
      </c>
      <c r="F32" s="10"/>
      <c r="G32" s="14" t="s">
        <v>156</v>
      </c>
      <c r="I32" s="10">
        <v>14</v>
      </c>
      <c r="J32" s="13">
        <f t="shared" si="0"/>
        <v>16.666666666666664</v>
      </c>
    </row>
    <row r="33" spans="2:10">
      <c r="B33" s="8" t="s">
        <v>28</v>
      </c>
      <c r="D33" s="10">
        <v>43</v>
      </c>
      <c r="G33" t="s">
        <v>77</v>
      </c>
      <c r="I33" s="10">
        <v>13</v>
      </c>
      <c r="J33" s="13">
        <f t="shared" si="0"/>
        <v>15.476190476190476</v>
      </c>
    </row>
    <row r="34" spans="2:10">
      <c r="B34" s="14" t="s">
        <v>171</v>
      </c>
      <c r="D34" s="10">
        <v>11</v>
      </c>
      <c r="G34" s="14" t="s">
        <v>167</v>
      </c>
      <c r="I34" s="10">
        <v>12</v>
      </c>
      <c r="J34" s="13">
        <f t="shared" si="0"/>
        <v>14.285714285714285</v>
      </c>
    </row>
    <row r="35" spans="2:10">
      <c r="B35" s="14" t="s">
        <v>172</v>
      </c>
      <c r="D35" s="10">
        <v>17</v>
      </c>
      <c r="G35" s="14" t="s">
        <v>171</v>
      </c>
      <c r="I35" s="10">
        <v>11</v>
      </c>
      <c r="J35" s="13">
        <f t="shared" si="0"/>
        <v>13.095238095238097</v>
      </c>
    </row>
  </sheetData>
  <sortState ref="G9:I35">
    <sortCondition descending="1" ref="I9"/>
  </sortState>
  <printOptions horizontalCentered="1"/>
  <pageMargins left="0.74803149606299213" right="0.74803149606299213" top="0.78740157480314965" bottom="0.78740157480314965" header="0.51181102362204722" footer="0.51181102362204722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abSelected="1" workbookViewId="0"/>
  </sheetViews>
  <sheetFormatPr baseColWidth="10" defaultColWidth="9.1640625" defaultRowHeight="12" x14ac:dyDescent="0"/>
  <cols>
    <col min="1" max="16384" width="9.1640625" style="8"/>
  </cols>
  <sheetData>
    <row r="1" spans="2:10">
      <c r="E1" s="9"/>
      <c r="F1" s="16" t="s">
        <v>178</v>
      </c>
      <c r="G1" s="9"/>
      <c r="H1" s="9"/>
    </row>
    <row r="2" spans="2:10">
      <c r="D2" s="9"/>
      <c r="E2" s="9"/>
      <c r="F2" s="9"/>
      <c r="G2" s="9"/>
      <c r="H2" s="9"/>
    </row>
    <row r="4" spans="2:10">
      <c r="F4" s="15" t="s">
        <v>180</v>
      </c>
    </row>
    <row r="7" spans="2:10">
      <c r="B7" s="8" t="s">
        <v>2</v>
      </c>
      <c r="D7" s="10" t="s">
        <v>3</v>
      </c>
      <c r="F7" s="10" t="s">
        <v>4</v>
      </c>
      <c r="G7" s="11" t="s">
        <v>2</v>
      </c>
      <c r="I7" s="10" t="s">
        <v>3</v>
      </c>
      <c r="J7" s="15" t="s">
        <v>179</v>
      </c>
    </row>
    <row r="8" spans="2:10">
      <c r="D8" s="10"/>
      <c r="F8" s="10"/>
      <c r="I8" s="10"/>
      <c r="J8" s="10"/>
    </row>
    <row r="9" spans="2:10">
      <c r="B9" t="s">
        <v>91</v>
      </c>
      <c r="D9" s="10">
        <v>39</v>
      </c>
      <c r="F9" s="10">
        <v>1</v>
      </c>
      <c r="G9" s="8" t="s">
        <v>7</v>
      </c>
      <c r="I9" s="10">
        <v>43</v>
      </c>
      <c r="J9" s="13">
        <f t="shared" ref="J9:J30" si="0">I9/69*100</f>
        <v>62.318840579710141</v>
      </c>
    </row>
    <row r="10" spans="2:10">
      <c r="B10" s="14" t="s">
        <v>167</v>
      </c>
      <c r="D10" s="10">
        <v>13</v>
      </c>
      <c r="F10" s="10">
        <v>2</v>
      </c>
      <c r="G10" s="14" t="s">
        <v>151</v>
      </c>
      <c r="I10" s="10">
        <v>42</v>
      </c>
      <c r="J10" s="13">
        <f t="shared" si="0"/>
        <v>60.869565217391312</v>
      </c>
    </row>
    <row r="11" spans="2:10">
      <c r="B11" s="14" t="s">
        <v>177</v>
      </c>
      <c r="D11" s="10">
        <v>31</v>
      </c>
      <c r="F11" s="10">
        <v>2</v>
      </c>
      <c r="G11" s="8" t="s">
        <v>28</v>
      </c>
      <c r="I11" s="10">
        <v>42</v>
      </c>
      <c r="J11" s="13">
        <f t="shared" si="0"/>
        <v>60.869565217391312</v>
      </c>
    </row>
    <row r="12" spans="2:10">
      <c r="B12" s="8" t="s">
        <v>47</v>
      </c>
      <c r="D12" s="10">
        <v>37</v>
      </c>
      <c r="F12" s="10">
        <v>4</v>
      </c>
      <c r="G12" t="s">
        <v>91</v>
      </c>
      <c r="I12" s="10">
        <v>39</v>
      </c>
      <c r="J12" s="13">
        <f t="shared" si="0"/>
        <v>56.521739130434781</v>
      </c>
    </row>
    <row r="13" spans="2:10">
      <c r="B13" s="8" t="s">
        <v>13</v>
      </c>
      <c r="D13" s="10">
        <v>24</v>
      </c>
      <c r="F13" s="10">
        <v>4</v>
      </c>
      <c r="G13" s="8" t="s">
        <v>137</v>
      </c>
      <c r="I13" s="10">
        <v>39</v>
      </c>
      <c r="J13" s="13">
        <f t="shared" si="0"/>
        <v>56.521739130434781</v>
      </c>
    </row>
    <row r="14" spans="2:10">
      <c r="B14" s="14" t="s">
        <v>33</v>
      </c>
      <c r="D14" s="10">
        <v>25</v>
      </c>
      <c r="F14" s="10">
        <v>6</v>
      </c>
      <c r="G14" s="8" t="s">
        <v>57</v>
      </c>
      <c r="I14" s="10">
        <v>38</v>
      </c>
      <c r="J14" s="13">
        <f t="shared" si="0"/>
        <v>55.072463768115945</v>
      </c>
    </row>
    <row r="15" spans="2:10">
      <c r="B15" s="8" t="s">
        <v>36</v>
      </c>
      <c r="D15" s="10">
        <v>34</v>
      </c>
      <c r="F15" s="10">
        <v>7</v>
      </c>
      <c r="G15" s="8" t="s">
        <v>47</v>
      </c>
      <c r="I15" s="10">
        <v>37</v>
      </c>
      <c r="J15" s="13">
        <f t="shared" si="0"/>
        <v>53.623188405797109</v>
      </c>
    </row>
    <row r="16" spans="2:10">
      <c r="B16" s="8" t="s">
        <v>57</v>
      </c>
      <c r="D16" s="10">
        <v>38</v>
      </c>
      <c r="F16" s="10">
        <v>8</v>
      </c>
      <c r="G16" s="8" t="s">
        <v>36</v>
      </c>
      <c r="I16" s="10">
        <v>34</v>
      </c>
      <c r="J16" s="13">
        <f t="shared" si="0"/>
        <v>49.275362318840585</v>
      </c>
    </row>
    <row r="17" spans="2:10">
      <c r="B17" s="8" t="s">
        <v>135</v>
      </c>
      <c r="D17" s="10">
        <v>20</v>
      </c>
      <c r="F17" s="10">
        <v>9</v>
      </c>
      <c r="G17" s="8" t="s">
        <v>139</v>
      </c>
      <c r="I17" s="10">
        <v>34</v>
      </c>
      <c r="J17" s="13">
        <f t="shared" si="0"/>
        <v>49.275362318840585</v>
      </c>
    </row>
    <row r="18" spans="2:10">
      <c r="B18" s="14" t="s">
        <v>170</v>
      </c>
      <c r="D18" s="10">
        <v>20</v>
      </c>
      <c r="F18" s="10">
        <v>10</v>
      </c>
      <c r="G18" s="14" t="s">
        <v>150</v>
      </c>
      <c r="I18" s="10">
        <v>32</v>
      </c>
      <c r="J18" s="13">
        <f t="shared" si="0"/>
        <v>46.376811594202898</v>
      </c>
    </row>
    <row r="19" spans="2:10">
      <c r="B19" s="8" t="s">
        <v>137</v>
      </c>
      <c r="D19" s="10">
        <v>39</v>
      </c>
      <c r="F19" s="10">
        <v>11</v>
      </c>
      <c r="G19" s="14" t="s">
        <v>177</v>
      </c>
      <c r="I19" s="10">
        <v>31</v>
      </c>
      <c r="J19" s="13">
        <f t="shared" si="0"/>
        <v>44.927536231884055</v>
      </c>
    </row>
    <row r="20" spans="2:10">
      <c r="B20" s="14" t="s">
        <v>156</v>
      </c>
      <c r="D20" s="10">
        <v>17</v>
      </c>
      <c r="F20" s="10">
        <v>12</v>
      </c>
      <c r="G20" s="14" t="s">
        <v>33</v>
      </c>
      <c r="I20" s="10">
        <v>25</v>
      </c>
      <c r="J20" s="13">
        <f t="shared" si="0"/>
        <v>36.231884057971016</v>
      </c>
    </row>
    <row r="21" spans="2:10">
      <c r="B21" s="14" t="s">
        <v>166</v>
      </c>
      <c r="D21" s="10">
        <v>12</v>
      </c>
      <c r="G21" s="8" t="s">
        <v>13</v>
      </c>
      <c r="I21" s="10">
        <v>24</v>
      </c>
      <c r="J21" s="13">
        <f t="shared" si="0"/>
        <v>34.782608695652172</v>
      </c>
    </row>
    <row r="22" spans="2:10">
      <c r="B22" s="8" t="s">
        <v>7</v>
      </c>
      <c r="D22" s="10">
        <v>43</v>
      </c>
      <c r="F22" s="10"/>
      <c r="G22" s="8" t="s">
        <v>135</v>
      </c>
      <c r="I22" s="10">
        <v>20</v>
      </c>
      <c r="J22" s="13">
        <f t="shared" si="0"/>
        <v>28.985507246376812</v>
      </c>
    </row>
    <row r="23" spans="2:10">
      <c r="B23" s="8" t="s">
        <v>139</v>
      </c>
      <c r="D23" s="10">
        <v>34</v>
      </c>
      <c r="F23" s="10"/>
      <c r="G23" s="14" t="s">
        <v>170</v>
      </c>
      <c r="I23" s="10">
        <v>20</v>
      </c>
      <c r="J23" s="13">
        <f t="shared" si="0"/>
        <v>28.985507246376812</v>
      </c>
    </row>
    <row r="24" spans="2:10">
      <c r="B24" s="14" t="s">
        <v>150</v>
      </c>
      <c r="D24" s="10">
        <v>32</v>
      </c>
      <c r="F24" s="10"/>
      <c r="G24" s="14" t="s">
        <v>156</v>
      </c>
      <c r="I24" s="10">
        <v>17</v>
      </c>
      <c r="J24" s="13">
        <f t="shared" si="0"/>
        <v>24.637681159420293</v>
      </c>
    </row>
    <row r="25" spans="2:10">
      <c r="B25" s="14" t="s">
        <v>158</v>
      </c>
      <c r="D25" s="10">
        <v>16</v>
      </c>
      <c r="F25" s="10"/>
      <c r="G25" s="14" t="s">
        <v>158</v>
      </c>
      <c r="I25" s="10">
        <v>16</v>
      </c>
      <c r="J25" s="13">
        <f t="shared" si="0"/>
        <v>23.188405797101449</v>
      </c>
    </row>
    <row r="26" spans="2:10">
      <c r="B26" s="8" t="s">
        <v>69</v>
      </c>
      <c r="D26" s="10">
        <v>14</v>
      </c>
      <c r="F26" s="10"/>
      <c r="G26" s="8" t="s">
        <v>69</v>
      </c>
      <c r="I26" s="10">
        <v>14</v>
      </c>
      <c r="J26" s="13">
        <f t="shared" si="0"/>
        <v>20.289855072463769</v>
      </c>
    </row>
    <row r="27" spans="2:10">
      <c r="B27" s="14" t="s">
        <v>151</v>
      </c>
      <c r="D27" s="10">
        <v>42</v>
      </c>
      <c r="F27" s="10"/>
      <c r="G27" s="14" t="s">
        <v>167</v>
      </c>
      <c r="I27" s="10">
        <v>13</v>
      </c>
      <c r="J27" s="13">
        <f t="shared" si="0"/>
        <v>18.840579710144929</v>
      </c>
    </row>
    <row r="28" spans="2:10">
      <c r="B28" s="8" t="s">
        <v>28</v>
      </c>
      <c r="D28" s="10">
        <v>42</v>
      </c>
      <c r="F28" s="10"/>
      <c r="G28" s="14" t="s">
        <v>166</v>
      </c>
      <c r="I28" s="10">
        <v>12</v>
      </c>
      <c r="J28" s="13">
        <f t="shared" si="0"/>
        <v>17.391304347826086</v>
      </c>
    </row>
    <row r="29" spans="2:10">
      <c r="B29" s="14" t="s">
        <v>171</v>
      </c>
      <c r="D29" s="10">
        <v>10</v>
      </c>
      <c r="F29" s="10"/>
      <c r="G29" s="14" t="s">
        <v>172</v>
      </c>
      <c r="I29" s="10">
        <v>12</v>
      </c>
      <c r="J29" s="13">
        <f t="shared" si="0"/>
        <v>17.391304347826086</v>
      </c>
    </row>
    <row r="30" spans="2:10">
      <c r="B30" s="14" t="s">
        <v>172</v>
      </c>
      <c r="D30" s="10">
        <v>12</v>
      </c>
      <c r="F30" s="10"/>
      <c r="G30" s="14" t="s">
        <v>171</v>
      </c>
      <c r="I30" s="10">
        <v>10</v>
      </c>
      <c r="J30" s="13">
        <f t="shared" si="0"/>
        <v>14.492753623188406</v>
      </c>
    </row>
    <row r="31" spans="2:10">
      <c r="F31" s="10"/>
    </row>
    <row r="32" spans="2:10">
      <c r="F32" s="10"/>
    </row>
  </sheetData>
  <sortState ref="G9:J30">
    <sortCondition descending="1" ref="I9"/>
  </sortState>
  <printOptions horizontalCentered="1"/>
  <pageMargins left="0.74803149606299213" right="0.74803149606299213" top="0.78740157480314965" bottom="0.78740157480314965" header="0.51181102362204722" footer="0.51181102362204722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29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30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31</v>
      </c>
    </row>
    <row r="8" spans="2:10">
      <c r="D8" s="1"/>
      <c r="F8" s="1"/>
      <c r="I8" s="1"/>
      <c r="J8" s="1"/>
    </row>
    <row r="9" spans="2:10">
      <c r="B9" t="s">
        <v>6</v>
      </c>
      <c r="D9" s="1">
        <v>98</v>
      </c>
      <c r="F9" s="1">
        <v>1</v>
      </c>
      <c r="G9" t="s">
        <v>7</v>
      </c>
      <c r="I9" s="1">
        <v>116</v>
      </c>
      <c r="J9" s="3">
        <f>I9/190*100</f>
        <v>61.05263157894737</v>
      </c>
    </row>
    <row r="10" spans="2:10">
      <c r="B10" t="s">
        <v>32</v>
      </c>
      <c r="D10" s="1">
        <v>54</v>
      </c>
      <c r="F10" s="1">
        <v>2</v>
      </c>
      <c r="G10" t="s">
        <v>18</v>
      </c>
      <c r="I10" s="1">
        <v>104</v>
      </c>
      <c r="J10" s="3">
        <f t="shared" ref="J10:J32" si="0">I10/190*100</f>
        <v>54.736842105263165</v>
      </c>
    </row>
    <row r="11" spans="2:10">
      <c r="B11" t="s">
        <v>10</v>
      </c>
      <c r="D11" s="1">
        <v>97</v>
      </c>
      <c r="G11" t="s">
        <v>12</v>
      </c>
      <c r="I11" s="1">
        <v>101</v>
      </c>
      <c r="J11" s="3">
        <f t="shared" si="0"/>
        <v>53.157894736842103</v>
      </c>
    </row>
    <row r="12" spans="2:10">
      <c r="B12" t="s">
        <v>11</v>
      </c>
      <c r="D12" s="1">
        <v>49</v>
      </c>
      <c r="F12" s="1">
        <v>3</v>
      </c>
      <c r="G12" t="s">
        <v>6</v>
      </c>
      <c r="I12" s="1">
        <v>98</v>
      </c>
      <c r="J12" s="3">
        <f t="shared" si="0"/>
        <v>51.578947368421055</v>
      </c>
    </row>
    <row r="13" spans="2:10">
      <c r="B13" t="s">
        <v>13</v>
      </c>
      <c r="D13" s="1">
        <v>87</v>
      </c>
      <c r="F13" s="1">
        <v>4</v>
      </c>
      <c r="G13" t="s">
        <v>10</v>
      </c>
      <c r="I13" s="1">
        <v>97</v>
      </c>
      <c r="J13" s="3">
        <f t="shared" si="0"/>
        <v>51.05263157894737</v>
      </c>
    </row>
    <row r="14" spans="2:10">
      <c r="B14" t="s">
        <v>33</v>
      </c>
      <c r="D14" s="1">
        <v>62</v>
      </c>
      <c r="F14" s="1">
        <v>4</v>
      </c>
      <c r="G14" t="s">
        <v>9</v>
      </c>
      <c r="I14" s="1">
        <v>97</v>
      </c>
      <c r="J14" s="3">
        <f t="shared" si="0"/>
        <v>51.05263157894737</v>
      </c>
    </row>
    <row r="15" spans="2:10">
      <c r="B15" t="s">
        <v>34</v>
      </c>
      <c r="D15" s="1">
        <v>50</v>
      </c>
      <c r="F15" s="1">
        <v>6</v>
      </c>
      <c r="G15" t="s">
        <v>13</v>
      </c>
      <c r="I15" s="1">
        <v>87</v>
      </c>
      <c r="J15" s="3">
        <f t="shared" si="0"/>
        <v>45.789473684210527</v>
      </c>
    </row>
    <row r="16" spans="2:10">
      <c r="B16" t="s">
        <v>17</v>
      </c>
      <c r="D16" s="1">
        <v>62</v>
      </c>
      <c r="F16" s="1">
        <v>7</v>
      </c>
      <c r="G16" t="s">
        <v>14</v>
      </c>
      <c r="I16" s="2">
        <v>85</v>
      </c>
      <c r="J16" s="3">
        <f t="shared" si="0"/>
        <v>44.736842105263158</v>
      </c>
    </row>
    <row r="17" spans="2:10">
      <c r="B17" t="s">
        <v>35</v>
      </c>
      <c r="D17" s="1">
        <v>64</v>
      </c>
      <c r="F17" s="1">
        <v>8</v>
      </c>
      <c r="G17" t="s">
        <v>36</v>
      </c>
      <c r="I17" s="1">
        <v>73</v>
      </c>
      <c r="J17" s="3">
        <f t="shared" si="0"/>
        <v>38.421052631578945</v>
      </c>
    </row>
    <row r="18" spans="2:10">
      <c r="B18" t="s">
        <v>37</v>
      </c>
      <c r="D18" s="1">
        <v>45</v>
      </c>
      <c r="F18" s="1">
        <v>9</v>
      </c>
      <c r="G18" t="s">
        <v>21</v>
      </c>
      <c r="I18" s="1">
        <v>64</v>
      </c>
      <c r="J18" s="3">
        <f t="shared" si="0"/>
        <v>33.684210526315788</v>
      </c>
    </row>
    <row r="19" spans="2:10">
      <c r="B19" t="s">
        <v>36</v>
      </c>
      <c r="D19" s="1">
        <v>73</v>
      </c>
      <c r="F19" s="1">
        <v>10</v>
      </c>
      <c r="G19" t="s">
        <v>35</v>
      </c>
      <c r="I19" s="1">
        <v>64</v>
      </c>
      <c r="J19" s="3">
        <f t="shared" si="0"/>
        <v>33.684210526315788</v>
      </c>
    </row>
    <row r="20" spans="2:10">
      <c r="B20" t="s">
        <v>38</v>
      </c>
      <c r="D20" s="1">
        <v>51</v>
      </c>
      <c r="F20" s="1">
        <v>11</v>
      </c>
      <c r="G20" t="s">
        <v>33</v>
      </c>
      <c r="I20" s="1">
        <v>62</v>
      </c>
      <c r="J20" s="3">
        <f t="shared" si="0"/>
        <v>32.631578947368425</v>
      </c>
    </row>
    <row r="21" spans="2:10">
      <c r="B21" t="s">
        <v>39</v>
      </c>
      <c r="D21" s="1">
        <v>58</v>
      </c>
      <c r="F21" s="1">
        <v>12</v>
      </c>
      <c r="G21" t="s">
        <v>17</v>
      </c>
      <c r="I21" s="1">
        <v>62</v>
      </c>
      <c r="J21" s="3">
        <f t="shared" si="0"/>
        <v>32.631578947368425</v>
      </c>
    </row>
    <row r="22" spans="2:10">
      <c r="B22" t="s">
        <v>21</v>
      </c>
      <c r="D22" s="1">
        <v>64</v>
      </c>
      <c r="F22" s="1"/>
      <c r="G22" t="s">
        <v>27</v>
      </c>
      <c r="I22" s="1">
        <v>60</v>
      </c>
      <c r="J22" s="3">
        <f t="shared" si="0"/>
        <v>31.578947368421051</v>
      </c>
    </row>
    <row r="23" spans="2:10">
      <c r="B23" t="s">
        <v>26</v>
      </c>
      <c r="D23" s="1">
        <v>43</v>
      </c>
      <c r="F23" s="1"/>
      <c r="G23" t="s">
        <v>28</v>
      </c>
      <c r="I23" s="1">
        <v>60</v>
      </c>
      <c r="J23" s="3">
        <f t="shared" si="0"/>
        <v>31.578947368421051</v>
      </c>
    </row>
    <row r="24" spans="2:10">
      <c r="B24" t="s">
        <v>12</v>
      </c>
      <c r="D24" s="1">
        <v>101</v>
      </c>
      <c r="F24" s="1"/>
      <c r="G24" t="s">
        <v>39</v>
      </c>
      <c r="I24" s="1">
        <v>58</v>
      </c>
      <c r="J24" s="3">
        <f t="shared" si="0"/>
        <v>30.526315789473685</v>
      </c>
    </row>
    <row r="25" spans="2:10">
      <c r="B25" t="s">
        <v>7</v>
      </c>
      <c r="D25" s="1">
        <v>116</v>
      </c>
      <c r="F25" s="1"/>
      <c r="G25" t="s">
        <v>32</v>
      </c>
      <c r="I25" s="1">
        <v>54</v>
      </c>
      <c r="J25" s="3">
        <f t="shared" si="0"/>
        <v>28.421052631578945</v>
      </c>
    </row>
    <row r="26" spans="2:10">
      <c r="B26" t="s">
        <v>9</v>
      </c>
      <c r="D26" s="1">
        <v>97</v>
      </c>
      <c r="F26" s="1"/>
      <c r="G26" t="s">
        <v>23</v>
      </c>
      <c r="I26" s="1">
        <v>52</v>
      </c>
      <c r="J26" s="3">
        <f t="shared" si="0"/>
        <v>27.368421052631582</v>
      </c>
    </row>
    <row r="27" spans="2:10">
      <c r="B27" t="s">
        <v>23</v>
      </c>
      <c r="D27" s="1">
        <v>52</v>
      </c>
      <c r="G27" t="s">
        <v>38</v>
      </c>
      <c r="I27" s="1">
        <v>51</v>
      </c>
      <c r="J27" s="3">
        <f t="shared" si="0"/>
        <v>26.842105263157894</v>
      </c>
    </row>
    <row r="28" spans="2:10">
      <c r="B28" t="s">
        <v>40</v>
      </c>
      <c r="D28" s="1">
        <v>39</v>
      </c>
      <c r="G28" t="s">
        <v>34</v>
      </c>
      <c r="I28" s="1">
        <v>50</v>
      </c>
      <c r="J28" s="3">
        <f t="shared" si="0"/>
        <v>26.315789473684209</v>
      </c>
    </row>
    <row r="29" spans="2:10">
      <c r="B29" t="s">
        <v>18</v>
      </c>
      <c r="D29" s="1">
        <v>104</v>
      </c>
      <c r="G29" t="s">
        <v>11</v>
      </c>
      <c r="I29" s="1">
        <v>49</v>
      </c>
      <c r="J29" s="3">
        <f t="shared" si="0"/>
        <v>25.789473684210527</v>
      </c>
    </row>
    <row r="30" spans="2:10">
      <c r="B30" t="s">
        <v>27</v>
      </c>
      <c r="D30" s="1">
        <v>60</v>
      </c>
      <c r="G30" t="s">
        <v>37</v>
      </c>
      <c r="I30" s="1">
        <v>45</v>
      </c>
      <c r="J30" s="3">
        <f t="shared" si="0"/>
        <v>23.684210526315788</v>
      </c>
    </row>
    <row r="31" spans="2:10">
      <c r="B31" t="s">
        <v>28</v>
      </c>
      <c r="D31" s="1">
        <v>60</v>
      </c>
      <c r="G31" t="s">
        <v>26</v>
      </c>
      <c r="I31" s="1">
        <v>43</v>
      </c>
      <c r="J31" s="3">
        <f t="shared" si="0"/>
        <v>22.631578947368421</v>
      </c>
    </row>
    <row r="32" spans="2:10">
      <c r="B32" t="s">
        <v>14</v>
      </c>
      <c r="D32" s="2">
        <v>85</v>
      </c>
      <c r="G32" t="s">
        <v>40</v>
      </c>
      <c r="I32" s="1">
        <v>39</v>
      </c>
      <c r="J32" s="3">
        <f t="shared" si="0"/>
        <v>20.526315789473685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2" fitToHeight="2" orientation="landscape" verticalDpi="300"/>
  <headerFooter alignWithMargins="0"/>
  <rowBreaks count="1" manualBreakCount="1">
    <brk id="32" max="65535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46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52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53</v>
      </c>
    </row>
    <row r="8" spans="2:10">
      <c r="D8" s="1"/>
      <c r="F8" s="1"/>
      <c r="I8" s="1"/>
      <c r="J8" s="1"/>
    </row>
    <row r="9" spans="2:10">
      <c r="B9" t="s">
        <v>6</v>
      </c>
      <c r="D9" s="1">
        <v>90</v>
      </c>
      <c r="F9" s="1">
        <v>1</v>
      </c>
      <c r="G9" t="s">
        <v>18</v>
      </c>
      <c r="I9" s="1">
        <v>108</v>
      </c>
      <c r="J9" s="3">
        <f>I9/167*100</f>
        <v>64.670658682634723</v>
      </c>
    </row>
    <row r="10" spans="2:10">
      <c r="B10" t="s">
        <v>10</v>
      </c>
      <c r="D10" s="1">
        <v>94</v>
      </c>
      <c r="F10" s="1">
        <v>2</v>
      </c>
      <c r="G10" t="s">
        <v>7</v>
      </c>
      <c r="I10" s="1">
        <v>103</v>
      </c>
      <c r="J10" s="3">
        <f t="shared" ref="J10:J32" si="0">I10/167*100</f>
        <v>61.676646706586823</v>
      </c>
    </row>
    <row r="11" spans="2:10">
      <c r="B11" t="s">
        <v>47</v>
      </c>
      <c r="D11" s="1">
        <v>42</v>
      </c>
      <c r="F11" s="1">
        <v>3</v>
      </c>
      <c r="G11" t="s">
        <v>9</v>
      </c>
      <c r="I11" s="1">
        <v>95</v>
      </c>
      <c r="J11" s="3">
        <f t="shared" si="0"/>
        <v>56.886227544910184</v>
      </c>
    </row>
    <row r="12" spans="2:10">
      <c r="B12" t="s">
        <v>13</v>
      </c>
      <c r="D12" s="1">
        <v>94</v>
      </c>
      <c r="F12" s="1">
        <v>4</v>
      </c>
      <c r="G12" t="s">
        <v>10</v>
      </c>
      <c r="I12" s="1">
        <v>94</v>
      </c>
      <c r="J12" s="3">
        <f t="shared" si="0"/>
        <v>56.287425149700596</v>
      </c>
    </row>
    <row r="13" spans="2:10">
      <c r="B13" t="s">
        <v>33</v>
      </c>
      <c r="D13" s="1">
        <v>56</v>
      </c>
      <c r="F13" s="1">
        <v>4</v>
      </c>
      <c r="G13" t="s">
        <v>13</v>
      </c>
      <c r="I13" s="1">
        <v>94</v>
      </c>
      <c r="J13" s="3">
        <f t="shared" si="0"/>
        <v>56.287425149700596</v>
      </c>
    </row>
    <row r="14" spans="2:10">
      <c r="B14" t="s">
        <v>34</v>
      </c>
      <c r="D14" s="1">
        <v>74</v>
      </c>
      <c r="F14" s="1">
        <v>4</v>
      </c>
      <c r="G14" t="s">
        <v>14</v>
      </c>
      <c r="I14" s="2">
        <v>94</v>
      </c>
      <c r="J14" s="3">
        <f t="shared" si="0"/>
        <v>56.287425149700596</v>
      </c>
    </row>
    <row r="15" spans="2:10">
      <c r="B15" t="s">
        <v>17</v>
      </c>
      <c r="D15" s="1">
        <v>63</v>
      </c>
      <c r="F15" s="1">
        <v>7</v>
      </c>
      <c r="G15" t="s">
        <v>6</v>
      </c>
      <c r="I15" s="1">
        <v>90</v>
      </c>
      <c r="J15" s="3">
        <f t="shared" si="0"/>
        <v>53.892215568862277</v>
      </c>
    </row>
    <row r="16" spans="2:10">
      <c r="B16" t="s">
        <v>35</v>
      </c>
      <c r="D16" s="1">
        <v>44</v>
      </c>
      <c r="G16" t="s">
        <v>12</v>
      </c>
      <c r="I16" s="1">
        <v>79</v>
      </c>
      <c r="J16" s="3">
        <f t="shared" si="0"/>
        <v>47.305389221556887</v>
      </c>
    </row>
    <row r="17" spans="2:10">
      <c r="B17" t="s">
        <v>37</v>
      </c>
      <c r="D17" s="1">
        <v>37</v>
      </c>
      <c r="F17" s="1">
        <v>8</v>
      </c>
      <c r="G17" t="s">
        <v>34</v>
      </c>
      <c r="I17" s="1">
        <v>74</v>
      </c>
      <c r="J17" s="3">
        <f t="shared" si="0"/>
        <v>44.311377245508979</v>
      </c>
    </row>
    <row r="18" spans="2:10">
      <c r="B18" t="s">
        <v>36</v>
      </c>
      <c r="D18" s="1">
        <v>73</v>
      </c>
      <c r="F18" s="1">
        <v>9</v>
      </c>
      <c r="G18" t="s">
        <v>36</v>
      </c>
      <c r="I18" s="1">
        <v>73</v>
      </c>
      <c r="J18" s="3">
        <f t="shared" si="0"/>
        <v>43.712574850299404</v>
      </c>
    </row>
    <row r="19" spans="2:10">
      <c r="B19" t="s">
        <v>48</v>
      </c>
      <c r="D19" s="1">
        <v>40</v>
      </c>
      <c r="F19" s="1">
        <v>10</v>
      </c>
      <c r="G19" t="s">
        <v>17</v>
      </c>
      <c r="I19" s="1">
        <v>63</v>
      </c>
      <c r="J19" s="3">
        <f t="shared" si="0"/>
        <v>37.724550898203589</v>
      </c>
    </row>
    <row r="20" spans="2:10">
      <c r="B20" t="s">
        <v>49</v>
      </c>
      <c r="D20" s="1">
        <v>51</v>
      </c>
      <c r="F20" s="1">
        <v>11</v>
      </c>
      <c r="G20" t="s">
        <v>28</v>
      </c>
      <c r="I20" s="1">
        <v>61</v>
      </c>
      <c r="J20" s="3">
        <f t="shared" si="0"/>
        <v>36.526946107784433</v>
      </c>
    </row>
    <row r="21" spans="2:10">
      <c r="B21" t="s">
        <v>21</v>
      </c>
      <c r="D21" s="1">
        <v>57</v>
      </c>
      <c r="F21" s="1">
        <v>12</v>
      </c>
      <c r="G21" t="s">
        <v>23</v>
      </c>
      <c r="I21" s="1">
        <v>60</v>
      </c>
      <c r="J21" s="3">
        <f t="shared" si="0"/>
        <v>35.928143712574851</v>
      </c>
    </row>
    <row r="22" spans="2:10">
      <c r="B22" t="s">
        <v>12</v>
      </c>
      <c r="D22" s="1">
        <v>79</v>
      </c>
      <c r="F22" s="1"/>
      <c r="G22" t="s">
        <v>27</v>
      </c>
      <c r="I22" s="1">
        <v>59</v>
      </c>
      <c r="J22" s="3">
        <f t="shared" si="0"/>
        <v>35.32934131736527</v>
      </c>
    </row>
    <row r="23" spans="2:10">
      <c r="B23" t="s">
        <v>7</v>
      </c>
      <c r="D23" s="1">
        <v>103</v>
      </c>
      <c r="F23" s="1"/>
      <c r="G23" t="s">
        <v>21</v>
      </c>
      <c r="I23" s="1">
        <v>57</v>
      </c>
      <c r="J23" s="3">
        <f t="shared" si="0"/>
        <v>34.131736526946113</v>
      </c>
    </row>
    <row r="24" spans="2:10">
      <c r="B24" t="s">
        <v>9</v>
      </c>
      <c r="D24" s="1">
        <v>95</v>
      </c>
      <c r="F24" s="1"/>
      <c r="G24" t="s">
        <v>33</v>
      </c>
      <c r="I24" s="1">
        <v>56</v>
      </c>
      <c r="J24" s="3">
        <f t="shared" si="0"/>
        <v>33.532934131736525</v>
      </c>
    </row>
    <row r="25" spans="2:10">
      <c r="B25" t="s">
        <v>23</v>
      </c>
      <c r="D25" s="1">
        <v>60</v>
      </c>
      <c r="F25" s="1"/>
      <c r="G25" t="s">
        <v>49</v>
      </c>
      <c r="I25" s="1">
        <v>51</v>
      </c>
      <c r="J25" s="3">
        <f t="shared" si="0"/>
        <v>30.538922155688624</v>
      </c>
    </row>
    <row r="26" spans="2:10">
      <c r="B26" t="s">
        <v>40</v>
      </c>
      <c r="D26" s="1">
        <v>40</v>
      </c>
      <c r="F26" s="1"/>
      <c r="G26" t="s">
        <v>51</v>
      </c>
      <c r="I26" s="1">
        <v>46</v>
      </c>
      <c r="J26" s="3">
        <f t="shared" si="0"/>
        <v>27.54491017964072</v>
      </c>
    </row>
    <row r="27" spans="2:10">
      <c r="B27" t="s">
        <v>18</v>
      </c>
      <c r="D27" s="1">
        <v>108</v>
      </c>
      <c r="G27" t="s">
        <v>35</v>
      </c>
      <c r="I27" s="1">
        <v>44</v>
      </c>
      <c r="J27" s="3">
        <f t="shared" si="0"/>
        <v>26.34730538922156</v>
      </c>
    </row>
    <row r="28" spans="2:10">
      <c r="B28" t="s">
        <v>50</v>
      </c>
      <c r="D28" s="1">
        <v>44</v>
      </c>
      <c r="G28" t="s">
        <v>50</v>
      </c>
      <c r="I28" s="1">
        <v>44</v>
      </c>
      <c r="J28" s="3">
        <f t="shared" si="0"/>
        <v>26.34730538922156</v>
      </c>
    </row>
    <row r="29" spans="2:10">
      <c r="B29" t="s">
        <v>27</v>
      </c>
      <c r="D29" s="1">
        <v>59</v>
      </c>
      <c r="G29" t="s">
        <v>47</v>
      </c>
      <c r="I29" s="1">
        <v>42</v>
      </c>
      <c r="J29" s="3">
        <f t="shared" si="0"/>
        <v>25.149700598802394</v>
      </c>
    </row>
    <row r="30" spans="2:10">
      <c r="B30" t="s">
        <v>28</v>
      </c>
      <c r="D30" s="1">
        <v>61</v>
      </c>
      <c r="G30" t="s">
        <v>48</v>
      </c>
      <c r="I30" s="1">
        <v>40</v>
      </c>
      <c r="J30" s="3">
        <f t="shared" si="0"/>
        <v>23.952095808383234</v>
      </c>
    </row>
    <row r="31" spans="2:10">
      <c r="B31" t="s">
        <v>51</v>
      </c>
      <c r="D31" s="1">
        <v>46</v>
      </c>
      <c r="G31" t="s">
        <v>40</v>
      </c>
      <c r="I31" s="1">
        <v>40</v>
      </c>
      <c r="J31" s="3">
        <f t="shared" si="0"/>
        <v>23.952095808383234</v>
      </c>
    </row>
    <row r="32" spans="2:10">
      <c r="B32" t="s">
        <v>14</v>
      </c>
      <c r="D32" s="2">
        <v>94</v>
      </c>
      <c r="G32" t="s">
        <v>37</v>
      </c>
      <c r="I32" s="1">
        <v>37</v>
      </c>
      <c r="J32" s="3">
        <f t="shared" si="0"/>
        <v>22.155688622754489</v>
      </c>
    </row>
  </sheetData>
  <phoneticPr fontId="0" type="noConversion"/>
  <printOptions gridLines="1" gridLinesSet="0"/>
  <pageMargins left="0.75" right="0.75" top="1" bottom="1" header="0.4921259845" footer="0.4921259845"/>
  <pageSetup paperSize="9" orientation="portrait"/>
  <headerFooter alignWithMargins="0">
    <oddHeader>&amp;A</oddHeader>
    <oddFooter>Sivu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54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61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44</v>
      </c>
    </row>
    <row r="8" spans="2:10">
      <c r="D8" s="1"/>
      <c r="F8" s="1"/>
      <c r="I8" s="1"/>
      <c r="J8" s="1"/>
    </row>
    <row r="9" spans="2:10">
      <c r="B9" t="s">
        <v>6</v>
      </c>
      <c r="D9" s="1">
        <v>88</v>
      </c>
      <c r="F9" s="1">
        <v>1</v>
      </c>
      <c r="G9" t="s">
        <v>7</v>
      </c>
      <c r="I9" s="1">
        <v>102</v>
      </c>
      <c r="J9" s="3">
        <f>I9/161*100</f>
        <v>63.354037267080741</v>
      </c>
    </row>
    <row r="10" spans="2:10">
      <c r="B10" t="s">
        <v>55</v>
      </c>
      <c r="D10" s="1">
        <v>56</v>
      </c>
      <c r="F10" s="1">
        <v>2</v>
      </c>
      <c r="G10" t="s">
        <v>14</v>
      </c>
      <c r="I10" s="2">
        <v>93</v>
      </c>
      <c r="J10" s="3">
        <f t="shared" ref="J10:J26" si="0">I10/161*100</f>
        <v>57.763975155279503</v>
      </c>
    </row>
    <row r="11" spans="2:10">
      <c r="B11" t="s">
        <v>10</v>
      </c>
      <c r="D11" s="1">
        <v>87</v>
      </c>
      <c r="F11" s="1">
        <v>3</v>
      </c>
      <c r="G11" t="s">
        <v>6</v>
      </c>
      <c r="I11" s="1">
        <v>88</v>
      </c>
      <c r="J11" s="3">
        <f t="shared" si="0"/>
        <v>54.658385093167702</v>
      </c>
    </row>
    <row r="12" spans="2:10">
      <c r="B12" t="s">
        <v>11</v>
      </c>
      <c r="D12" s="1">
        <v>38</v>
      </c>
      <c r="F12" s="1">
        <v>4</v>
      </c>
      <c r="G12" t="s">
        <v>10</v>
      </c>
      <c r="I12" s="1">
        <v>87</v>
      </c>
      <c r="J12" s="3">
        <f t="shared" si="0"/>
        <v>54.037267080745345</v>
      </c>
    </row>
    <row r="13" spans="2:10">
      <c r="B13" t="s">
        <v>47</v>
      </c>
      <c r="D13" s="1">
        <v>36</v>
      </c>
      <c r="F13" s="1">
        <v>5</v>
      </c>
      <c r="G13" t="s">
        <v>9</v>
      </c>
      <c r="I13" s="1">
        <v>86</v>
      </c>
      <c r="J13" s="3">
        <f t="shared" si="0"/>
        <v>53.41614906832298</v>
      </c>
    </row>
    <row r="14" spans="2:10">
      <c r="B14" t="s">
        <v>13</v>
      </c>
      <c r="D14" s="1">
        <v>81</v>
      </c>
      <c r="F14" s="1">
        <v>6</v>
      </c>
      <c r="G14" t="s">
        <v>13</v>
      </c>
      <c r="I14" s="1">
        <v>81</v>
      </c>
      <c r="J14" s="3">
        <f t="shared" si="0"/>
        <v>50.310559006211179</v>
      </c>
    </row>
    <row r="15" spans="2:10">
      <c r="B15" t="s">
        <v>33</v>
      </c>
      <c r="D15" s="1">
        <v>41</v>
      </c>
      <c r="G15" t="s">
        <v>18</v>
      </c>
      <c r="I15" s="1">
        <v>79</v>
      </c>
      <c r="J15" s="3">
        <f t="shared" si="0"/>
        <v>49.068322981366457</v>
      </c>
    </row>
    <row r="16" spans="2:10">
      <c r="B16" t="s">
        <v>34</v>
      </c>
      <c r="D16" s="1">
        <v>68</v>
      </c>
      <c r="F16" s="1">
        <v>7</v>
      </c>
      <c r="G16" t="s">
        <v>34</v>
      </c>
      <c r="I16" s="1">
        <v>68</v>
      </c>
      <c r="J16" s="3">
        <f t="shared" si="0"/>
        <v>42.236024844720497</v>
      </c>
    </row>
    <row r="17" spans="2:10">
      <c r="B17" t="s">
        <v>56</v>
      </c>
      <c r="D17" s="1">
        <v>52</v>
      </c>
      <c r="F17" s="1">
        <v>8</v>
      </c>
      <c r="G17" t="s">
        <v>23</v>
      </c>
      <c r="I17" s="1">
        <v>60</v>
      </c>
      <c r="J17" s="3">
        <f t="shared" si="0"/>
        <v>37.267080745341616</v>
      </c>
    </row>
    <row r="18" spans="2:10">
      <c r="B18" t="s">
        <v>17</v>
      </c>
      <c r="D18" s="1">
        <v>60</v>
      </c>
      <c r="F18" s="1">
        <v>9</v>
      </c>
      <c r="G18" t="s">
        <v>17</v>
      </c>
      <c r="I18" s="1">
        <v>60</v>
      </c>
      <c r="J18" s="3">
        <f t="shared" si="0"/>
        <v>37.267080745341616</v>
      </c>
    </row>
    <row r="19" spans="2:10">
      <c r="B19" t="s">
        <v>57</v>
      </c>
      <c r="D19" s="1">
        <v>36</v>
      </c>
      <c r="F19" s="1">
        <v>10</v>
      </c>
      <c r="G19" t="s">
        <v>28</v>
      </c>
      <c r="I19" s="1">
        <v>59</v>
      </c>
      <c r="J19" s="3">
        <f t="shared" si="0"/>
        <v>36.645962732919259</v>
      </c>
    </row>
    <row r="20" spans="2:10">
      <c r="B20" t="s">
        <v>58</v>
      </c>
      <c r="D20" s="1">
        <v>47</v>
      </c>
      <c r="F20" s="1">
        <v>11</v>
      </c>
      <c r="G20" t="s">
        <v>60</v>
      </c>
      <c r="I20" s="1">
        <v>58</v>
      </c>
      <c r="J20" s="3">
        <f t="shared" si="0"/>
        <v>36.024844720496894</v>
      </c>
    </row>
    <row r="21" spans="2:10">
      <c r="B21" t="s">
        <v>59</v>
      </c>
      <c r="D21" s="1">
        <v>34</v>
      </c>
      <c r="F21" s="1">
        <v>12</v>
      </c>
      <c r="G21" t="s">
        <v>27</v>
      </c>
      <c r="I21" s="1">
        <v>58</v>
      </c>
      <c r="J21" s="3">
        <f t="shared" si="0"/>
        <v>36.024844720496894</v>
      </c>
    </row>
    <row r="22" spans="2:10">
      <c r="B22" t="s">
        <v>21</v>
      </c>
      <c r="D22" s="1">
        <v>51</v>
      </c>
      <c r="F22" s="1"/>
      <c r="G22" t="s">
        <v>50</v>
      </c>
      <c r="I22" s="1">
        <v>57</v>
      </c>
      <c r="J22" s="3">
        <f t="shared" si="0"/>
        <v>35.403726708074537</v>
      </c>
    </row>
    <row r="23" spans="2:10">
      <c r="B23" t="s">
        <v>26</v>
      </c>
      <c r="D23" s="1">
        <v>43</v>
      </c>
      <c r="F23" s="1"/>
      <c r="G23" t="s">
        <v>55</v>
      </c>
      <c r="I23" s="1">
        <v>56</v>
      </c>
      <c r="J23" s="3">
        <f t="shared" si="0"/>
        <v>34.782608695652172</v>
      </c>
    </row>
    <row r="24" spans="2:10">
      <c r="B24" t="s">
        <v>60</v>
      </c>
      <c r="D24" s="1">
        <v>58</v>
      </c>
      <c r="F24" s="1"/>
      <c r="G24" t="s">
        <v>56</v>
      </c>
      <c r="I24" s="1">
        <v>52</v>
      </c>
      <c r="J24" s="3">
        <f t="shared" si="0"/>
        <v>32.298136645962735</v>
      </c>
    </row>
    <row r="25" spans="2:10">
      <c r="B25" t="s">
        <v>7</v>
      </c>
      <c r="D25" s="1">
        <v>102</v>
      </c>
      <c r="F25" s="1"/>
      <c r="G25" t="s">
        <v>21</v>
      </c>
      <c r="I25" s="1">
        <v>51</v>
      </c>
      <c r="J25" s="3">
        <f t="shared" si="0"/>
        <v>31.677018633540371</v>
      </c>
    </row>
    <row r="26" spans="2:10">
      <c r="B26" t="s">
        <v>9</v>
      </c>
      <c r="D26" s="1">
        <v>86</v>
      </c>
      <c r="F26" s="1"/>
      <c r="G26" t="s">
        <v>58</v>
      </c>
      <c r="I26" s="1">
        <v>47</v>
      </c>
      <c r="J26" s="3">
        <f t="shared" si="0"/>
        <v>29.19254658385093</v>
      </c>
    </row>
    <row r="27" spans="2:10">
      <c r="B27" t="s">
        <v>23</v>
      </c>
      <c r="D27" s="1">
        <v>60</v>
      </c>
      <c r="F27" s="1"/>
      <c r="G27" t="s">
        <v>26</v>
      </c>
      <c r="I27" s="1">
        <v>43</v>
      </c>
      <c r="J27" s="3">
        <f t="shared" ref="J27:J32" si="1">I27/161*100</f>
        <v>26.70807453416149</v>
      </c>
    </row>
    <row r="28" spans="2:10">
      <c r="B28" t="s">
        <v>18</v>
      </c>
      <c r="D28" s="1">
        <v>79</v>
      </c>
      <c r="G28" t="s">
        <v>33</v>
      </c>
      <c r="I28" s="1">
        <v>41</v>
      </c>
      <c r="J28" s="3">
        <f t="shared" si="1"/>
        <v>25.465838509316768</v>
      </c>
    </row>
    <row r="29" spans="2:10">
      <c r="B29" t="s">
        <v>50</v>
      </c>
      <c r="D29" s="1">
        <v>57</v>
      </c>
      <c r="G29" t="s">
        <v>11</v>
      </c>
      <c r="I29" s="1">
        <v>38</v>
      </c>
      <c r="J29" s="3">
        <f t="shared" si="1"/>
        <v>23.602484472049689</v>
      </c>
    </row>
    <row r="30" spans="2:10">
      <c r="B30" t="s">
        <v>27</v>
      </c>
      <c r="D30" s="1">
        <v>58</v>
      </c>
      <c r="G30" t="s">
        <v>47</v>
      </c>
      <c r="I30" s="1">
        <v>36</v>
      </c>
      <c r="J30" s="3">
        <f t="shared" si="1"/>
        <v>22.36024844720497</v>
      </c>
    </row>
    <row r="31" spans="2:10">
      <c r="B31" t="s">
        <v>28</v>
      </c>
      <c r="D31" s="1">
        <v>59</v>
      </c>
      <c r="G31" t="s">
        <v>57</v>
      </c>
      <c r="I31" s="1">
        <v>36</v>
      </c>
      <c r="J31" s="3">
        <f t="shared" si="1"/>
        <v>22.36024844720497</v>
      </c>
    </row>
    <row r="32" spans="2:10">
      <c r="B32" t="s">
        <v>14</v>
      </c>
      <c r="D32" s="2">
        <v>93</v>
      </c>
      <c r="G32" t="s">
        <v>59</v>
      </c>
      <c r="I32" s="1">
        <v>34</v>
      </c>
      <c r="J32" s="3">
        <f t="shared" si="1"/>
        <v>21.118012422360248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0" orientation="portrait"/>
  <headerFooter alignWithMargins="0">
    <oddHeader>&amp;A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62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66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67</v>
      </c>
    </row>
    <row r="8" spans="2:10">
      <c r="D8" s="1"/>
      <c r="F8" s="1"/>
      <c r="I8" s="1"/>
      <c r="J8" s="1"/>
    </row>
    <row r="9" spans="2:10">
      <c r="B9" t="s">
        <v>6</v>
      </c>
      <c r="D9" s="1">
        <v>77</v>
      </c>
      <c r="F9" s="1">
        <v>1</v>
      </c>
      <c r="G9" t="s">
        <v>13</v>
      </c>
      <c r="I9" s="1">
        <v>86</v>
      </c>
      <c r="J9" s="3">
        <f>I9/145*100</f>
        <v>59.310344827586206</v>
      </c>
    </row>
    <row r="10" spans="2:10">
      <c r="B10" t="s">
        <v>10</v>
      </c>
      <c r="D10" s="1">
        <v>82</v>
      </c>
      <c r="F10" s="1">
        <v>1</v>
      </c>
      <c r="G10" t="s">
        <v>14</v>
      </c>
      <c r="I10" s="2">
        <v>86</v>
      </c>
      <c r="J10" s="3">
        <f t="shared" ref="J10:J32" si="0">I10/145*100</f>
        <v>59.310344827586206</v>
      </c>
    </row>
    <row r="11" spans="2:10">
      <c r="B11" t="s">
        <v>11</v>
      </c>
      <c r="D11" s="1">
        <v>44</v>
      </c>
      <c r="F11" s="1">
        <v>3</v>
      </c>
      <c r="G11" t="s">
        <v>7</v>
      </c>
      <c r="I11" s="1">
        <v>83</v>
      </c>
      <c r="J11" s="3">
        <f t="shared" si="0"/>
        <v>57.241379310344833</v>
      </c>
    </row>
    <row r="12" spans="2:10">
      <c r="B12" t="s">
        <v>13</v>
      </c>
      <c r="D12" s="1">
        <v>86</v>
      </c>
      <c r="F12" s="1">
        <v>4</v>
      </c>
      <c r="G12" t="s">
        <v>10</v>
      </c>
      <c r="I12" s="1">
        <v>82</v>
      </c>
      <c r="J12" s="3">
        <f t="shared" si="0"/>
        <v>56.551724137931039</v>
      </c>
    </row>
    <row r="13" spans="2:10">
      <c r="B13" t="s">
        <v>33</v>
      </c>
      <c r="D13" s="1">
        <v>49</v>
      </c>
      <c r="F13" s="1">
        <v>4</v>
      </c>
      <c r="G13" t="s">
        <v>9</v>
      </c>
      <c r="I13" s="1">
        <v>82</v>
      </c>
      <c r="J13" s="3">
        <f t="shared" si="0"/>
        <v>56.551724137931039</v>
      </c>
    </row>
    <row r="14" spans="2:10">
      <c r="B14" t="s">
        <v>34</v>
      </c>
      <c r="D14" s="1">
        <v>72</v>
      </c>
      <c r="F14" s="1">
        <v>6</v>
      </c>
      <c r="G14" t="s">
        <v>6</v>
      </c>
      <c r="I14" s="1">
        <v>77</v>
      </c>
      <c r="J14" s="3">
        <f t="shared" si="0"/>
        <v>53.103448275862064</v>
      </c>
    </row>
    <row r="15" spans="2:10">
      <c r="B15" t="s">
        <v>56</v>
      </c>
      <c r="D15" s="1">
        <v>63</v>
      </c>
      <c r="F15" s="1">
        <v>7</v>
      </c>
      <c r="G15" t="s">
        <v>34</v>
      </c>
      <c r="I15" s="1">
        <v>72</v>
      </c>
      <c r="J15" s="3">
        <f t="shared" si="0"/>
        <v>49.655172413793103</v>
      </c>
    </row>
    <row r="16" spans="2:10">
      <c r="B16" t="s">
        <v>17</v>
      </c>
      <c r="D16" s="1">
        <v>58</v>
      </c>
      <c r="F16" s="1">
        <v>8</v>
      </c>
      <c r="G16" t="s">
        <v>56</v>
      </c>
      <c r="I16" s="1">
        <v>63</v>
      </c>
      <c r="J16" s="3">
        <f t="shared" si="0"/>
        <v>43.448275862068961</v>
      </c>
    </row>
    <row r="17" spans="2:10">
      <c r="B17" t="s">
        <v>57</v>
      </c>
      <c r="D17" s="1">
        <v>48</v>
      </c>
      <c r="G17" t="s">
        <v>18</v>
      </c>
      <c r="I17" s="1">
        <v>61</v>
      </c>
      <c r="J17" s="3">
        <f t="shared" si="0"/>
        <v>42.068965517241381</v>
      </c>
    </row>
    <row r="18" spans="2:10">
      <c r="B18" t="s">
        <v>49</v>
      </c>
      <c r="D18" s="1">
        <v>45</v>
      </c>
      <c r="F18" s="1">
        <v>9</v>
      </c>
      <c r="G18" t="s">
        <v>50</v>
      </c>
      <c r="I18" s="1">
        <v>60</v>
      </c>
      <c r="J18" s="3">
        <f t="shared" si="0"/>
        <v>41.379310344827587</v>
      </c>
    </row>
    <row r="19" spans="2:10">
      <c r="B19" t="s">
        <v>58</v>
      </c>
      <c r="D19" s="1">
        <v>41</v>
      </c>
      <c r="F19" s="1">
        <v>10</v>
      </c>
      <c r="G19" t="s">
        <v>17</v>
      </c>
      <c r="I19" s="1">
        <v>58</v>
      </c>
      <c r="J19" s="3">
        <f t="shared" si="0"/>
        <v>40</v>
      </c>
    </row>
    <row r="20" spans="2:10">
      <c r="B20" t="s">
        <v>63</v>
      </c>
      <c r="D20" s="1">
        <v>56</v>
      </c>
      <c r="F20" s="1">
        <v>11</v>
      </c>
      <c r="G20" t="s">
        <v>60</v>
      </c>
      <c r="I20" s="1">
        <v>57</v>
      </c>
      <c r="J20" s="3">
        <f t="shared" si="0"/>
        <v>39.310344827586206</v>
      </c>
    </row>
    <row r="21" spans="2:10">
      <c r="B21" t="s">
        <v>21</v>
      </c>
      <c r="D21" s="1">
        <v>39</v>
      </c>
      <c r="F21" s="1">
        <v>12</v>
      </c>
      <c r="G21" t="s">
        <v>28</v>
      </c>
      <c r="I21" s="1">
        <v>57</v>
      </c>
      <c r="J21" s="3">
        <f t="shared" si="0"/>
        <v>39.310344827586206</v>
      </c>
    </row>
    <row r="22" spans="2:10">
      <c r="B22" t="s">
        <v>60</v>
      </c>
      <c r="D22" s="1">
        <v>57</v>
      </c>
      <c r="F22" s="1"/>
      <c r="G22" t="s">
        <v>63</v>
      </c>
      <c r="I22" s="1">
        <v>56</v>
      </c>
      <c r="J22" s="3">
        <f t="shared" si="0"/>
        <v>38.620689655172413</v>
      </c>
    </row>
    <row r="23" spans="2:10">
      <c r="B23" t="s">
        <v>7</v>
      </c>
      <c r="D23" s="1">
        <v>83</v>
      </c>
      <c r="F23" s="1"/>
      <c r="G23" t="s">
        <v>23</v>
      </c>
      <c r="I23" s="1">
        <v>55</v>
      </c>
      <c r="J23" s="3">
        <f t="shared" si="0"/>
        <v>37.931034482758619</v>
      </c>
    </row>
    <row r="24" spans="2:10">
      <c r="B24" t="s">
        <v>9</v>
      </c>
      <c r="D24" s="1">
        <v>82</v>
      </c>
      <c r="F24" s="1"/>
      <c r="G24" t="s">
        <v>27</v>
      </c>
      <c r="I24" s="1">
        <v>55</v>
      </c>
      <c r="J24" s="3">
        <f t="shared" si="0"/>
        <v>37.931034482758619</v>
      </c>
    </row>
    <row r="25" spans="2:10">
      <c r="B25" t="s">
        <v>64</v>
      </c>
      <c r="D25" s="1">
        <v>39</v>
      </c>
      <c r="F25" s="1"/>
      <c r="G25" t="s">
        <v>33</v>
      </c>
      <c r="I25" s="1">
        <v>49</v>
      </c>
      <c r="J25" s="3">
        <f t="shared" si="0"/>
        <v>33.793103448275865</v>
      </c>
    </row>
    <row r="26" spans="2:10">
      <c r="B26" t="s">
        <v>23</v>
      </c>
      <c r="D26" s="1">
        <v>55</v>
      </c>
      <c r="F26" s="1"/>
      <c r="G26" t="s">
        <v>57</v>
      </c>
      <c r="I26" s="1">
        <v>48</v>
      </c>
      <c r="J26" s="3">
        <f t="shared" si="0"/>
        <v>33.103448275862071</v>
      </c>
    </row>
    <row r="27" spans="2:10">
      <c r="B27" t="s">
        <v>18</v>
      </c>
      <c r="D27" s="1">
        <v>61</v>
      </c>
      <c r="F27" s="1"/>
      <c r="G27" t="s">
        <v>49</v>
      </c>
      <c r="I27" s="1">
        <v>45</v>
      </c>
      <c r="J27" s="3">
        <f t="shared" si="0"/>
        <v>31.03448275862069</v>
      </c>
    </row>
    <row r="28" spans="2:10">
      <c r="B28" t="s">
        <v>50</v>
      </c>
      <c r="D28" s="1">
        <v>60</v>
      </c>
      <c r="G28" t="s">
        <v>65</v>
      </c>
      <c r="I28" s="1">
        <v>45</v>
      </c>
      <c r="J28" s="3">
        <f t="shared" si="0"/>
        <v>31.03448275862069</v>
      </c>
    </row>
    <row r="29" spans="2:10">
      <c r="B29" t="s">
        <v>27</v>
      </c>
      <c r="D29" s="1">
        <v>55</v>
      </c>
      <c r="G29" t="s">
        <v>11</v>
      </c>
      <c r="I29" s="1">
        <v>44</v>
      </c>
      <c r="J29" s="3">
        <f t="shared" si="0"/>
        <v>30.344827586206897</v>
      </c>
    </row>
    <row r="30" spans="2:10">
      <c r="B30" t="s">
        <v>28</v>
      </c>
      <c r="D30" s="1">
        <v>57</v>
      </c>
      <c r="G30" t="s">
        <v>58</v>
      </c>
      <c r="I30" s="1">
        <v>41</v>
      </c>
      <c r="J30" s="3">
        <f t="shared" si="0"/>
        <v>28.27586206896552</v>
      </c>
    </row>
    <row r="31" spans="2:10">
      <c r="B31" t="s">
        <v>65</v>
      </c>
      <c r="D31" s="1">
        <v>45</v>
      </c>
      <c r="G31" t="s">
        <v>21</v>
      </c>
      <c r="I31" s="1">
        <v>39</v>
      </c>
      <c r="J31" s="3">
        <f t="shared" si="0"/>
        <v>26.896551724137929</v>
      </c>
    </row>
    <row r="32" spans="2:10">
      <c r="B32" t="s">
        <v>14</v>
      </c>
      <c r="D32" s="2">
        <v>86</v>
      </c>
      <c r="G32" t="s">
        <v>64</v>
      </c>
      <c r="I32" s="1">
        <v>39</v>
      </c>
      <c r="J32" s="3">
        <f t="shared" si="0"/>
        <v>26.896551724137929</v>
      </c>
    </row>
  </sheetData>
  <phoneticPr fontId="0" type="noConversion"/>
  <pageMargins left="0.75" right="0.75" top="1" bottom="1" header="0.4921259845" footer="0.492125984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75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68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74</v>
      </c>
    </row>
    <row r="8" spans="2:10">
      <c r="D8" s="1"/>
      <c r="F8" s="1"/>
      <c r="I8" s="1"/>
      <c r="J8" s="1"/>
    </row>
    <row r="9" spans="2:10">
      <c r="B9" t="s">
        <v>6</v>
      </c>
      <c r="D9" s="1">
        <v>75</v>
      </c>
      <c r="F9" s="1">
        <v>1</v>
      </c>
      <c r="G9" t="s">
        <v>7</v>
      </c>
      <c r="I9" s="1">
        <v>94</v>
      </c>
      <c r="J9" s="6">
        <f t="shared" ref="J9:J32" si="0">I9/155*100</f>
        <v>60.645161290322577</v>
      </c>
    </row>
    <row r="10" spans="2:10">
      <c r="B10" t="s">
        <v>47</v>
      </c>
      <c r="D10" s="1">
        <v>34</v>
      </c>
      <c r="F10" s="1">
        <v>2</v>
      </c>
      <c r="G10" t="s">
        <v>18</v>
      </c>
      <c r="I10" s="1">
        <v>85</v>
      </c>
      <c r="J10" s="6">
        <f t="shared" si="0"/>
        <v>54.838709677419352</v>
      </c>
    </row>
    <row r="11" spans="2:10">
      <c r="B11" t="s">
        <v>13</v>
      </c>
      <c r="D11" s="1">
        <v>79</v>
      </c>
      <c r="G11" t="s">
        <v>9</v>
      </c>
      <c r="I11" s="1">
        <v>84</v>
      </c>
      <c r="J11" s="6">
        <f t="shared" si="0"/>
        <v>54.193548387096783</v>
      </c>
    </row>
    <row r="12" spans="2:10">
      <c r="B12" t="s">
        <v>73</v>
      </c>
      <c r="D12" s="1">
        <v>52</v>
      </c>
      <c r="F12" s="1">
        <v>3</v>
      </c>
      <c r="G12" t="s">
        <v>13</v>
      </c>
      <c r="I12" s="1">
        <v>79</v>
      </c>
      <c r="J12" s="6">
        <f t="shared" si="0"/>
        <v>50.967741935483865</v>
      </c>
    </row>
    <row r="13" spans="2:10">
      <c r="B13" t="s">
        <v>34</v>
      </c>
      <c r="D13" s="1">
        <v>74</v>
      </c>
      <c r="F13" s="1">
        <v>4</v>
      </c>
      <c r="G13" t="s">
        <v>6</v>
      </c>
      <c r="I13" s="1">
        <v>75</v>
      </c>
      <c r="J13" s="6">
        <f t="shared" si="0"/>
        <v>48.387096774193552</v>
      </c>
    </row>
    <row r="14" spans="2:10">
      <c r="B14" t="s">
        <v>56</v>
      </c>
      <c r="D14" s="1">
        <v>57</v>
      </c>
      <c r="F14" s="1">
        <v>4</v>
      </c>
      <c r="G14" t="s">
        <v>14</v>
      </c>
      <c r="I14" s="1">
        <v>75</v>
      </c>
      <c r="J14" s="6">
        <f t="shared" si="0"/>
        <v>48.387096774193552</v>
      </c>
    </row>
    <row r="15" spans="2:10">
      <c r="B15" t="s">
        <v>17</v>
      </c>
      <c r="D15" s="1">
        <v>56</v>
      </c>
      <c r="F15" s="1">
        <v>6</v>
      </c>
      <c r="G15" t="s">
        <v>34</v>
      </c>
      <c r="I15" s="1">
        <v>74</v>
      </c>
      <c r="J15" s="6">
        <f t="shared" si="0"/>
        <v>47.741935483870968</v>
      </c>
    </row>
    <row r="16" spans="2:10">
      <c r="B16" t="s">
        <v>72</v>
      </c>
      <c r="D16" s="1">
        <v>47</v>
      </c>
      <c r="F16" s="1">
        <v>7</v>
      </c>
      <c r="G16" t="s">
        <v>27</v>
      </c>
      <c r="I16" s="1">
        <v>67</v>
      </c>
      <c r="J16" s="6">
        <f t="shared" si="0"/>
        <v>43.225806451612904</v>
      </c>
    </row>
    <row r="17" spans="2:10">
      <c r="B17" t="s">
        <v>36</v>
      </c>
      <c r="D17" s="1">
        <v>65</v>
      </c>
      <c r="F17" s="1">
        <v>8</v>
      </c>
      <c r="G17" t="s">
        <v>36</v>
      </c>
      <c r="I17" s="1">
        <v>65</v>
      </c>
      <c r="J17" s="6">
        <f t="shared" si="0"/>
        <v>41.935483870967744</v>
      </c>
    </row>
    <row r="18" spans="2:10">
      <c r="B18" t="s">
        <v>57</v>
      </c>
      <c r="D18" s="1">
        <v>42</v>
      </c>
      <c r="F18" s="1">
        <v>9</v>
      </c>
      <c r="G18" t="s">
        <v>60</v>
      </c>
      <c r="I18" s="1">
        <v>64</v>
      </c>
      <c r="J18" s="6">
        <f t="shared" si="0"/>
        <v>41.29032258064516</v>
      </c>
    </row>
    <row r="19" spans="2:10">
      <c r="B19" t="s">
        <v>71</v>
      </c>
      <c r="D19" s="1">
        <v>37</v>
      </c>
      <c r="F19" s="1">
        <v>10</v>
      </c>
      <c r="G19" t="s">
        <v>28</v>
      </c>
      <c r="I19" s="1">
        <v>61</v>
      </c>
      <c r="J19" s="6">
        <f t="shared" si="0"/>
        <v>39.354838709677423</v>
      </c>
    </row>
    <row r="20" spans="2:10">
      <c r="B20" t="s">
        <v>70</v>
      </c>
      <c r="D20" s="1">
        <v>53</v>
      </c>
      <c r="F20" s="1">
        <v>11</v>
      </c>
      <c r="G20" t="s">
        <v>56</v>
      </c>
      <c r="I20" s="1">
        <v>57</v>
      </c>
      <c r="J20" s="6">
        <f t="shared" si="0"/>
        <v>36.774193548387096</v>
      </c>
    </row>
    <row r="21" spans="2:10">
      <c r="B21" t="s">
        <v>63</v>
      </c>
      <c r="D21" s="1">
        <v>54</v>
      </c>
      <c r="F21" s="1">
        <v>12</v>
      </c>
      <c r="G21" t="s">
        <v>17</v>
      </c>
      <c r="I21" s="1">
        <v>56</v>
      </c>
      <c r="J21" s="6">
        <f t="shared" si="0"/>
        <v>36.129032258064512</v>
      </c>
    </row>
    <row r="22" spans="2:10">
      <c r="B22" t="s">
        <v>59</v>
      </c>
      <c r="D22" s="1">
        <v>46</v>
      </c>
      <c r="F22" s="1"/>
      <c r="G22" t="s">
        <v>63</v>
      </c>
      <c r="I22" s="1">
        <v>54</v>
      </c>
      <c r="J22" s="6">
        <f t="shared" si="0"/>
        <v>34.838709677419352</v>
      </c>
    </row>
    <row r="23" spans="2:10">
      <c r="B23" t="s">
        <v>21</v>
      </c>
      <c r="D23" s="1">
        <v>47</v>
      </c>
      <c r="F23" s="1"/>
      <c r="G23" t="s">
        <v>70</v>
      </c>
      <c r="I23" s="1">
        <v>53</v>
      </c>
      <c r="J23" s="6">
        <f t="shared" si="0"/>
        <v>34.193548387096776</v>
      </c>
    </row>
    <row r="24" spans="2:10">
      <c r="B24" t="s">
        <v>60</v>
      </c>
      <c r="D24" s="1">
        <v>64</v>
      </c>
      <c r="F24" s="1"/>
      <c r="G24" t="s">
        <v>73</v>
      </c>
      <c r="I24" s="1">
        <v>52</v>
      </c>
      <c r="J24" s="6">
        <f t="shared" si="0"/>
        <v>33.548387096774199</v>
      </c>
    </row>
    <row r="25" spans="2:10">
      <c r="B25" t="s">
        <v>7</v>
      </c>
      <c r="D25" s="1">
        <v>94</v>
      </c>
      <c r="F25" s="1"/>
      <c r="G25" t="s">
        <v>50</v>
      </c>
      <c r="I25" s="1">
        <v>48</v>
      </c>
      <c r="J25" s="6">
        <f t="shared" si="0"/>
        <v>30.967741935483872</v>
      </c>
    </row>
    <row r="26" spans="2:10">
      <c r="B26" t="s">
        <v>9</v>
      </c>
      <c r="D26" s="1">
        <v>84</v>
      </c>
      <c r="F26" s="1"/>
      <c r="G26" t="s">
        <v>72</v>
      </c>
      <c r="I26" s="1">
        <v>47</v>
      </c>
      <c r="J26" s="6">
        <f t="shared" si="0"/>
        <v>30.322580645161288</v>
      </c>
    </row>
    <row r="27" spans="2:10">
      <c r="B27" t="s">
        <v>69</v>
      </c>
      <c r="D27" s="1">
        <v>40</v>
      </c>
      <c r="F27" s="1"/>
      <c r="G27" t="s">
        <v>21</v>
      </c>
      <c r="I27" s="1">
        <v>47</v>
      </c>
      <c r="J27" s="6">
        <f t="shared" si="0"/>
        <v>30.322580645161288</v>
      </c>
    </row>
    <row r="28" spans="2:10">
      <c r="B28" t="s">
        <v>18</v>
      </c>
      <c r="D28" s="1">
        <v>85</v>
      </c>
      <c r="G28" t="s">
        <v>59</v>
      </c>
      <c r="I28" s="1">
        <v>46</v>
      </c>
      <c r="J28" s="6">
        <f t="shared" si="0"/>
        <v>29.677419354838708</v>
      </c>
    </row>
    <row r="29" spans="2:10">
      <c r="B29" t="s">
        <v>50</v>
      </c>
      <c r="D29" s="1">
        <v>48</v>
      </c>
      <c r="G29" t="s">
        <v>57</v>
      </c>
      <c r="I29" s="1">
        <v>42</v>
      </c>
      <c r="J29" s="6">
        <f t="shared" si="0"/>
        <v>27.096774193548391</v>
      </c>
    </row>
    <row r="30" spans="2:10">
      <c r="B30" t="s">
        <v>27</v>
      </c>
      <c r="D30" s="1">
        <v>67</v>
      </c>
      <c r="G30" t="s">
        <v>69</v>
      </c>
      <c r="I30" s="1">
        <v>40</v>
      </c>
      <c r="J30" s="6">
        <f t="shared" si="0"/>
        <v>25.806451612903224</v>
      </c>
    </row>
    <row r="31" spans="2:10">
      <c r="B31" t="s">
        <v>28</v>
      </c>
      <c r="D31" s="1">
        <v>61</v>
      </c>
      <c r="G31" t="s">
        <v>71</v>
      </c>
      <c r="I31" s="1">
        <v>37</v>
      </c>
      <c r="J31" s="6">
        <f t="shared" si="0"/>
        <v>23.870967741935484</v>
      </c>
    </row>
    <row r="32" spans="2:10">
      <c r="B32" t="s">
        <v>14</v>
      </c>
      <c r="D32" s="1">
        <v>75</v>
      </c>
      <c r="G32" t="s">
        <v>47</v>
      </c>
      <c r="I32" s="1">
        <v>34</v>
      </c>
      <c r="J32" s="6">
        <f t="shared" si="0"/>
        <v>21.935483870967744</v>
      </c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76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95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44</v>
      </c>
    </row>
    <row r="8" spans="2:10">
      <c r="D8" s="1"/>
      <c r="F8" s="1"/>
      <c r="I8" s="1"/>
      <c r="J8" s="1"/>
    </row>
    <row r="9" spans="2:10">
      <c r="B9" t="s">
        <v>6</v>
      </c>
      <c r="D9" s="1">
        <v>81</v>
      </c>
      <c r="F9" s="1">
        <v>1</v>
      </c>
      <c r="G9" t="s">
        <v>7</v>
      </c>
      <c r="I9" s="1">
        <v>94</v>
      </c>
      <c r="J9" s="6">
        <f>I9/161*100</f>
        <v>58.385093167701861</v>
      </c>
    </row>
    <row r="10" spans="2:10">
      <c r="B10" t="s">
        <v>13</v>
      </c>
      <c r="D10" s="1">
        <v>92</v>
      </c>
      <c r="F10" s="1">
        <v>2</v>
      </c>
      <c r="G10" t="s">
        <v>13</v>
      </c>
      <c r="I10" s="1">
        <v>92</v>
      </c>
      <c r="J10" s="6">
        <f t="shared" ref="J10:J32" si="0">I10/161*100</f>
        <v>57.142857142857139</v>
      </c>
    </row>
    <row r="11" spans="2:10">
      <c r="B11" t="s">
        <v>33</v>
      </c>
      <c r="D11" s="1">
        <v>43</v>
      </c>
      <c r="F11" s="1">
        <v>3</v>
      </c>
      <c r="G11" t="s">
        <v>18</v>
      </c>
      <c r="I11" s="1">
        <v>88</v>
      </c>
      <c r="J11" s="6">
        <f t="shared" si="0"/>
        <v>54.658385093167702</v>
      </c>
    </row>
    <row r="12" spans="2:10">
      <c r="B12" t="s">
        <v>73</v>
      </c>
      <c r="D12" s="1">
        <v>76</v>
      </c>
      <c r="F12" s="1">
        <v>4</v>
      </c>
      <c r="G12" t="s">
        <v>6</v>
      </c>
      <c r="I12" s="1">
        <v>81</v>
      </c>
      <c r="J12" s="6">
        <f t="shared" si="0"/>
        <v>50.310559006211179</v>
      </c>
    </row>
    <row r="13" spans="2:10">
      <c r="B13" t="s">
        <v>34</v>
      </c>
      <c r="D13" s="1">
        <v>80</v>
      </c>
      <c r="G13" t="s">
        <v>9</v>
      </c>
      <c r="I13" s="1">
        <v>80</v>
      </c>
      <c r="J13" s="6">
        <f t="shared" si="0"/>
        <v>49.689440993788821</v>
      </c>
    </row>
    <row r="14" spans="2:10">
      <c r="B14" t="s">
        <v>56</v>
      </c>
      <c r="D14" s="1">
        <v>60</v>
      </c>
      <c r="F14" s="1">
        <v>5</v>
      </c>
      <c r="G14" t="s">
        <v>34</v>
      </c>
      <c r="I14" s="1">
        <v>80</v>
      </c>
      <c r="J14" s="6">
        <f t="shared" si="0"/>
        <v>49.689440993788821</v>
      </c>
    </row>
    <row r="15" spans="2:10">
      <c r="B15" t="s">
        <v>17</v>
      </c>
      <c r="D15" s="1">
        <v>62</v>
      </c>
      <c r="F15" s="1">
        <v>6</v>
      </c>
      <c r="G15" t="s">
        <v>73</v>
      </c>
      <c r="I15" s="1">
        <v>76</v>
      </c>
      <c r="J15" s="6">
        <f t="shared" si="0"/>
        <v>47.204968944099377</v>
      </c>
    </row>
    <row r="16" spans="2:10">
      <c r="B16" t="s">
        <v>57</v>
      </c>
      <c r="D16" s="1">
        <v>51</v>
      </c>
      <c r="F16" s="1">
        <v>7</v>
      </c>
      <c r="G16" t="s">
        <v>14</v>
      </c>
      <c r="I16" s="1">
        <v>75</v>
      </c>
      <c r="J16" s="6">
        <f t="shared" si="0"/>
        <v>46.58385093167702</v>
      </c>
    </row>
    <row r="17" spans="2:10">
      <c r="B17" t="s">
        <v>71</v>
      </c>
      <c r="D17" s="1">
        <v>48</v>
      </c>
      <c r="F17" s="1">
        <v>8</v>
      </c>
      <c r="G17" t="s">
        <v>60</v>
      </c>
      <c r="I17" s="1">
        <v>70</v>
      </c>
      <c r="J17" s="6">
        <f t="shared" si="0"/>
        <v>43.478260869565219</v>
      </c>
    </row>
    <row r="18" spans="2:10">
      <c r="B18" t="s">
        <v>77</v>
      </c>
      <c r="D18" s="1">
        <v>45</v>
      </c>
      <c r="F18" s="1">
        <v>9</v>
      </c>
      <c r="G18" t="s">
        <v>63</v>
      </c>
      <c r="I18" s="1">
        <v>64</v>
      </c>
      <c r="J18" s="6">
        <f t="shared" si="0"/>
        <v>39.751552795031053</v>
      </c>
    </row>
    <row r="19" spans="2:10">
      <c r="B19" t="s">
        <v>63</v>
      </c>
      <c r="D19" s="1">
        <v>64</v>
      </c>
      <c r="F19" s="1">
        <v>10</v>
      </c>
      <c r="G19" t="s">
        <v>17</v>
      </c>
      <c r="I19" s="1">
        <v>62</v>
      </c>
      <c r="J19" s="6">
        <f t="shared" si="0"/>
        <v>38.509316770186338</v>
      </c>
    </row>
    <row r="20" spans="2:10">
      <c r="B20" t="s">
        <v>78</v>
      </c>
      <c r="D20" s="1">
        <v>55</v>
      </c>
      <c r="F20" s="1">
        <v>11</v>
      </c>
      <c r="G20" t="s">
        <v>56</v>
      </c>
      <c r="I20" s="1">
        <v>60</v>
      </c>
      <c r="J20" s="6">
        <f t="shared" si="0"/>
        <v>37.267080745341616</v>
      </c>
    </row>
    <row r="21" spans="2:10">
      <c r="B21" t="s">
        <v>60</v>
      </c>
      <c r="D21" s="1">
        <v>70</v>
      </c>
      <c r="F21" s="1">
        <v>12</v>
      </c>
      <c r="G21" t="s">
        <v>81</v>
      </c>
      <c r="I21" s="1">
        <v>59</v>
      </c>
      <c r="J21" s="6">
        <f t="shared" si="0"/>
        <v>36.645962732919259</v>
      </c>
    </row>
    <row r="22" spans="2:10">
      <c r="B22" t="s">
        <v>7</v>
      </c>
      <c r="D22" s="1">
        <v>94</v>
      </c>
      <c r="F22" s="1"/>
      <c r="G22" t="s">
        <v>78</v>
      </c>
      <c r="I22" s="1">
        <v>55</v>
      </c>
      <c r="J22" s="6">
        <f t="shared" si="0"/>
        <v>34.161490683229815</v>
      </c>
    </row>
    <row r="23" spans="2:10">
      <c r="B23" t="s">
        <v>9</v>
      </c>
      <c r="D23" s="1">
        <v>80</v>
      </c>
      <c r="F23" s="1"/>
      <c r="G23" t="s">
        <v>50</v>
      </c>
      <c r="I23" s="1">
        <v>55</v>
      </c>
      <c r="J23" s="6">
        <f t="shared" si="0"/>
        <v>34.161490683229815</v>
      </c>
    </row>
    <row r="24" spans="2:10">
      <c r="B24" t="s">
        <v>79</v>
      </c>
      <c r="D24" s="1">
        <v>48</v>
      </c>
      <c r="F24" s="1"/>
      <c r="G24" t="s">
        <v>28</v>
      </c>
      <c r="I24" s="1">
        <v>52</v>
      </c>
      <c r="J24" s="6">
        <f t="shared" si="0"/>
        <v>32.298136645962735</v>
      </c>
    </row>
    <row r="25" spans="2:10">
      <c r="B25" t="s">
        <v>69</v>
      </c>
      <c r="D25" s="1">
        <v>50</v>
      </c>
      <c r="F25" s="1"/>
      <c r="G25" t="s">
        <v>57</v>
      </c>
      <c r="I25" s="1">
        <v>51</v>
      </c>
      <c r="J25" s="6">
        <f t="shared" si="0"/>
        <v>31.677018633540371</v>
      </c>
    </row>
    <row r="26" spans="2:10">
      <c r="B26" t="s">
        <v>18</v>
      </c>
      <c r="D26" s="1">
        <v>88</v>
      </c>
      <c r="F26" s="1"/>
      <c r="G26" t="s">
        <v>69</v>
      </c>
      <c r="I26" s="1">
        <v>50</v>
      </c>
      <c r="J26" s="6">
        <f t="shared" si="0"/>
        <v>31.05590062111801</v>
      </c>
    </row>
    <row r="27" spans="2:10">
      <c r="B27" t="s">
        <v>50</v>
      </c>
      <c r="D27" s="1">
        <v>55</v>
      </c>
      <c r="F27" s="1"/>
      <c r="G27" t="s">
        <v>27</v>
      </c>
      <c r="I27" s="1">
        <v>50</v>
      </c>
      <c r="J27" s="6">
        <f t="shared" si="0"/>
        <v>31.05590062111801</v>
      </c>
    </row>
    <row r="28" spans="2:10">
      <c r="B28" t="s">
        <v>80</v>
      </c>
      <c r="D28" s="1">
        <v>40</v>
      </c>
      <c r="G28" t="s">
        <v>71</v>
      </c>
      <c r="I28" s="1">
        <v>48</v>
      </c>
      <c r="J28" s="6">
        <f t="shared" si="0"/>
        <v>29.813664596273291</v>
      </c>
    </row>
    <row r="29" spans="2:10">
      <c r="B29" t="s">
        <v>27</v>
      </c>
      <c r="D29" s="1">
        <v>50</v>
      </c>
      <c r="G29" t="s">
        <v>79</v>
      </c>
      <c r="I29" s="1">
        <v>48</v>
      </c>
      <c r="J29" s="6">
        <f t="shared" si="0"/>
        <v>29.813664596273291</v>
      </c>
    </row>
    <row r="30" spans="2:10">
      <c r="B30" t="s">
        <v>28</v>
      </c>
      <c r="D30" s="1">
        <v>52</v>
      </c>
      <c r="G30" t="s">
        <v>77</v>
      </c>
      <c r="I30" s="1">
        <v>45</v>
      </c>
      <c r="J30" s="6">
        <f t="shared" si="0"/>
        <v>27.950310559006208</v>
      </c>
    </row>
    <row r="31" spans="2:10">
      <c r="B31" t="s">
        <v>81</v>
      </c>
      <c r="D31" s="1">
        <v>59</v>
      </c>
      <c r="G31" t="s">
        <v>33</v>
      </c>
      <c r="I31" s="1">
        <v>43</v>
      </c>
      <c r="J31" s="6">
        <f t="shared" si="0"/>
        <v>26.70807453416149</v>
      </c>
    </row>
    <row r="32" spans="2:10">
      <c r="B32" t="s">
        <v>14</v>
      </c>
      <c r="D32" s="1">
        <v>75</v>
      </c>
      <c r="G32" t="s">
        <v>80</v>
      </c>
      <c r="I32" s="1">
        <v>40</v>
      </c>
      <c r="J32" s="6">
        <f t="shared" si="0"/>
        <v>24.844720496894411</v>
      </c>
    </row>
  </sheetData>
  <phoneticPr fontId="0" type="noConversion"/>
  <printOptions horizontalCentered="1"/>
  <pageMargins left="0.75" right="0.75" top="1" bottom="1" header="0.4921259845" footer="0.4921259845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/>
  </sheetViews>
  <sheetFormatPr baseColWidth="10" defaultColWidth="8.83203125" defaultRowHeight="12" x14ac:dyDescent="0"/>
  <sheetData>
    <row r="1" spans="2:10">
      <c r="D1" s="5" t="s">
        <v>87</v>
      </c>
      <c r="E1" s="5"/>
      <c r="F1" s="5"/>
      <c r="G1" s="5"/>
      <c r="H1" s="5"/>
    </row>
    <row r="2" spans="2:10">
      <c r="D2" s="5"/>
      <c r="E2" s="5"/>
      <c r="F2" s="5"/>
      <c r="G2" s="5"/>
      <c r="H2" s="5"/>
    </row>
    <row r="4" spans="2:10">
      <c r="D4" t="s">
        <v>85</v>
      </c>
    </row>
    <row r="7" spans="2:10">
      <c r="B7" t="s">
        <v>2</v>
      </c>
      <c r="D7" s="1" t="s">
        <v>3</v>
      </c>
      <c r="F7" s="1" t="s">
        <v>4</v>
      </c>
      <c r="G7" s="4" t="s">
        <v>2</v>
      </c>
      <c r="I7" s="1" t="s">
        <v>3</v>
      </c>
      <c r="J7" s="1" t="s">
        <v>86</v>
      </c>
    </row>
    <row r="8" spans="2:10">
      <c r="D8" s="1"/>
      <c r="F8" s="1"/>
      <c r="I8" s="1"/>
      <c r="J8" s="1"/>
    </row>
    <row r="9" spans="2:10">
      <c r="B9" t="s">
        <v>6</v>
      </c>
      <c r="D9" s="1">
        <v>95</v>
      </c>
      <c r="F9" s="1">
        <v>1</v>
      </c>
      <c r="G9" t="s">
        <v>18</v>
      </c>
      <c r="I9" s="1">
        <v>99</v>
      </c>
      <c r="J9" s="6">
        <f>I9/160*100</f>
        <v>61.875</v>
      </c>
    </row>
    <row r="10" spans="2:10">
      <c r="B10" t="s">
        <v>13</v>
      </c>
      <c r="D10" s="1">
        <v>82</v>
      </c>
      <c r="F10" s="1">
        <v>2</v>
      </c>
      <c r="G10" t="s">
        <v>6</v>
      </c>
      <c r="I10" s="1">
        <v>95</v>
      </c>
      <c r="J10" s="6">
        <f t="shared" ref="J10:J32" si="0">I10/160*100</f>
        <v>59.375</v>
      </c>
    </row>
    <row r="11" spans="2:10">
      <c r="B11" t="s">
        <v>73</v>
      </c>
      <c r="D11" s="1">
        <v>83</v>
      </c>
      <c r="F11" s="1">
        <v>3</v>
      </c>
      <c r="G11" t="s">
        <v>7</v>
      </c>
      <c r="I11" s="1">
        <v>94</v>
      </c>
      <c r="J11" s="6">
        <f t="shared" si="0"/>
        <v>58.75</v>
      </c>
    </row>
    <row r="12" spans="2:10">
      <c r="B12" t="s">
        <v>34</v>
      </c>
      <c r="D12" s="1">
        <v>74</v>
      </c>
      <c r="F12" s="1">
        <v>4</v>
      </c>
      <c r="G12" t="s">
        <v>73</v>
      </c>
      <c r="I12" s="1">
        <v>83</v>
      </c>
      <c r="J12" s="6">
        <f t="shared" si="0"/>
        <v>51.875000000000007</v>
      </c>
    </row>
    <row r="13" spans="2:10">
      <c r="B13" t="s">
        <v>82</v>
      </c>
      <c r="D13" s="1">
        <v>54</v>
      </c>
      <c r="F13" s="1">
        <v>5</v>
      </c>
      <c r="G13" t="s">
        <v>13</v>
      </c>
      <c r="I13" s="1">
        <v>82</v>
      </c>
      <c r="J13" s="6">
        <f t="shared" si="0"/>
        <v>51.249999999999993</v>
      </c>
    </row>
    <row r="14" spans="2:10">
      <c r="B14" t="s">
        <v>56</v>
      </c>
      <c r="D14" s="1">
        <v>50</v>
      </c>
      <c r="F14" s="1">
        <v>6</v>
      </c>
      <c r="G14" t="s">
        <v>34</v>
      </c>
      <c r="I14" s="1">
        <v>74</v>
      </c>
      <c r="J14" s="6">
        <f t="shared" si="0"/>
        <v>46.25</v>
      </c>
    </row>
    <row r="15" spans="2:10">
      <c r="B15" t="s">
        <v>17</v>
      </c>
      <c r="D15" s="1">
        <v>61</v>
      </c>
      <c r="F15" s="1">
        <v>7</v>
      </c>
      <c r="G15" t="s">
        <v>84</v>
      </c>
      <c r="I15" s="1">
        <v>72</v>
      </c>
      <c r="J15" s="6">
        <f t="shared" si="0"/>
        <v>45</v>
      </c>
    </row>
    <row r="16" spans="2:10">
      <c r="B16" t="s">
        <v>36</v>
      </c>
      <c r="D16" s="1">
        <v>60</v>
      </c>
      <c r="G16" t="s">
        <v>60</v>
      </c>
      <c r="I16" s="1">
        <v>72</v>
      </c>
      <c r="J16" s="6">
        <f t="shared" si="0"/>
        <v>45</v>
      </c>
    </row>
    <row r="17" spans="2:10">
      <c r="B17" t="s">
        <v>57</v>
      </c>
      <c r="D17" s="1">
        <v>43</v>
      </c>
      <c r="F17" s="1">
        <v>8</v>
      </c>
      <c r="G17" t="s">
        <v>14</v>
      </c>
      <c r="I17" s="1">
        <v>71</v>
      </c>
      <c r="J17" s="6">
        <f t="shared" si="0"/>
        <v>44.375</v>
      </c>
    </row>
    <row r="18" spans="2:10">
      <c r="B18" t="s">
        <v>71</v>
      </c>
      <c r="D18" s="1">
        <v>47</v>
      </c>
      <c r="F18" s="1">
        <v>9</v>
      </c>
      <c r="G18" t="s">
        <v>81</v>
      </c>
      <c r="I18" s="1">
        <v>64</v>
      </c>
      <c r="J18" s="6">
        <f t="shared" si="0"/>
        <v>40</v>
      </c>
    </row>
    <row r="19" spans="2:10">
      <c r="B19" t="s">
        <v>83</v>
      </c>
      <c r="D19" s="1">
        <v>59</v>
      </c>
      <c r="F19" s="1">
        <v>10</v>
      </c>
      <c r="G19" t="s">
        <v>17</v>
      </c>
      <c r="I19" s="1">
        <v>61</v>
      </c>
      <c r="J19" s="6">
        <f t="shared" si="0"/>
        <v>38.125</v>
      </c>
    </row>
    <row r="20" spans="2:10">
      <c r="B20" t="s">
        <v>77</v>
      </c>
      <c r="D20" s="1">
        <v>53</v>
      </c>
      <c r="F20" s="1">
        <v>11</v>
      </c>
      <c r="G20" t="s">
        <v>36</v>
      </c>
      <c r="I20" s="1">
        <v>60</v>
      </c>
      <c r="J20" s="6">
        <f t="shared" si="0"/>
        <v>37.5</v>
      </c>
    </row>
    <row r="21" spans="2:10">
      <c r="B21" t="s">
        <v>84</v>
      </c>
      <c r="D21" s="1">
        <v>72</v>
      </c>
      <c r="F21" s="1">
        <v>12</v>
      </c>
      <c r="G21" t="s">
        <v>83</v>
      </c>
      <c r="I21" s="1">
        <v>59</v>
      </c>
      <c r="J21" s="6">
        <f t="shared" si="0"/>
        <v>36.875</v>
      </c>
    </row>
    <row r="22" spans="2:10">
      <c r="B22" t="s">
        <v>78</v>
      </c>
      <c r="D22" s="1">
        <v>51</v>
      </c>
      <c r="F22" s="1"/>
      <c r="G22" t="s">
        <v>82</v>
      </c>
      <c r="I22" s="1">
        <v>54</v>
      </c>
      <c r="J22" s="6">
        <f t="shared" si="0"/>
        <v>33.75</v>
      </c>
    </row>
    <row r="23" spans="2:10">
      <c r="B23" t="s">
        <v>60</v>
      </c>
      <c r="D23" s="1">
        <v>72</v>
      </c>
      <c r="F23" s="1"/>
      <c r="G23" t="s">
        <v>77</v>
      </c>
      <c r="I23" s="1">
        <v>53</v>
      </c>
      <c r="J23" s="6">
        <f t="shared" si="0"/>
        <v>33.125</v>
      </c>
    </row>
    <row r="24" spans="2:10">
      <c r="B24" t="s">
        <v>7</v>
      </c>
      <c r="D24" s="1">
        <v>94</v>
      </c>
      <c r="F24" s="1"/>
      <c r="G24" t="s">
        <v>78</v>
      </c>
      <c r="I24" s="1">
        <v>51</v>
      </c>
      <c r="J24" s="6">
        <f t="shared" si="0"/>
        <v>31.874999999999996</v>
      </c>
    </row>
    <row r="25" spans="2:10">
      <c r="B25" t="s">
        <v>79</v>
      </c>
      <c r="D25" s="1">
        <v>45</v>
      </c>
      <c r="F25" s="1"/>
      <c r="G25" t="s">
        <v>27</v>
      </c>
      <c r="I25" s="1">
        <v>51</v>
      </c>
      <c r="J25" s="6">
        <f t="shared" si="0"/>
        <v>31.874999999999996</v>
      </c>
    </row>
    <row r="26" spans="2:10">
      <c r="B26" t="s">
        <v>69</v>
      </c>
      <c r="D26" s="1">
        <v>44</v>
      </c>
      <c r="F26" s="1"/>
      <c r="G26" t="s">
        <v>28</v>
      </c>
      <c r="I26" s="1">
        <v>51</v>
      </c>
      <c r="J26" s="6">
        <f t="shared" si="0"/>
        <v>31.874999999999996</v>
      </c>
    </row>
    <row r="27" spans="2:10">
      <c r="B27" t="s">
        <v>18</v>
      </c>
      <c r="D27" s="1">
        <v>99</v>
      </c>
      <c r="F27" s="1"/>
      <c r="G27" t="s">
        <v>56</v>
      </c>
      <c r="I27" s="1">
        <v>50</v>
      </c>
      <c r="J27" s="6">
        <f t="shared" si="0"/>
        <v>31.25</v>
      </c>
    </row>
    <row r="28" spans="2:10">
      <c r="B28" t="s">
        <v>80</v>
      </c>
      <c r="D28" s="1">
        <v>37</v>
      </c>
      <c r="G28" t="s">
        <v>71</v>
      </c>
      <c r="I28" s="1">
        <v>47</v>
      </c>
      <c r="J28" s="6">
        <f t="shared" si="0"/>
        <v>29.375</v>
      </c>
    </row>
    <row r="29" spans="2:10">
      <c r="B29" t="s">
        <v>27</v>
      </c>
      <c r="D29" s="1">
        <v>51</v>
      </c>
      <c r="G29" t="s">
        <v>79</v>
      </c>
      <c r="I29" s="1">
        <v>45</v>
      </c>
      <c r="J29" s="6">
        <f t="shared" si="0"/>
        <v>28.125</v>
      </c>
    </row>
    <row r="30" spans="2:10">
      <c r="B30" t="s">
        <v>28</v>
      </c>
      <c r="D30" s="1">
        <v>51</v>
      </c>
      <c r="G30" t="s">
        <v>69</v>
      </c>
      <c r="I30" s="1">
        <v>44</v>
      </c>
      <c r="J30" s="6">
        <f t="shared" si="0"/>
        <v>27.500000000000004</v>
      </c>
    </row>
    <row r="31" spans="2:10">
      <c r="B31" t="s">
        <v>81</v>
      </c>
      <c r="D31" s="1">
        <v>64</v>
      </c>
      <c r="G31" t="s">
        <v>57</v>
      </c>
      <c r="I31" s="1">
        <v>43</v>
      </c>
      <c r="J31" s="6">
        <f t="shared" si="0"/>
        <v>26.875</v>
      </c>
    </row>
    <row r="32" spans="2:10">
      <c r="B32" t="s">
        <v>14</v>
      </c>
      <c r="D32" s="1">
        <v>71</v>
      </c>
      <c r="G32" t="s">
        <v>80</v>
      </c>
      <c r="I32" s="1">
        <v>37</v>
      </c>
      <c r="J32" s="6">
        <f t="shared" si="0"/>
        <v>23.125</v>
      </c>
    </row>
  </sheetData>
  <phoneticPr fontId="0" type="noConversion"/>
  <printOptions horizontalCentered="1"/>
  <pageMargins left="0.75" right="0.75" top="1" bottom="1" header="0.4921259845" footer="0.4921259845"/>
  <pageSetup paperSize="9" orientation="landscape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21</vt:i4>
      </vt:variant>
    </vt:vector>
  </HeadingPairs>
  <TitlesOfParts>
    <vt:vector size="21" baseType="lpstr">
      <vt:lpstr>Vaalit 1997</vt:lpstr>
      <vt:lpstr>Vaalit 1998</vt:lpstr>
      <vt:lpstr>Vaalit 1999</vt:lpstr>
      <vt:lpstr>Vaalit 2000</vt:lpstr>
      <vt:lpstr>Vaalit 2001</vt:lpstr>
      <vt:lpstr>Vaalit 2002</vt:lpstr>
      <vt:lpstr>Vaalit 2003</vt:lpstr>
      <vt:lpstr>Vaalit 2004</vt:lpstr>
      <vt:lpstr>Vaalit 2005</vt:lpstr>
      <vt:lpstr>Vaalit 2006</vt:lpstr>
      <vt:lpstr>Vaalit 2007</vt:lpstr>
      <vt:lpstr>Vaalit 2008</vt:lpstr>
      <vt:lpstr>Vaalit 2009</vt:lpstr>
      <vt:lpstr>Vaalit 2010</vt:lpstr>
      <vt:lpstr>Vaalit 2011</vt:lpstr>
      <vt:lpstr>Vaalit 2012</vt:lpstr>
      <vt:lpstr>Vaalit 2013</vt:lpstr>
      <vt:lpstr>Vaalit 2014</vt:lpstr>
      <vt:lpstr>Vaalit 2015</vt:lpstr>
      <vt:lpstr>Vaalit 2016</vt:lpstr>
      <vt:lpstr>Vaalit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itsilo</dc:creator>
  <cp:lastModifiedBy>Toivo Saksala</cp:lastModifiedBy>
  <cp:lastPrinted>2017-03-05T02:57:56Z</cp:lastPrinted>
  <dcterms:created xsi:type="dcterms:W3CDTF">1999-03-08T20:21:57Z</dcterms:created>
  <dcterms:modified xsi:type="dcterms:W3CDTF">2017-03-05T11:42:42Z</dcterms:modified>
</cp:coreProperties>
</file>