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no.heininen\Desktop\"/>
    </mc:Choice>
  </mc:AlternateContent>
  <xr:revisionPtr revIDLastSave="0" documentId="8_{D48242C9-8404-497F-BEB0-C8B1ECE3FE93}" xr6:coauthVersionLast="45" xr6:coauthVersionMax="45" xr10:uidLastSave="{00000000-0000-0000-0000-000000000000}"/>
  <bookViews>
    <workbookView xWindow="-108" yWindow="-108" windowWidth="23256" windowHeight="12576" xr2:uid="{40C5539E-C92A-4706-BC19-44B7FC0E06E2}"/>
  </bookViews>
  <sheets>
    <sheet name="Esimerkki kakkuyrittäjä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23" i="1"/>
  <c r="B29" i="1" s="1"/>
  <c r="B24" i="1"/>
  <c r="C25" i="1"/>
  <c r="C29" i="1" s="1"/>
  <c r="C37" i="1" s="1"/>
  <c r="C26" i="1"/>
  <c r="B27" i="1"/>
  <c r="C28" i="1"/>
  <c r="B35" i="1"/>
  <c r="B43" i="1" s="1"/>
  <c r="C35" i="1"/>
  <c r="B42" i="1" l="1"/>
  <c r="B45" i="1" s="1"/>
  <c r="B47" i="1"/>
  <c r="C47" i="1" s="1"/>
  <c r="B37" i="1"/>
  <c r="B15" i="1" s="1"/>
  <c r="C15" i="1" l="1"/>
  <c r="C16" i="1" s="1"/>
  <c r="B16" i="1"/>
  <c r="B48" i="1"/>
  <c r="C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Sampo Juhajoki</author>
  </authors>
  <commentList>
    <comment ref="A14" authorId="0" shapeId="0" xr:uid="{499FF4F9-D67D-4E69-95A6-3B354E77C24E}">
      <text>
        <r>
          <rPr>
            <sz val="9"/>
            <color indexed="81"/>
            <rFont val="Tahoma"/>
            <family val="2"/>
          </rPr>
          <t xml:space="preserve">Eli paljonko haluat tienata. Tulos syntyy tulojen ja menojen erotuksesta. Yritys maksaa verot aina tuloksen mukaan.
</t>
        </r>
      </text>
    </comment>
    <comment ref="A18" authorId="0" shapeId="0" xr:uid="{008F1559-B11A-405C-89A6-482F96D40B09}">
      <text>
        <r>
          <rPr>
            <sz val="9"/>
            <color indexed="81"/>
            <rFont val="Tahoma"/>
            <family val="2"/>
          </rPr>
          <t>Yrittäjän oman työn tuntihinnan lähtökohtana voidaan pitää alan työehtosopimuksen tuntihintaa kertaa kaksi (tes x 2). Koululaisen palkka työehtosopimuksesta riippuen noin 6-8 e/h ja alaa opiskelevan palkka noin 7,5-10 e/h.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 shapeId="0" xr:uid="{E465981A-E595-4B6A-B079-795E52DE4165}">
      <text>
        <r>
          <rPr>
            <sz val="9"/>
            <color indexed="81"/>
            <rFont val="Tahoma"/>
            <family val="2"/>
          </rPr>
          <t>Yritystoiminnan kustannukset, jotka eivät riipu tuotettavan palvelun tai tuotteiden määrästä.</t>
        </r>
      </text>
    </comment>
    <comment ref="A23" authorId="0" shapeId="0" xr:uid="{9DB36190-5E53-4CA8-ABFF-C4CE300987E0}">
      <text>
        <r>
          <rPr>
            <sz val="9"/>
            <color indexed="81"/>
            <rFont val="Tahoma"/>
            <family val="2"/>
          </rPr>
          <t>4H-yrittäjän vastuuvakuutus maksaa 30 euroa / vuosi. Vakuutus on uusittava vuosittain.</t>
        </r>
      </text>
    </comment>
    <comment ref="A24" authorId="0" shapeId="0" xr:uid="{82EBE7EB-C020-4271-957D-CFE64AEA5756}">
      <text>
        <r>
          <rPr>
            <sz val="9"/>
            <color indexed="81"/>
            <rFont val="Tahoma"/>
            <family val="2"/>
          </rPr>
          <t xml:space="preserve">4H-yhdistyksen yksilöjäsenmaksu on 35 euroa / vuosi. Jäsenmaksu on voimassa vuoden liittymiskuukaudestasi eteenpäin.
</t>
        </r>
      </text>
    </comment>
    <comment ref="A31" authorId="0" shapeId="0" xr:uid="{5BC0E56E-D550-4C6D-984E-2264DB0A20F4}">
      <text>
        <r>
          <rPr>
            <sz val="9"/>
            <color indexed="81"/>
            <rFont val="Tahoma"/>
            <family val="2"/>
          </rPr>
          <t xml:space="preserve">Suoraan tuotteen/palvelun valmistamiseen liittyvät kustannukset (esim. valmistukseen tarvittavat materiaalit).
</t>
        </r>
      </text>
    </comment>
    <comment ref="A45" authorId="0" shapeId="0" xr:uid="{79A45403-1A9D-453D-8ACA-7504492AD090}">
      <text>
        <r>
          <rPr>
            <sz val="9"/>
            <color indexed="81"/>
            <rFont val="Tahoma"/>
            <family val="2"/>
          </rPr>
          <t xml:space="preserve">Yhden kappaleen myyntihinnan tulee olla vähintään tämä.
</t>
        </r>
      </text>
    </comment>
  </commentList>
</comments>
</file>

<file path=xl/sharedStrings.xml><?xml version="1.0" encoding="utf-8"?>
<sst xmlns="http://schemas.openxmlformats.org/spreadsheetml/2006/main" count="63" uniqueCount="44">
  <si>
    <t>euroa</t>
  </si>
  <si>
    <t>Myynti euroina, jotta saavutat asettamasi tavoitetuloksen</t>
  </si>
  <si>
    <t>kpl</t>
  </si>
  <si>
    <t>Näin monta kappaletta sinun tulee myydä kuukaudessa tavoitetuloksen saavuttamiseksi</t>
  </si>
  <si>
    <t>Asiakkaalta tuotteesta veloitettava hinta</t>
  </si>
  <si>
    <t>tuntia</t>
  </si>
  <si>
    <t>Käytetty työaika / tuote</t>
  </si>
  <si>
    <t>Muuttuvat kulut / tuote</t>
  </si>
  <si>
    <t>Kiinteät kulut / tuote</t>
  </si>
  <si>
    <t>Myytävän tuotteen hinnoittelu / tuote</t>
  </si>
  <si>
    <t>Vuodessa</t>
  </si>
  <si>
    <t>Kuukaudessa</t>
  </si>
  <si>
    <t>Hinnoittelu ja tarvittava työn määrä</t>
  </si>
  <si>
    <t>Kulut yhteensä</t>
  </si>
  <si>
    <t>Muuttuvat kulut yhteensä</t>
  </si>
  <si>
    <t>tuotetta</t>
  </si>
  <si>
    <t>Arvioi, kuinka monta tuotetta myyt kuukaudessa</t>
  </si>
  <si>
    <t>Logistiikka (matkakulut, bensa, pakkaus, postitus) / tuote</t>
  </si>
  <si>
    <t>Raaka-aineet / tuote</t>
  </si>
  <si>
    <t>Muuttuvat kulut</t>
  </si>
  <si>
    <t>Kiinteät kulut yhteensä/kk</t>
  </si>
  <si>
    <t>Muut</t>
  </si>
  <si>
    <t>Investoinnit (esim. ostetut välineet, jotta yritystoimintaa voidaan pyörittää)</t>
  </si>
  <si>
    <t>Toimisto- ja toimitilakulut (esim. netti, puhelin, maksupääte, toimitilan vuokra, sähkö)</t>
  </si>
  <si>
    <t>Markkinointi</t>
  </si>
  <si>
    <t>4H-jäsenmaksu</t>
  </si>
  <si>
    <t>4H-yrittäjän vastuuvakuutus</t>
  </si>
  <si>
    <t>Kiinteät kulut</t>
  </si>
  <si>
    <t>vuodessa</t>
  </si>
  <si>
    <t>kuukaudessa</t>
  </si>
  <si>
    <t>Kulut -</t>
  </si>
  <si>
    <t>euroa/tunti</t>
  </si>
  <si>
    <t>Oman työn tuntihinta</t>
  </si>
  <si>
    <t>Kokonaismyynnin eli liikevaihdon tulee olla vähintään</t>
  </si>
  <si>
    <t>Myynnin tarve kulujen kattamiseksi</t>
  </si>
  <si>
    <t>Tavoitetulos</t>
  </si>
  <si>
    <t>Tavoitetulos ja oman työn tuntihinta</t>
  </si>
  <si>
    <t>Taulukko pyöristää lukemat lähimpään yhteen euroon.</t>
  </si>
  <si>
    <t>Lisätietoa taulukon täyttöön saat täytettävän rivin punaisella kolmiolla merkitystä solusta (vie kursori solun päälle nähdäksesi lisätieto).</t>
  </si>
  <si>
    <r>
      <t xml:space="preserve">Täytä vain </t>
    </r>
    <r>
      <rPr>
        <sz val="11"/>
        <color theme="5"/>
        <rFont val="Calibri"/>
        <family val="2"/>
        <scheme val="minor"/>
      </rPr>
      <t>oranssilla värikoodilla</t>
    </r>
    <r>
      <rPr>
        <sz val="11"/>
        <color theme="1"/>
        <rFont val="Calibri"/>
        <family val="2"/>
        <scheme val="minor"/>
      </rPr>
      <t xml:space="preserve"> merkityt kohdat eli solut. </t>
    </r>
    <r>
      <rPr>
        <b/>
        <sz val="11"/>
        <color theme="1"/>
        <rFont val="Calibri"/>
        <family val="2"/>
        <scheme val="minor"/>
      </rPr>
      <t xml:space="preserve">Täytä ensin tavoitetulos, tuntihinta ja sitten kulut. </t>
    </r>
  </si>
  <si>
    <t>Saat tiedon, kuinka paljon sinun tulee tuottaa palvelua tunteina tai myydä tuotteita kappaleina tavoitetulokseen pääsemiseksi.</t>
  </si>
  <si>
    <t>Tämä taulukko toimii työkaluna 4H-yrityksesi hinnoittelun ja kannattavuuden suunnittelussa.</t>
  </si>
  <si>
    <t>4H-yrityksen hinnoittelu ja kannattavuus</t>
  </si>
  <si>
    <t>Esimerkki kakkuyrittäjän hinnoittelusta ja kannattavuudesta.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</si>
</sst>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" fontId="0" fillId="0" borderId="1" xfId="0" applyNumberFormat="1" applyBorder="1"/>
    <xf numFmtId="0" fontId="3" fillId="0" borderId="0" xfId="0" applyFont="1"/>
    <xf numFmtId="1" fontId="0" fillId="0" borderId="0" xfId="0" applyNumberFormat="1"/>
    <xf numFmtId="0" fontId="2" fillId="0" borderId="0" xfId="0" applyFont="1"/>
    <xf numFmtId="1" fontId="2" fillId="0" borderId="1" xfId="0" applyNumberFormat="1" applyFont="1" applyBorder="1"/>
    <xf numFmtId="164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1" xfId="0" applyBorder="1"/>
    <xf numFmtId="1" fontId="0" fillId="2" borderId="1" xfId="0" applyNumberFormat="1" applyFill="1" applyBorder="1" applyProtection="1">
      <protection locked="0"/>
    </xf>
    <xf numFmtId="1" fontId="4" fillId="0" borderId="1" xfId="0" applyNumberFormat="1" applyFont="1" applyBorder="1"/>
    <xf numFmtId="1" fontId="0" fillId="0" borderId="5" xfId="0" applyNumberFormat="1" applyBorder="1"/>
    <xf numFmtId="1" fontId="0" fillId="2" borderId="5" xfId="0" applyNumberFormat="1" applyFill="1" applyBorder="1" applyProtection="1">
      <protection locked="0"/>
    </xf>
    <xf numFmtId="0" fontId="0" fillId="4" borderId="2" xfId="0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2" borderId="1" xfId="0" applyFont="1" applyFill="1" applyBorder="1" applyProtection="1">
      <protection locked="0"/>
    </xf>
    <xf numFmtId="1" fontId="0" fillId="0" borderId="6" xfId="0" applyNumberFormat="1" applyBorder="1"/>
    <xf numFmtId="0" fontId="2" fillId="0" borderId="1" xfId="0" applyFont="1" applyBorder="1"/>
    <xf numFmtId="1" fontId="3" fillId="2" borderId="1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5" borderId="7" xfId="0" applyFill="1" applyBorder="1"/>
    <xf numFmtId="0" fontId="2" fillId="5" borderId="3" xfId="0" applyFont="1" applyFill="1" applyBorder="1"/>
    <xf numFmtId="0" fontId="2" fillId="5" borderId="8" xfId="0" applyFont="1" applyFill="1" applyBorder="1"/>
    <xf numFmtId="0" fontId="0" fillId="0" borderId="9" xfId="0" applyBorder="1"/>
    <xf numFmtId="0" fontId="2" fillId="0" borderId="9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88F6F-28E5-43CF-9871-AAC00BD86D90}">
  <dimension ref="A2:G48"/>
  <sheetViews>
    <sheetView tabSelected="1" zoomScale="85" zoomScaleNormal="85" workbookViewId="0">
      <selection activeCell="F25" sqref="F25"/>
    </sheetView>
  </sheetViews>
  <sheetFormatPr defaultRowHeight="14.4" x14ac:dyDescent="0.3"/>
  <cols>
    <col min="1" max="1" width="84.5546875" customWidth="1"/>
    <col min="2" max="3" width="15.6640625" customWidth="1"/>
    <col min="4" max="4" width="5.5546875" bestFit="1" customWidth="1"/>
    <col min="5" max="5" width="6.109375" bestFit="1" customWidth="1"/>
    <col min="6" max="6" width="31.44140625" bestFit="1" customWidth="1"/>
    <col min="7" max="7" width="5" bestFit="1" customWidth="1"/>
    <col min="8" max="8" width="11.33203125" bestFit="1" customWidth="1"/>
  </cols>
  <sheetData>
    <row r="2" spans="1:7" x14ac:dyDescent="0.3">
      <c r="A2" t="s">
        <v>43</v>
      </c>
    </row>
    <row r="4" spans="1:7" ht="15" thickBot="1" x14ac:dyDescent="0.35">
      <c r="A4" s="28" t="s">
        <v>42</v>
      </c>
      <c r="B4" s="27"/>
      <c r="C4" s="27"/>
      <c r="D4" s="27"/>
    </row>
    <row r="5" spans="1:7" x14ac:dyDescent="0.3">
      <c r="A5" s="5"/>
    </row>
    <row r="6" spans="1:7" x14ac:dyDescent="0.3">
      <c r="A6" t="s">
        <v>41</v>
      </c>
      <c r="B6" s="5"/>
      <c r="C6" s="5"/>
    </row>
    <row r="7" spans="1:7" x14ac:dyDescent="0.3">
      <c r="A7" t="s">
        <v>40</v>
      </c>
      <c r="B7" s="5"/>
      <c r="C7" s="5"/>
    </row>
    <row r="8" spans="1:7" x14ac:dyDescent="0.3">
      <c r="A8" t="s">
        <v>39</v>
      </c>
      <c r="B8" s="5"/>
      <c r="C8" s="5"/>
    </row>
    <row r="9" spans="1:7" x14ac:dyDescent="0.3">
      <c r="A9" t="s">
        <v>38</v>
      </c>
      <c r="B9" s="5"/>
      <c r="C9" s="5"/>
    </row>
    <row r="10" spans="1:7" x14ac:dyDescent="0.3">
      <c r="A10" t="s">
        <v>37</v>
      </c>
      <c r="B10" s="5"/>
      <c r="C10" s="5"/>
    </row>
    <row r="11" spans="1:7" ht="15" thickBot="1" x14ac:dyDescent="0.35"/>
    <row r="12" spans="1:7" ht="15" thickBot="1" x14ac:dyDescent="0.35">
      <c r="A12" s="26" t="s">
        <v>36</v>
      </c>
      <c r="B12" s="25" t="s">
        <v>29</v>
      </c>
      <c r="C12" s="25" t="s">
        <v>28</v>
      </c>
      <c r="D12" s="24"/>
      <c r="G12" s="23"/>
    </row>
    <row r="13" spans="1:7" x14ac:dyDescent="0.3">
      <c r="A13" s="5"/>
    </row>
    <row r="14" spans="1:7" x14ac:dyDescent="0.3">
      <c r="A14" s="5" t="s">
        <v>35</v>
      </c>
      <c r="B14" s="22">
        <v>250</v>
      </c>
      <c r="C14" s="21">
        <f>B14*12</f>
        <v>3000</v>
      </c>
      <c r="D14" t="s">
        <v>0</v>
      </c>
    </row>
    <row r="15" spans="1:7" x14ac:dyDescent="0.3">
      <c r="A15" t="s">
        <v>34</v>
      </c>
      <c r="B15" s="20">
        <f>B37</f>
        <v>225.41666666666666</v>
      </c>
      <c r="C15" s="20">
        <f>B15*12</f>
        <v>2705</v>
      </c>
      <c r="D15" t="s">
        <v>0</v>
      </c>
    </row>
    <row r="16" spans="1:7" x14ac:dyDescent="0.3">
      <c r="A16" t="s">
        <v>33</v>
      </c>
      <c r="B16" s="2">
        <f>B14+B15</f>
        <v>475.41666666666663</v>
      </c>
      <c r="C16" s="2">
        <f>C14+C15</f>
        <v>5705</v>
      </c>
      <c r="D16" t="s">
        <v>0</v>
      </c>
    </row>
    <row r="17" spans="1:6" x14ac:dyDescent="0.3">
      <c r="B17" s="4"/>
    </row>
    <row r="18" spans="1:6" x14ac:dyDescent="0.3">
      <c r="A18" s="5" t="s">
        <v>32</v>
      </c>
      <c r="B18" s="19">
        <v>12</v>
      </c>
      <c r="C18" t="s">
        <v>31</v>
      </c>
    </row>
    <row r="19" spans="1:6" ht="15" thickBot="1" x14ac:dyDescent="0.35">
      <c r="F19" s="1"/>
    </row>
    <row r="20" spans="1:6" ht="15" thickBot="1" x14ac:dyDescent="0.35">
      <c r="A20" s="18" t="s">
        <v>30</v>
      </c>
      <c r="B20" s="17" t="s">
        <v>29</v>
      </c>
      <c r="C20" s="17" t="s">
        <v>28</v>
      </c>
      <c r="D20" s="16"/>
      <c r="F20" s="1"/>
    </row>
    <row r="21" spans="1:6" x14ac:dyDescent="0.3">
      <c r="A21" s="5"/>
      <c r="B21" s="5"/>
      <c r="F21" s="1"/>
    </row>
    <row r="22" spans="1:6" x14ac:dyDescent="0.3">
      <c r="A22" s="5" t="s">
        <v>27</v>
      </c>
      <c r="F22" s="1"/>
    </row>
    <row r="23" spans="1:6" x14ac:dyDescent="0.3">
      <c r="A23" t="s">
        <v>26</v>
      </c>
      <c r="B23" s="2">
        <f>C23/12</f>
        <v>2.5</v>
      </c>
      <c r="C23" s="12">
        <v>30</v>
      </c>
      <c r="D23" t="s">
        <v>0</v>
      </c>
      <c r="F23" s="1"/>
    </row>
    <row r="24" spans="1:6" x14ac:dyDescent="0.3">
      <c r="A24" t="s">
        <v>25</v>
      </c>
      <c r="B24" s="2">
        <f>C24/12</f>
        <v>2.9166666666666665</v>
      </c>
      <c r="C24" s="15">
        <v>35</v>
      </c>
      <c r="D24" t="s">
        <v>0</v>
      </c>
      <c r="F24" s="1"/>
    </row>
    <row r="25" spans="1:6" x14ac:dyDescent="0.3">
      <c r="A25" t="s">
        <v>24</v>
      </c>
      <c r="B25" s="12">
        <v>5</v>
      </c>
      <c r="C25" s="14">
        <f>B25*12</f>
        <v>60</v>
      </c>
      <c r="D25" t="s">
        <v>0</v>
      </c>
      <c r="F25" s="1"/>
    </row>
    <row r="26" spans="1:6" x14ac:dyDescent="0.3">
      <c r="A26" t="s">
        <v>23</v>
      </c>
      <c r="B26" s="12">
        <v>15</v>
      </c>
      <c r="C26" s="14">
        <f>B26*12</f>
        <v>180</v>
      </c>
      <c r="D26" t="s">
        <v>0</v>
      </c>
      <c r="F26" s="1"/>
    </row>
    <row r="27" spans="1:6" x14ac:dyDescent="0.3">
      <c r="A27" t="s">
        <v>22</v>
      </c>
      <c r="B27" s="2">
        <f>C27/12</f>
        <v>0</v>
      </c>
      <c r="C27" s="15">
        <v>0</v>
      </c>
      <c r="D27" t="s">
        <v>0</v>
      </c>
      <c r="F27" s="1"/>
    </row>
    <row r="28" spans="1:6" x14ac:dyDescent="0.3">
      <c r="A28" t="s">
        <v>21</v>
      </c>
      <c r="B28" s="12">
        <v>0</v>
      </c>
      <c r="C28" s="14">
        <f>B28*12</f>
        <v>0</v>
      </c>
      <c r="D28" t="s">
        <v>0</v>
      </c>
      <c r="F28" s="1"/>
    </row>
    <row r="29" spans="1:6" x14ac:dyDescent="0.3">
      <c r="A29" s="5" t="s">
        <v>20</v>
      </c>
      <c r="B29" s="13">
        <f>SUM(B23:B28)</f>
        <v>25.416666666666664</v>
      </c>
      <c r="C29" s="13">
        <f>SUM(C23:C28)</f>
        <v>305</v>
      </c>
      <c r="D29" t="s">
        <v>0</v>
      </c>
      <c r="F29" s="1"/>
    </row>
    <row r="30" spans="1:6" x14ac:dyDescent="0.3">
      <c r="F30" s="1"/>
    </row>
    <row r="31" spans="1:6" x14ac:dyDescent="0.3">
      <c r="A31" s="5" t="s">
        <v>19</v>
      </c>
      <c r="F31" s="1"/>
    </row>
    <row r="32" spans="1:6" x14ac:dyDescent="0.3">
      <c r="A32" t="s">
        <v>18</v>
      </c>
      <c r="B32" s="12">
        <v>20</v>
      </c>
      <c r="C32" t="s">
        <v>0</v>
      </c>
    </row>
    <row r="33" spans="1:6" x14ac:dyDescent="0.3">
      <c r="A33" t="s">
        <v>17</v>
      </c>
      <c r="B33" s="12">
        <v>5</v>
      </c>
      <c r="C33" t="s">
        <v>0</v>
      </c>
      <c r="F33" s="1"/>
    </row>
    <row r="34" spans="1:6" x14ac:dyDescent="0.3">
      <c r="A34" t="s">
        <v>16</v>
      </c>
      <c r="B34" s="12">
        <v>8</v>
      </c>
      <c r="C34" t="s">
        <v>15</v>
      </c>
      <c r="F34" s="1"/>
    </row>
    <row r="35" spans="1:6" x14ac:dyDescent="0.3">
      <c r="A35" s="5" t="s">
        <v>14</v>
      </c>
      <c r="B35" s="2">
        <f>(B32+B33)*B34</f>
        <v>200</v>
      </c>
      <c r="C35" s="11">
        <f>B35*12</f>
        <v>2400</v>
      </c>
      <c r="D35" t="s">
        <v>0</v>
      </c>
      <c r="F35" s="1"/>
    </row>
    <row r="36" spans="1:6" x14ac:dyDescent="0.3">
      <c r="A36" s="5"/>
      <c r="B36" s="4"/>
      <c r="F36" s="1"/>
    </row>
    <row r="37" spans="1:6" x14ac:dyDescent="0.3">
      <c r="A37" s="5" t="s">
        <v>13</v>
      </c>
      <c r="B37" s="2">
        <f>B29+B35</f>
        <v>225.41666666666666</v>
      </c>
      <c r="C37" s="2">
        <f>C29+(B35*12)</f>
        <v>2705</v>
      </c>
      <c r="D37" t="s">
        <v>0</v>
      </c>
      <c r="F37" s="1"/>
    </row>
    <row r="38" spans="1:6" ht="15" thickBot="1" x14ac:dyDescent="0.35">
      <c r="F38" s="1"/>
    </row>
    <row r="39" spans="1:6" ht="15" thickBot="1" x14ac:dyDescent="0.35">
      <c r="A39" s="10" t="s">
        <v>12</v>
      </c>
      <c r="B39" s="9" t="s">
        <v>11</v>
      </c>
      <c r="C39" s="9" t="s">
        <v>10</v>
      </c>
      <c r="D39" s="8"/>
      <c r="F39" s="1"/>
    </row>
    <row r="40" spans="1:6" x14ac:dyDescent="0.3">
      <c r="F40" s="1"/>
    </row>
    <row r="41" spans="1:6" x14ac:dyDescent="0.3">
      <c r="A41" s="5" t="s">
        <v>9</v>
      </c>
      <c r="B41" s="5"/>
      <c r="C41" s="5"/>
      <c r="F41" s="1"/>
    </row>
    <row r="42" spans="1:6" x14ac:dyDescent="0.3">
      <c r="A42" t="s">
        <v>8</v>
      </c>
      <c r="B42" s="2">
        <f>B29/B34</f>
        <v>3.177083333333333</v>
      </c>
      <c r="C42" t="s">
        <v>0</v>
      </c>
      <c r="F42" s="1"/>
    </row>
    <row r="43" spans="1:6" x14ac:dyDescent="0.3">
      <c r="A43" t="s">
        <v>7</v>
      </c>
      <c r="B43" s="2">
        <f>B35/B34</f>
        <v>25</v>
      </c>
      <c r="C43" t="s">
        <v>0</v>
      </c>
      <c r="F43" s="1"/>
    </row>
    <row r="44" spans="1:6" x14ac:dyDescent="0.3">
      <c r="A44" t="s">
        <v>6</v>
      </c>
      <c r="B44" s="7">
        <v>2.5</v>
      </c>
      <c r="C44" t="s">
        <v>5</v>
      </c>
      <c r="F44" s="1"/>
    </row>
    <row r="45" spans="1:6" x14ac:dyDescent="0.3">
      <c r="A45" s="5" t="s">
        <v>4</v>
      </c>
      <c r="B45" s="6">
        <f>B42+B43+(B44*B18)</f>
        <v>58.177083333333329</v>
      </c>
      <c r="C45" t="s">
        <v>0</v>
      </c>
      <c r="F45" s="1"/>
    </row>
    <row r="46" spans="1:6" x14ac:dyDescent="0.3">
      <c r="A46" s="5"/>
      <c r="B46" s="4"/>
      <c r="C46" s="4"/>
      <c r="F46" s="1"/>
    </row>
    <row r="47" spans="1:6" x14ac:dyDescent="0.3">
      <c r="A47" s="3" t="s">
        <v>3</v>
      </c>
      <c r="B47" s="2">
        <f>(B14+B29/B34+B35/B34)/(B44*B18)</f>
        <v>9.2725694444444464</v>
      </c>
      <c r="C47" s="2">
        <f>B47*12</f>
        <v>111.27083333333336</v>
      </c>
      <c r="D47" t="s">
        <v>2</v>
      </c>
      <c r="F47" s="1"/>
    </row>
    <row r="48" spans="1:6" x14ac:dyDescent="0.3">
      <c r="A48" s="3" t="s">
        <v>1</v>
      </c>
      <c r="B48" s="2">
        <f>B45*B47</f>
        <v>539.45104528356489</v>
      </c>
      <c r="C48" s="2">
        <f>B48*12</f>
        <v>6473.4125434027792</v>
      </c>
      <c r="D48" t="s">
        <v>0</v>
      </c>
      <c r="F48" s="1"/>
    </row>
  </sheetData>
  <sheetProtection algorithmName="SHA-512" hashValue="/umni66P6VfQWKmu0XLJ4396EfNYU6UTZD5hECr6NiYPBJmiQI8ifJ4H01c8XhCuudDoQLUh1HOpyM9IEodLEw==" saltValue="pJtSeI5KZkAy76vfwBwjqQ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Esimerkki kakkuyrittäjä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 Heininen</dc:creator>
  <cp:lastModifiedBy>Aino Heininen</cp:lastModifiedBy>
  <dcterms:created xsi:type="dcterms:W3CDTF">2020-08-14T06:55:36Z</dcterms:created>
  <dcterms:modified xsi:type="dcterms:W3CDTF">2020-08-14T06:56:20Z</dcterms:modified>
</cp:coreProperties>
</file>