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490s\Documents\Reijo\Sarnan muokatut tilastot\2025\"/>
    </mc:Choice>
  </mc:AlternateContent>
  <xr:revisionPtr revIDLastSave="0" documentId="13_ncr:1_{A06CEDA0-0AFA-4C2D-BD67-E49DDDEA2807}" xr6:coauthVersionLast="47" xr6:coauthVersionMax="47" xr10:uidLastSave="{00000000-0000-0000-0000-000000000000}"/>
  <bookViews>
    <workbookView xWindow="-120" yWindow="-120" windowWidth="29040" windowHeight="17520" tabRatio="515" activeTab="1" xr2:uid="{00000000-000D-0000-FFFF-FFFF00000000}"/>
  </bookViews>
  <sheets>
    <sheet name="M Tulokset" sheetId="2" r:id="rId1"/>
    <sheet name="N Tulokset" sheetId="3" r:id="rId2"/>
    <sheet name="kertoimet" sheetId="1" r:id="rId3"/>
  </sheets>
  <definedNames>
    <definedName name="_xlnm._FilterDatabase" localSheetId="0" hidden="1">'M Tulokset'!$A$3:$J$112</definedName>
    <definedName name="_xlnm._FilterDatabase" localSheetId="1" hidden="1">'N Tulokset'!$B$3:$J$54</definedName>
    <definedName name="Ikäkertoimet">kertoimet!$A$4:$M$74</definedName>
    <definedName name="Lajittelualue">'M Tulokset'!$A$4:$J$91</definedName>
    <definedName name="_xlnm.Print_Area" localSheetId="2">kertoimet!$A$2:$M$74</definedName>
    <definedName name="_xlnm.Print_Area" localSheetId="0">'M Tulokset'!$A$1:$J$65</definedName>
    <definedName name="_xlnm.Print_Area" localSheetId="1">'N Tulokset'!$A$1:$J$43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I8" i="3"/>
  <c r="J8" i="3" s="1"/>
  <c r="H23" i="3"/>
  <c r="I23" i="3"/>
  <c r="J23" i="3" s="1"/>
  <c r="H18" i="3"/>
  <c r="I18" i="3"/>
  <c r="J18" i="3" s="1"/>
  <c r="H50" i="3"/>
  <c r="I50" i="3"/>
  <c r="J50" i="3" s="1"/>
  <c r="H39" i="3"/>
  <c r="I39" i="3"/>
  <c r="J39" i="3" s="1"/>
  <c r="H41" i="3"/>
  <c r="I41" i="3"/>
  <c r="J41" i="3" s="1"/>
  <c r="H31" i="3"/>
  <c r="I31" i="3"/>
  <c r="J31" i="3" s="1"/>
  <c r="H20" i="3"/>
  <c r="I20" i="3"/>
  <c r="J20" i="3" s="1"/>
  <c r="H36" i="3"/>
  <c r="I36" i="3"/>
  <c r="J36" i="3" s="1"/>
  <c r="H22" i="3"/>
  <c r="I22" i="3"/>
  <c r="J22" i="3" s="1"/>
  <c r="H40" i="3"/>
  <c r="I40" i="3"/>
  <c r="J40" i="3" s="1"/>
  <c r="H45" i="3"/>
  <c r="I45" i="3"/>
  <c r="J45" i="3" s="1"/>
  <c r="H92" i="2"/>
  <c r="H93" i="2"/>
  <c r="H94" i="2"/>
  <c r="I94" i="2" s="1"/>
  <c r="J94" i="2" s="1"/>
  <c r="H95" i="2"/>
  <c r="I95" i="2" s="1"/>
  <c r="J95" i="2" s="1"/>
  <c r="H96" i="2"/>
  <c r="I96" i="2" s="1"/>
  <c r="J96" i="2" s="1"/>
  <c r="H97" i="2"/>
  <c r="H98" i="2"/>
  <c r="H99" i="2"/>
  <c r="H100" i="2"/>
  <c r="H101" i="2"/>
  <c r="H102" i="2"/>
  <c r="I102" i="2" s="1"/>
  <c r="H103" i="2"/>
  <c r="I103" i="2" s="1"/>
  <c r="J103" i="2" s="1"/>
  <c r="H104" i="2"/>
  <c r="I104" i="2" s="1"/>
  <c r="J104" i="2" s="1"/>
  <c r="H105" i="2"/>
  <c r="I105" i="2" s="1"/>
  <c r="J105" i="2" s="1"/>
  <c r="I107" i="2"/>
  <c r="I108" i="2"/>
  <c r="I112" i="2"/>
  <c r="H34" i="2"/>
  <c r="H37" i="2"/>
  <c r="I37" i="2" s="1"/>
  <c r="J37" i="2" s="1"/>
  <c r="H53" i="2"/>
  <c r="I53" i="2" s="1"/>
  <c r="J53" i="2" s="1"/>
  <c r="H82" i="2"/>
  <c r="I82" i="2" s="1"/>
  <c r="J82" i="2" s="1"/>
  <c r="H30" i="2"/>
  <c r="I30" i="2" s="1"/>
  <c r="J30" i="2" s="1"/>
  <c r="H106" i="2"/>
  <c r="H109" i="2"/>
  <c r="I109" i="2" s="1"/>
  <c r="H63" i="2"/>
  <c r="I63" i="2" s="1"/>
  <c r="J63" i="2" s="1"/>
  <c r="H11" i="2"/>
  <c r="I11" i="2" s="1"/>
  <c r="J11" i="2" s="1"/>
  <c r="H55" i="2"/>
  <c r="I55" i="2" s="1"/>
  <c r="J55" i="2" s="1"/>
  <c r="H9" i="2"/>
  <c r="I9" i="2" s="1"/>
  <c r="J9" i="2" s="1"/>
  <c r="H10" i="2"/>
  <c r="I10" i="2" s="1"/>
  <c r="J10" i="2" s="1"/>
  <c r="H47" i="2"/>
  <c r="I47" i="2" s="1"/>
  <c r="J47" i="2" s="1"/>
  <c r="H77" i="2"/>
  <c r="I98" i="2"/>
  <c r="J98" i="2" s="1"/>
  <c r="H42" i="2"/>
  <c r="H36" i="2"/>
  <c r="H21" i="2"/>
  <c r="H112" i="2"/>
  <c r="H27" i="2"/>
  <c r="I27" i="2" s="1"/>
  <c r="J27" i="2" s="1"/>
  <c r="H71" i="2"/>
  <c r="I71" i="2" s="1"/>
  <c r="J71" i="2" s="1"/>
  <c r="H51" i="2"/>
  <c r="I51" i="2" s="1"/>
  <c r="J51" i="2" s="1"/>
  <c r="H89" i="2"/>
  <c r="I89" i="2" s="1"/>
  <c r="J89" i="2" s="1"/>
  <c r="H25" i="2"/>
  <c r="H5" i="2"/>
  <c r="H58" i="2"/>
  <c r="I58" i="2" s="1"/>
  <c r="J58" i="2" s="1"/>
  <c r="H22" i="2"/>
  <c r="I22" i="2" s="1"/>
  <c r="J22" i="2" s="1"/>
  <c r="H40" i="2"/>
  <c r="I40" i="2" s="1"/>
  <c r="J40" i="2" s="1"/>
  <c r="H15" i="2"/>
  <c r="H17" i="2"/>
  <c r="I17" i="2" s="1"/>
  <c r="J17" i="2" s="1"/>
  <c r="H29" i="2"/>
  <c r="I29" i="2" s="1"/>
  <c r="J29" i="2" s="1"/>
  <c r="H13" i="2"/>
  <c r="H108" i="2"/>
  <c r="H84" i="2"/>
  <c r="I84" i="2" s="1"/>
  <c r="J84" i="2" s="1"/>
  <c r="H56" i="2"/>
  <c r="I56" i="2" s="1"/>
  <c r="J56" i="2" s="1"/>
  <c r="H43" i="2"/>
  <c r="H20" i="2"/>
  <c r="I92" i="2"/>
  <c r="J92" i="2" s="1"/>
  <c r="H24" i="2"/>
  <c r="H18" i="2"/>
  <c r="H107" i="2"/>
  <c r="H54" i="2"/>
  <c r="H6" i="2"/>
  <c r="I6" i="2" s="1"/>
  <c r="J6" i="2" s="1"/>
  <c r="H75" i="2"/>
  <c r="H19" i="2"/>
  <c r="H59" i="2"/>
  <c r="H88" i="2"/>
  <c r="H80" i="2"/>
  <c r="H4" i="2"/>
  <c r="I4" i="2" s="1"/>
  <c r="J4" i="2" s="1"/>
  <c r="H79" i="2"/>
  <c r="I79" i="2" s="1"/>
  <c r="J79" i="2" s="1"/>
  <c r="H87" i="2"/>
  <c r="H28" i="2"/>
  <c r="I28" i="2" s="1"/>
  <c r="J28" i="2" s="1"/>
  <c r="H64" i="2"/>
  <c r="H57" i="2"/>
  <c r="H60" i="2"/>
  <c r="H69" i="2"/>
  <c r="H44" i="2"/>
  <c r="I44" i="2" s="1"/>
  <c r="J44" i="2" s="1"/>
  <c r="H111" i="2"/>
  <c r="H62" i="2"/>
  <c r="H78" i="2"/>
  <c r="H90" i="2"/>
  <c r="H65" i="2"/>
  <c r="I65" i="2" s="1"/>
  <c r="J65" i="2" s="1"/>
  <c r="H8" i="2"/>
  <c r="I8" i="2" s="1"/>
  <c r="J8" i="2" s="1"/>
  <c r="H72" i="2"/>
  <c r="I72" i="2" s="1"/>
  <c r="J72" i="2" s="1"/>
  <c r="H31" i="2"/>
  <c r="H85" i="2"/>
  <c r="H45" i="2"/>
  <c r="I45" i="2" s="1"/>
  <c r="J45" i="2" s="1"/>
  <c r="H46" i="2"/>
  <c r="I46" i="2" s="1"/>
  <c r="J46" i="2" s="1"/>
  <c r="H73" i="2"/>
  <c r="I73" i="2" s="1"/>
  <c r="J73" i="2" s="1"/>
  <c r="H39" i="2"/>
  <c r="H52" i="2"/>
  <c r="I52" i="2" s="1"/>
  <c r="J52" i="2" s="1"/>
  <c r="H7" i="2"/>
  <c r="I7" i="2" s="1"/>
  <c r="J7" i="2" s="1"/>
  <c r="H81" i="2"/>
  <c r="I81" i="2" s="1"/>
  <c r="J81" i="2" s="1"/>
  <c r="I100" i="2"/>
  <c r="J100" i="2" s="1"/>
  <c r="H16" i="2"/>
  <c r="H66" i="2"/>
  <c r="H14" i="2"/>
  <c r="H35" i="2"/>
  <c r="H76" i="2"/>
  <c r="I76" i="2" s="1"/>
  <c r="J76" i="2" s="1"/>
  <c r="H33" i="2"/>
  <c r="H83" i="2"/>
  <c r="H70" i="2"/>
  <c r="I70" i="2" s="1"/>
  <c r="J70" i="2" s="1"/>
  <c r="H61" i="2"/>
  <c r="H48" i="2"/>
  <c r="H74" i="2"/>
  <c r="I74" i="2" s="1"/>
  <c r="J74" i="2" s="1"/>
  <c r="I101" i="2"/>
  <c r="J101" i="2" s="1"/>
  <c r="H12" i="2"/>
  <c r="H41" i="2"/>
  <c r="I41" i="2" s="1"/>
  <c r="J41" i="2" s="1"/>
  <c r="H50" i="2"/>
  <c r="H26" i="2"/>
  <c r="I26" i="2" s="1"/>
  <c r="J26" i="2" s="1"/>
  <c r="H67" i="2"/>
  <c r="I67" i="2" s="1"/>
  <c r="J67" i="2" s="1"/>
  <c r="H23" i="2"/>
  <c r="H49" i="2"/>
  <c r="I49" i="2" s="1"/>
  <c r="J49" i="2" s="1"/>
  <c r="H91" i="2"/>
  <c r="H32" i="2"/>
  <c r="H86" i="2"/>
  <c r="H38" i="2"/>
  <c r="I38" i="2" s="1"/>
  <c r="J38" i="2" s="1"/>
  <c r="H68" i="2"/>
  <c r="I68" i="2" s="1"/>
  <c r="J68" i="2" s="1"/>
  <c r="H110" i="2"/>
  <c r="I110" i="2" s="1"/>
  <c r="H29" i="3"/>
  <c r="H38" i="3"/>
  <c r="I38" i="3"/>
  <c r="J38" i="3" s="1"/>
  <c r="I26" i="3"/>
  <c r="J26" i="3" s="1"/>
  <c r="H26" i="3"/>
  <c r="I49" i="3"/>
  <c r="J49" i="3" s="1"/>
  <c r="H49" i="3"/>
  <c r="I33" i="3"/>
  <c r="J33" i="3" s="1"/>
  <c r="H33" i="3"/>
  <c r="H16" i="3"/>
  <c r="I16" i="3"/>
  <c r="J16" i="3" s="1"/>
  <c r="H11" i="3"/>
  <c r="I11" i="3"/>
  <c r="J11" i="3" s="1"/>
  <c r="H6" i="3"/>
  <c r="I6" i="3"/>
  <c r="J6" i="3" s="1"/>
  <c r="H10" i="3"/>
  <c r="I10" i="3"/>
  <c r="J10" i="3" s="1"/>
  <c r="H9" i="3"/>
  <c r="I9" i="3"/>
  <c r="J9" i="3" s="1"/>
  <c r="H52" i="3"/>
  <c r="I52" i="3"/>
  <c r="J52" i="3" s="1"/>
  <c r="H4" i="3"/>
  <c r="I4" i="3"/>
  <c r="J4" i="3" s="1"/>
  <c r="H27" i="3"/>
  <c r="I27" i="3"/>
  <c r="J27" i="3" s="1"/>
  <c r="H34" i="3"/>
  <c r="I34" i="3"/>
  <c r="J34" i="3" s="1"/>
  <c r="H51" i="3"/>
  <c r="I51" i="3"/>
  <c r="J51" i="3" s="1"/>
  <c r="H46" i="3"/>
  <c r="H5" i="3"/>
  <c r="H17" i="3"/>
  <c r="H24" i="3"/>
  <c r="H44" i="3"/>
  <c r="H35" i="3"/>
  <c r="H14" i="3"/>
  <c r="H28" i="3"/>
  <c r="H25" i="3"/>
  <c r="H12" i="3"/>
  <c r="H21" i="3"/>
  <c r="H37" i="3"/>
  <c r="H32" i="3"/>
  <c r="H42" i="3"/>
  <c r="H30" i="3"/>
  <c r="H54" i="3"/>
  <c r="H15" i="3"/>
  <c r="H19" i="3"/>
  <c r="H47" i="3"/>
  <c r="H43" i="3"/>
  <c r="H53" i="3"/>
  <c r="H13" i="3"/>
  <c r="H48" i="3"/>
  <c r="H7" i="3"/>
  <c r="H55" i="3"/>
  <c r="I55" i="3"/>
  <c r="J55" i="3" s="1"/>
  <c r="I17" i="3"/>
  <c r="J17" i="3" s="1"/>
  <c r="I14" i="3"/>
  <c r="J14" i="3" s="1"/>
  <c r="I21" i="3"/>
  <c r="J21" i="3" s="1"/>
  <c r="I5" i="3"/>
  <c r="J5" i="3" s="1"/>
  <c r="I28" i="3"/>
  <c r="J28" i="3" s="1"/>
  <c r="I12" i="3"/>
  <c r="J12" i="3" s="1"/>
  <c r="I53" i="3"/>
  <c r="J53" i="3" s="1"/>
  <c r="I24" i="3"/>
  <c r="J24" i="3" s="1"/>
  <c r="I19" i="3"/>
  <c r="J19" i="3" s="1"/>
  <c r="I37" i="3"/>
  <c r="J37" i="3" s="1"/>
  <c r="I46" i="3"/>
  <c r="J46" i="3" s="1"/>
  <c r="I25" i="3"/>
  <c r="J25" i="3" s="1"/>
  <c r="I42" i="3"/>
  <c r="J42" i="3" s="1"/>
  <c r="I35" i="3"/>
  <c r="J35" i="3" s="1"/>
  <c r="I7" i="3"/>
  <c r="J7" i="3" s="1"/>
  <c r="I15" i="3"/>
  <c r="J15" i="3" s="1"/>
  <c r="I47" i="3"/>
  <c r="J47" i="3" s="1"/>
  <c r="I54" i="3"/>
  <c r="J54" i="3" s="1"/>
  <c r="I43" i="3"/>
  <c r="J43" i="3" s="1"/>
  <c r="I44" i="3"/>
  <c r="J44" i="3" s="1"/>
  <c r="I32" i="3"/>
  <c r="J32" i="3" s="1"/>
  <c r="I48" i="3"/>
  <c r="J48" i="3" s="1"/>
  <c r="I13" i="3"/>
  <c r="J13" i="3" s="1"/>
  <c r="I30" i="3"/>
  <c r="J30" i="3" s="1"/>
  <c r="I29" i="3"/>
  <c r="J29" i="3" s="1"/>
  <c r="K69" i="1"/>
  <c r="J69" i="1"/>
  <c r="K70" i="1"/>
  <c r="K71" i="1"/>
  <c r="K72" i="1"/>
  <c r="K73" i="1"/>
  <c r="K64" i="1"/>
  <c r="K65" i="1"/>
  <c r="K66" i="1"/>
  <c r="K67" i="1"/>
  <c r="K68" i="1"/>
  <c r="J64" i="1"/>
  <c r="K59" i="1"/>
  <c r="J59" i="1"/>
  <c r="K60" i="1"/>
  <c r="K61" i="1"/>
  <c r="K62" i="1"/>
  <c r="K63" i="1"/>
  <c r="K54" i="1"/>
  <c r="K55" i="1"/>
  <c r="K56" i="1"/>
  <c r="K57" i="1"/>
  <c r="K58" i="1"/>
  <c r="J54" i="1"/>
  <c r="K49" i="1"/>
  <c r="J49" i="1"/>
  <c r="K50" i="1"/>
  <c r="K51" i="1"/>
  <c r="K52" i="1"/>
  <c r="K53" i="1"/>
  <c r="K44" i="1"/>
  <c r="K45" i="1"/>
  <c r="K46" i="1"/>
  <c r="K47" i="1"/>
  <c r="K48" i="1"/>
  <c r="J44" i="1"/>
  <c r="K39" i="1"/>
  <c r="J39" i="1"/>
  <c r="K40" i="1"/>
  <c r="K41" i="1"/>
  <c r="K42" i="1"/>
  <c r="K43" i="1"/>
  <c r="K34" i="1"/>
  <c r="K35" i="1"/>
  <c r="K36" i="1"/>
  <c r="K37" i="1"/>
  <c r="K38" i="1"/>
  <c r="J34" i="1"/>
  <c r="K29" i="1"/>
  <c r="J29" i="1"/>
  <c r="K30" i="1"/>
  <c r="K31" i="1"/>
  <c r="K32" i="1"/>
  <c r="K33" i="1"/>
  <c r="K24" i="1"/>
  <c r="K25" i="1"/>
  <c r="K26" i="1"/>
  <c r="K27" i="1"/>
  <c r="K28" i="1"/>
  <c r="J24" i="1"/>
  <c r="K19" i="1"/>
  <c r="J19" i="1"/>
  <c r="K20" i="1"/>
  <c r="K21" i="1"/>
  <c r="K22" i="1"/>
  <c r="K23" i="1"/>
  <c r="K14" i="1"/>
  <c r="K15" i="1"/>
  <c r="K16" i="1"/>
  <c r="K17" i="1"/>
  <c r="K18" i="1"/>
  <c r="J14" i="1"/>
  <c r="K9" i="1"/>
  <c r="J9" i="1"/>
  <c r="K10" i="1"/>
  <c r="K11" i="1"/>
  <c r="K12" i="1"/>
  <c r="K13" i="1"/>
  <c r="K4" i="1"/>
  <c r="K5" i="1"/>
  <c r="K6" i="1"/>
  <c r="K7" i="1"/>
  <c r="K8" i="1"/>
  <c r="J4" i="1"/>
  <c r="G74" i="1"/>
  <c r="G69" i="1"/>
  <c r="F69" i="1"/>
  <c r="G70" i="1"/>
  <c r="G71" i="1"/>
  <c r="G72" i="1"/>
  <c r="G73" i="1"/>
  <c r="G64" i="1"/>
  <c r="F64" i="1"/>
  <c r="G65" i="1"/>
  <c r="G66" i="1"/>
  <c r="G67" i="1"/>
  <c r="G68" i="1"/>
  <c r="G59" i="1"/>
  <c r="F59" i="1"/>
  <c r="G60" i="1"/>
  <c r="G61" i="1"/>
  <c r="G62" i="1"/>
  <c r="G63" i="1"/>
  <c r="G54" i="1"/>
  <c r="F54" i="1"/>
  <c r="G49" i="1"/>
  <c r="F49" i="1"/>
  <c r="G50" i="1"/>
  <c r="G51" i="1"/>
  <c r="G52" i="1"/>
  <c r="G53" i="1"/>
  <c r="G44" i="1"/>
  <c r="F44" i="1"/>
  <c r="G45" i="1"/>
  <c r="G46" i="1"/>
  <c r="G47" i="1"/>
  <c r="G48" i="1"/>
  <c r="G39" i="1"/>
  <c r="F39" i="1"/>
  <c r="G40" i="1"/>
  <c r="G41" i="1"/>
  <c r="G42" i="1"/>
  <c r="G43" i="1"/>
  <c r="G34" i="1"/>
  <c r="F34" i="1"/>
  <c r="G35" i="1"/>
  <c r="G36" i="1"/>
  <c r="G37" i="1"/>
  <c r="G38" i="1"/>
  <c r="G29" i="1"/>
  <c r="F29" i="1"/>
  <c r="G30" i="1"/>
  <c r="G31" i="1"/>
  <c r="G32" i="1"/>
  <c r="G33" i="1"/>
  <c r="G24" i="1"/>
  <c r="F24" i="1"/>
  <c r="G25" i="1"/>
  <c r="G26" i="1"/>
  <c r="G27" i="1"/>
  <c r="G28" i="1"/>
  <c r="G19" i="1"/>
  <c r="F19" i="1"/>
  <c r="G20" i="1"/>
  <c r="G21" i="1"/>
  <c r="G22" i="1"/>
  <c r="G23" i="1"/>
  <c r="G4" i="1"/>
  <c r="F4" i="1"/>
  <c r="G5" i="1"/>
  <c r="G6" i="1"/>
  <c r="G7" i="1"/>
  <c r="G8" i="1"/>
  <c r="G14" i="1"/>
  <c r="F14" i="1"/>
  <c r="G15" i="1"/>
  <c r="G16" i="1"/>
  <c r="G17" i="1"/>
  <c r="G18" i="1"/>
  <c r="G9" i="1"/>
  <c r="F9" i="1"/>
  <c r="G10" i="1"/>
  <c r="G11" i="1"/>
  <c r="G12" i="1"/>
  <c r="G13" i="1"/>
  <c r="G55" i="1"/>
  <c r="G56" i="1"/>
  <c r="G57" i="1"/>
  <c r="G58" i="1"/>
  <c r="J106" i="2" l="1"/>
  <c r="I106" i="2"/>
  <c r="J111" i="2"/>
  <c r="I111" i="2"/>
  <c r="J109" i="2"/>
  <c r="I34" i="2"/>
  <c r="J34" i="2" s="1"/>
  <c r="I36" i="2"/>
  <c r="J36" i="2" s="1"/>
  <c r="J112" i="2"/>
  <c r="I21" i="2"/>
  <c r="J21" i="2" s="1"/>
  <c r="J110" i="2"/>
  <c r="I54" i="2"/>
  <c r="J54" i="2" s="1"/>
  <c r="I60" i="2"/>
  <c r="J60" i="2" s="1"/>
  <c r="I64" i="2"/>
  <c r="J64" i="2" s="1"/>
  <c r="I97" i="2"/>
  <c r="J97" i="2" s="1"/>
  <c r="I19" i="2"/>
  <c r="J19" i="2" s="1"/>
  <c r="I88" i="2"/>
  <c r="J88" i="2" s="1"/>
  <c r="I87" i="2"/>
  <c r="J87" i="2" s="1"/>
  <c r="I13" i="2"/>
  <c r="J13" i="2" s="1"/>
  <c r="I31" i="2"/>
  <c r="J31" i="2" s="1"/>
  <c r="I77" i="2"/>
  <c r="J77" i="2" s="1"/>
  <c r="I66" i="2"/>
  <c r="J66" i="2" s="1"/>
  <c r="I12" i="2"/>
  <c r="J12" i="2" s="1"/>
  <c r="I61" i="2"/>
  <c r="J61" i="2" s="1"/>
  <c r="I33" i="2"/>
  <c r="J33" i="2" s="1"/>
  <c r="I80" i="2"/>
  <c r="J80" i="2" s="1"/>
  <c r="I85" i="2"/>
  <c r="J85" i="2" s="1"/>
  <c r="I69" i="2"/>
  <c r="J69" i="2" s="1"/>
  <c r="I5" i="2"/>
  <c r="J5" i="2" s="1"/>
  <c r="I59" i="2"/>
  <c r="J59" i="2" s="1"/>
  <c r="I35" i="2"/>
  <c r="J35" i="2" s="1"/>
  <c r="I14" i="2"/>
  <c r="J14" i="2" s="1"/>
  <c r="I99" i="2"/>
  <c r="J99" i="2" s="1"/>
  <c r="I24" i="2"/>
  <c r="J24" i="2" s="1"/>
  <c r="I20" i="2"/>
  <c r="J20" i="2" s="1"/>
  <c r="I57" i="2"/>
  <c r="J57" i="2" s="1"/>
  <c r="I39" i="2"/>
  <c r="J39" i="2" s="1"/>
  <c r="I23" i="2"/>
  <c r="J23" i="2" s="1"/>
  <c r="J102" i="2"/>
  <c r="I25" i="2"/>
  <c r="J25" i="2" s="1"/>
  <c r="I16" i="2"/>
  <c r="J16" i="2" s="1"/>
  <c r="I75" i="2"/>
  <c r="J75" i="2" s="1"/>
  <c r="I42" i="2"/>
  <c r="J42" i="2" s="1"/>
  <c r="I90" i="2"/>
  <c r="J90" i="2" s="1"/>
  <c r="I91" i="2"/>
  <c r="J91" i="2" s="1"/>
  <c r="J108" i="2"/>
  <c r="I15" i="2"/>
  <c r="J15" i="2" s="1"/>
  <c r="I48" i="2"/>
  <c r="J48" i="2" s="1"/>
  <c r="J107" i="2"/>
  <c r="I78" i="2"/>
  <c r="J78" i="2" s="1"/>
  <c r="I86" i="2"/>
  <c r="J86" i="2" s="1"/>
  <c r="I50" i="2"/>
  <c r="J50" i="2" s="1"/>
  <c r="I43" i="2"/>
  <c r="J43" i="2" s="1"/>
  <c r="I32" i="2"/>
  <c r="J32" i="2" s="1"/>
  <c r="I18" i="2"/>
  <c r="J18" i="2" s="1"/>
  <c r="I93" i="2"/>
  <c r="J93" i="2" s="1"/>
  <c r="I62" i="2"/>
  <c r="J62" i="2" s="1"/>
  <c r="I83" i="2"/>
  <c r="J83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39" i="2"/>
  <c r="A40" i="2" s="1"/>
  <c r="A41" i="2" s="1"/>
</calcChain>
</file>

<file path=xl/sharedStrings.xml><?xml version="1.0" encoding="utf-8"?>
<sst xmlns="http://schemas.openxmlformats.org/spreadsheetml/2006/main" count="504" uniqueCount="282">
  <si>
    <t>IFÅsarna</t>
  </si>
  <si>
    <t>Matti Saunanen</t>
  </si>
  <si>
    <t>IkaalU</t>
  </si>
  <si>
    <t>Kari Pohjola</t>
  </si>
  <si>
    <t>LänsiUU</t>
  </si>
  <si>
    <t>Turku</t>
  </si>
  <si>
    <t>HKV</t>
  </si>
  <si>
    <t>Reijo Sundell</t>
  </si>
  <si>
    <t>Ari Aartola</t>
  </si>
  <si>
    <t>Juhani Saarinen</t>
  </si>
  <si>
    <t>Kyösti Poutiainen</t>
  </si>
  <si>
    <t>Antero Markunsalo</t>
  </si>
  <si>
    <t>KuopRei</t>
  </si>
  <si>
    <t>sv</t>
  </si>
  <si>
    <t>ikä</t>
  </si>
  <si>
    <t>ikäkorjattu tulos</t>
  </si>
  <si>
    <t>Tulos</t>
  </si>
  <si>
    <t>Nimi</t>
  </si>
  <si>
    <t>Seura</t>
  </si>
  <si>
    <t>Tulospaikkak.</t>
  </si>
  <si>
    <t>pvm</t>
  </si>
  <si>
    <t>Miehet</t>
  </si>
  <si>
    <t>Naiset</t>
  </si>
  <si>
    <t>MIEHET</t>
  </si>
  <si>
    <t>HelsTa</t>
  </si>
  <si>
    <t>Jukka-Pekka Hassinen</t>
  </si>
  <si>
    <t>Helsinki</t>
  </si>
  <si>
    <t>Tampere</t>
  </si>
  <si>
    <t>EsboIF</t>
  </si>
  <si>
    <t>2014 WMA kertoimet Miehet</t>
  </si>
  <si>
    <t>2014 WMA kertoimet Naiset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</si>
  <si>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</si>
  <si>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</si>
  <si>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</si>
  <si>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</si>
  <si>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</si>
  <si>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</si>
  <si>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</si>
  <si>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</si>
  <si>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</si>
  <si>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</si>
  <si>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</si>
  <si>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</si>
  <si>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</si>
  <si>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</si>
  <si>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</si>
  <si>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</si>
  <si>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</si>
  <si>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</si>
  <si>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</si>
  <si>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</si>
  <si>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</si>
  <si>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</si>
  <si>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</si>
  <si>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</si>
  <si>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</si>
  <si>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</si>
  <si>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</si>
  <si>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</si>
  <si>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</si>
  <si>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</si>
  <si>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</si>
  <si>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</si>
  <si>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</si>
  <si>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</si>
  <si>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</si>
  <si>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</si>
  <si>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</si>
  <si>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</si>
  <si>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</si>
  <si>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</si>
  <si>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</si>
  <si>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</si>
  <si>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</si>
  <si>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</si>
  <si>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</si>
  <si>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</si>
  <si>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</si>
  <si>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</si>
  <si>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</si>
  <si>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</si>
  <si>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2010 WMA</t>
  </si>
  <si>
    <t>Sarna</t>
  </si>
  <si>
    <t>syntp</t>
  </si>
  <si>
    <t>HIFK</t>
  </si>
  <si>
    <t>Henry Andberg</t>
  </si>
  <si>
    <t>ikähyvitys</t>
  </si>
  <si>
    <t>Lari Vesander</t>
  </si>
  <si>
    <t>HaukVei</t>
  </si>
  <si>
    <t>Lauri Lindberg</t>
  </si>
  <si>
    <t>OulPy</t>
  </si>
  <si>
    <t>Jukka Hannula</t>
  </si>
  <si>
    <t>Paavo Reilson</t>
  </si>
  <si>
    <t>Petri Korander</t>
  </si>
  <si>
    <t>Risto Järvi</t>
  </si>
  <si>
    <t>Lasse Kyrö</t>
  </si>
  <si>
    <t>Miia Lindholm</t>
  </si>
  <si>
    <t>Henna Anunti</t>
  </si>
  <si>
    <t>Tuija Varsala</t>
  </si>
  <si>
    <t>Heikki Pärnä</t>
  </si>
  <si>
    <t>TuUL</t>
  </si>
  <si>
    <t>Mika Polku</t>
  </si>
  <si>
    <t>VirtU</t>
  </si>
  <si>
    <t>Jyväskylä</t>
  </si>
  <si>
    <t>Jukka Järvenpää</t>
  </si>
  <si>
    <t>Tessa Tillgren</t>
  </si>
  <si>
    <t>Tuire Mäki</t>
  </si>
  <si>
    <t>Maire Ahonen</t>
  </si>
  <si>
    <t>Kunto Viiru</t>
  </si>
  <si>
    <t>KajKi</t>
  </si>
  <si>
    <t>Samuli Nurminen</t>
  </si>
  <si>
    <t>KuntoP</t>
  </si>
  <si>
    <t>LahtiSp</t>
  </si>
  <si>
    <t>KU-58</t>
  </si>
  <si>
    <t>Simo Piispa</t>
  </si>
  <si>
    <t>Lasse Kaihlavirta</t>
  </si>
  <si>
    <t>Matti Viitala</t>
  </si>
  <si>
    <t>TampPy</t>
  </si>
  <si>
    <t>IFRaseb</t>
  </si>
  <si>
    <t>Antti Koskela</t>
  </si>
  <si>
    <t>Jukka Malila</t>
  </si>
  <si>
    <t>KangasnKa</t>
  </si>
  <si>
    <t>Hannu Ranta</t>
  </si>
  <si>
    <t>TammRy</t>
  </si>
  <si>
    <t>Kalevi Kytölä</t>
  </si>
  <si>
    <t>Tapani Leppälä</t>
  </si>
  <si>
    <t>LappUM</t>
  </si>
  <si>
    <t>Spove</t>
  </si>
  <si>
    <t>JyväskKU</t>
  </si>
  <si>
    <t>Satu Kouvo</t>
  </si>
  <si>
    <t>Miia Uskalinmäki</t>
  </si>
  <si>
    <t>Jonna Holkeri</t>
  </si>
  <si>
    <t>Anne Viljanmaa</t>
  </si>
  <si>
    <t>Virve Riikonen</t>
  </si>
  <si>
    <t>Annika Savolainen</t>
  </si>
  <si>
    <t>51.</t>
  </si>
  <si>
    <t>Pajulahti</t>
  </si>
  <si>
    <t>PolvijU</t>
  </si>
  <si>
    <t>Antti Takala</t>
  </si>
  <si>
    <t>Tomi Ryynänen</t>
  </si>
  <si>
    <t>Asko Murtomäki</t>
  </si>
  <si>
    <t>Tuomo Vanhanen</t>
  </si>
  <si>
    <t>TapE</t>
  </si>
  <si>
    <t>Aulis Lind</t>
  </si>
  <si>
    <t>Juha Helander</t>
  </si>
  <si>
    <t>Jarmo Lipasti</t>
  </si>
  <si>
    <t>Jouni Särkijärvi</t>
  </si>
  <si>
    <t>EspTa</t>
  </si>
  <si>
    <t>Tuomo Nurminen</t>
  </si>
  <si>
    <t>Rainer Lahtinen</t>
  </si>
  <si>
    <t>VeikkVei</t>
  </si>
  <si>
    <t>Tasoitustulokset</t>
  </si>
  <si>
    <t>Sarnan kert.</t>
  </si>
  <si>
    <t>Ville Sirviö</t>
  </si>
  <si>
    <t>Matts Nylund</t>
  </si>
  <si>
    <t>Raimo Korpela</t>
  </si>
  <si>
    <t>Ville Kattelus</t>
  </si>
  <si>
    <t>YlihJu</t>
  </si>
  <si>
    <t>HyvsU</t>
  </si>
  <si>
    <t>Jari Jaakkola</t>
  </si>
  <si>
    <t>Markku Savola</t>
  </si>
  <si>
    <t>Pertti Nousiainen</t>
  </si>
  <si>
    <t>RaumU</t>
  </si>
  <si>
    <t>VSMasters</t>
  </si>
  <si>
    <t>Olli Valkama</t>
  </si>
  <si>
    <t>IisVi</t>
  </si>
  <si>
    <t>Joni Pajala</t>
  </si>
  <si>
    <t>SalSa</t>
  </si>
  <si>
    <t>Jani Rouvinen</t>
  </si>
  <si>
    <t>Pasi Kauha</t>
  </si>
  <si>
    <t>UudKK</t>
  </si>
  <si>
    <t>Heikki Savolainen</t>
  </si>
  <si>
    <t>ToholU</t>
  </si>
  <si>
    <t>SavonlRie</t>
  </si>
  <si>
    <t>Atte Lähdekorpi</t>
  </si>
  <si>
    <t>ForssSa</t>
  </si>
  <si>
    <t>Timo Suvanto</t>
  </si>
  <si>
    <t>AlavU</t>
  </si>
  <si>
    <t>Esa Paukku</t>
  </si>
  <si>
    <t>Savonlinna</t>
  </si>
  <si>
    <t>Oulu</t>
  </si>
  <si>
    <t>Paul Kirsch</t>
  </si>
  <si>
    <t>LahdA</t>
  </si>
  <si>
    <t>Hannes Mäenpää</t>
  </si>
  <si>
    <t>Pertti Huhtala</t>
  </si>
  <si>
    <t>LohtVei</t>
  </si>
  <si>
    <t>Kokkola</t>
  </si>
  <si>
    <t>Kai Koljonen</t>
  </si>
  <si>
    <t>Miro Wikgren</t>
  </si>
  <si>
    <t>BorgåAk</t>
  </si>
  <si>
    <t>Petri Lappalainen</t>
  </si>
  <si>
    <t>Petri Norri</t>
  </si>
  <si>
    <t>Jukka Asikainen</t>
  </si>
  <si>
    <t>JoensKa</t>
  </si>
  <si>
    <t>Tartu EST</t>
  </si>
  <si>
    <t>Sami Päkkilä</t>
  </si>
  <si>
    <t>ÄänekU</t>
  </si>
  <si>
    <t>Antti Savinainen</t>
  </si>
  <si>
    <t>Kuopio</t>
  </si>
  <si>
    <t>Lari Pelanne</t>
  </si>
  <si>
    <t>Janne Aarnikko</t>
  </si>
  <si>
    <t>ImU</t>
  </si>
  <si>
    <t>Tommy Lahti</t>
  </si>
  <si>
    <t>IFFemman</t>
  </si>
  <si>
    <t>Hvam NOR</t>
  </si>
  <si>
    <t>Nantes FRA</t>
  </si>
  <si>
    <t>Lari Autio</t>
  </si>
  <si>
    <t>Jaakko Sadeharju</t>
  </si>
  <si>
    <t>SeinäjsU</t>
  </si>
  <si>
    <t>Jukka Sadeharju</t>
  </si>
  <si>
    <t>KarhU</t>
  </si>
  <si>
    <t>Rami Urho</t>
  </si>
  <si>
    <t>Esa Järnvall</t>
  </si>
  <si>
    <t>Ari Ollikainen</t>
  </si>
  <si>
    <t>OulIL</t>
  </si>
  <si>
    <t>HiisiM</t>
  </si>
  <si>
    <t>Petri Melanen</t>
  </si>
  <si>
    <t>Jukka Mutanen</t>
  </si>
  <si>
    <t>Jorma Hietamäki</t>
  </si>
  <si>
    <t>Kalevi Partti</t>
  </si>
  <si>
    <t>Jesse Huttunen</t>
  </si>
  <si>
    <t>SavitU</t>
  </si>
  <si>
    <t>Toni Juvonen</t>
  </si>
  <si>
    <t>SiilPo</t>
  </si>
  <si>
    <t>Sami Jämsen</t>
  </si>
  <si>
    <t>Matti Pesonen</t>
  </si>
  <si>
    <t>KeurKi</t>
  </si>
  <si>
    <t>Marko Nummenpää</t>
  </si>
  <si>
    <t>Kari Elomäki</t>
  </si>
  <si>
    <t>Martti Pennanen</t>
  </si>
  <si>
    <t>Leo Lahtinen</t>
  </si>
  <si>
    <t>Tuomo Ryynänen</t>
  </si>
  <si>
    <t>Teuvo Kärkkäinen</t>
  </si>
  <si>
    <t>Kajaani</t>
  </si>
  <si>
    <t>Tuomas Ukonmaanaho</t>
  </si>
  <si>
    <t>LapVi</t>
  </si>
  <si>
    <t>Kamloops CAN</t>
  </si>
  <si>
    <t>Heta Tuuri</t>
  </si>
  <si>
    <t>Sini Lällä</t>
  </si>
  <si>
    <t>Elin Pajunen</t>
  </si>
  <si>
    <t>VasaIS</t>
  </si>
  <si>
    <t>Annika Lindgren</t>
  </si>
  <si>
    <t>KokkVei</t>
  </si>
  <si>
    <t>Julia Nevanko</t>
  </si>
  <si>
    <t>Katri Paananen</t>
  </si>
  <si>
    <t>Kirsi Helén</t>
  </si>
  <si>
    <t>Katja Sillgren</t>
  </si>
  <si>
    <t>Emma Tuomola</t>
  </si>
  <si>
    <t>Minna Koivuniemi</t>
  </si>
  <si>
    <t>Veronica Gillberg</t>
  </si>
  <si>
    <t>Niina Malinen</t>
  </si>
  <si>
    <t>Marja Eskelinen</t>
  </si>
  <si>
    <t>VetU</t>
  </si>
  <si>
    <t>Anne Yli-Olli</t>
  </si>
  <si>
    <t>Hanna Karjalainen</t>
  </si>
  <si>
    <t>Suvi Puttonen</t>
  </si>
  <si>
    <t>Riina Monthan</t>
  </si>
  <si>
    <t>Virpi Hannuksela</t>
  </si>
  <si>
    <t>Riikka Honkanen</t>
  </si>
  <si>
    <t>Satu Koivukumpu</t>
  </si>
  <si>
    <t>Sanna Westerberg</t>
  </si>
  <si>
    <t>Anna Marttila</t>
  </si>
  <si>
    <t>Marika Lähteenmäki</t>
  </si>
  <si>
    <t>Virpi Kämäräinen</t>
  </si>
  <si>
    <t>Anette Mehtälä</t>
  </si>
  <si>
    <t>Anne Pöyhönen</t>
  </si>
  <si>
    <t>Sirpa Myllykangas</t>
  </si>
  <si>
    <t>Heidi Niemi</t>
  </si>
  <si>
    <t>Tuija Aarnio</t>
  </si>
  <si>
    <t>Anu Mitro</t>
  </si>
  <si>
    <t>Merja Vuorinen</t>
  </si>
  <si>
    <t>Marja Metsänkylä</t>
  </si>
  <si>
    <t>Pia Väliaho</t>
  </si>
  <si>
    <t>Kaija Björklund</t>
  </si>
  <si>
    <t>Pirkko Hilden</t>
  </si>
  <si>
    <t>Eeva Palomäki</t>
  </si>
  <si>
    <t>Maarit Varis</t>
  </si>
  <si>
    <t>Sirpa Sillman</t>
  </si>
  <si>
    <t>NurmijYU</t>
  </si>
  <si>
    <t>Airi Korhola</t>
  </si>
  <si>
    <t>Raija Mäkipää</t>
  </si>
  <si>
    <t>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</si>
</sst>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1"/>
      <charset val="1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.5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4" fontId="6" fillId="0" borderId="0" xfId="0" applyNumberFormat="1" applyFont="1" applyAlignment="1">
      <alignment wrapText="1"/>
    </xf>
    <xf numFmtId="1" fontId="0" fillId="0" borderId="0" xfId="0" applyNumberFormat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 wrapText="1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right" wrapText="1"/>
    </xf>
    <xf numFmtId="165" fontId="8" fillId="0" borderId="0" xfId="0" applyNumberFormat="1" applyFont="1" applyAlignment="1">
      <alignment vertical="center" wrapText="1"/>
    </xf>
    <xf numFmtId="14" fontId="0" fillId="0" borderId="0" xfId="0" applyNumberFormat="1"/>
    <xf numFmtId="165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14" fontId="10" fillId="3" borderId="0" xfId="0" applyNumberFormat="1" applyFont="1" applyFill="1" applyAlignment="1">
      <alignment horizontal="left" vertical="center"/>
    </xf>
    <xf numFmtId="14" fontId="11" fillId="0" borderId="0" xfId="0" applyNumberFormat="1" applyFont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ali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zoomScaleNormal="100" workbookViewId="0">
      <pane ySplit="3" topLeftCell="A4" activePane="bottomLeft" state="frozen"/>
      <selection pane="bottomLeft" activeCell="C4" sqref="C4"/>
    </sheetView>
  </sheetViews>
  <sheetFormatPr defaultColWidth="9.140625" defaultRowHeight="15" x14ac:dyDescent="0.25"/>
  <cols>
    <col min="1" max="1" width="4.5703125" customWidth="1"/>
    <col min="2" max="2" width="7.140625" style="46" customWidth="1"/>
    <col min="3" max="3" width="19" style="8" customWidth="1"/>
    <col min="4" max="4" width="11.42578125" style="9" customWidth="1"/>
    <col min="5" max="5" width="12" style="53" customWidth="1"/>
    <col min="6" max="6" width="12.140625" style="47" customWidth="1"/>
    <col min="7" max="7" width="12.140625" customWidth="1"/>
    <col min="8" max="8" width="8" style="2" customWidth="1"/>
    <col min="9" max="9" width="5.28515625" style="2" customWidth="1"/>
    <col min="10" max="10" width="7.7109375" style="9" customWidth="1"/>
  </cols>
  <sheetData>
    <row r="1" spans="1:10" ht="18.75" x14ac:dyDescent="0.3">
      <c r="B1" s="42"/>
      <c r="C1" s="5" t="s">
        <v>151</v>
      </c>
      <c r="D1" s="6">
        <v>2025</v>
      </c>
      <c r="E1" s="36" t="s">
        <v>152</v>
      </c>
      <c r="G1" s="50">
        <v>45749</v>
      </c>
    </row>
    <row r="2" spans="1:10" ht="18.75" x14ac:dyDescent="0.3">
      <c r="A2" s="29"/>
      <c r="B2" s="43" t="s">
        <v>23</v>
      </c>
      <c r="C2" s="12"/>
      <c r="D2" s="13"/>
      <c r="E2" s="51"/>
      <c r="F2" s="48"/>
      <c r="G2" s="14"/>
      <c r="H2" s="15"/>
      <c r="I2" s="15"/>
      <c r="J2" s="17"/>
    </row>
    <row r="3" spans="1:10" ht="23.25" x14ac:dyDescent="0.25">
      <c r="A3" s="18"/>
      <c r="B3" s="44" t="s">
        <v>16</v>
      </c>
      <c r="C3" s="16" t="s">
        <v>17</v>
      </c>
      <c r="D3" s="17" t="s">
        <v>18</v>
      </c>
      <c r="E3" s="52" t="s">
        <v>83</v>
      </c>
      <c r="F3" s="48" t="s">
        <v>19</v>
      </c>
      <c r="G3" s="14" t="s">
        <v>20</v>
      </c>
      <c r="H3" s="20" t="s">
        <v>13</v>
      </c>
      <c r="I3" s="20" t="s">
        <v>14</v>
      </c>
      <c r="J3" s="33" t="s">
        <v>15</v>
      </c>
    </row>
    <row r="4" spans="1:10" ht="15" customHeight="1" x14ac:dyDescent="0.25">
      <c r="A4" s="19">
        <f t="shared" ref="A4:A35" si="0">A3+1</f>
        <v>1</v>
      </c>
      <c r="B4">
        <v>185</v>
      </c>
      <c r="C4" t="s">
        <v>101</v>
      </c>
      <c r="D4" t="s">
        <v>102</v>
      </c>
      <c r="E4" s="35">
        <v>27594</v>
      </c>
      <c r="F4" t="s">
        <v>103</v>
      </c>
      <c r="G4" s="35">
        <v>45689</v>
      </c>
      <c r="H4" s="24">
        <f t="shared" ref="H4:H35" si="1">YEAR(E4)</f>
        <v>1975</v>
      </c>
      <c r="I4" s="24">
        <f t="shared" ref="I4:I35" si="2">D$1-H4</f>
        <v>50</v>
      </c>
      <c r="J4" s="31">
        <f t="shared" ref="J4:J35" si="3">B4+(VLOOKUP(I4,Ikäkertoimet,13))</f>
        <v>216.2</v>
      </c>
    </row>
    <row r="5" spans="1:10" ht="15" customHeight="1" x14ac:dyDescent="0.25">
      <c r="A5" s="19">
        <f t="shared" si="0"/>
        <v>2</v>
      </c>
      <c r="B5">
        <v>142</v>
      </c>
      <c r="C5" t="s">
        <v>145</v>
      </c>
      <c r="D5" t="s">
        <v>163</v>
      </c>
      <c r="E5" s="35">
        <v>18083</v>
      </c>
      <c r="F5" t="s">
        <v>27</v>
      </c>
      <c r="G5" s="35">
        <v>45710</v>
      </c>
      <c r="H5" s="24">
        <f t="shared" si="1"/>
        <v>1949</v>
      </c>
      <c r="I5" s="24">
        <f t="shared" si="2"/>
        <v>76</v>
      </c>
      <c r="J5" s="31">
        <f t="shared" si="3"/>
        <v>209.8</v>
      </c>
    </row>
    <row r="6" spans="1:10" ht="15" customHeight="1" x14ac:dyDescent="0.25">
      <c r="A6" s="19">
        <f t="shared" si="0"/>
        <v>3</v>
      </c>
      <c r="B6">
        <v>152</v>
      </c>
      <c r="C6" t="s">
        <v>119</v>
      </c>
      <c r="D6" t="s">
        <v>172</v>
      </c>
      <c r="E6" s="35">
        <v>21532</v>
      </c>
      <c r="F6" t="s">
        <v>204</v>
      </c>
      <c r="G6" s="35">
        <v>45703</v>
      </c>
      <c r="H6" s="24">
        <f t="shared" si="1"/>
        <v>1958</v>
      </c>
      <c r="I6" s="24">
        <f t="shared" si="2"/>
        <v>67</v>
      </c>
      <c r="J6" s="31">
        <f t="shared" si="3"/>
        <v>208.8</v>
      </c>
    </row>
    <row r="7" spans="1:10" ht="15" customHeight="1" x14ac:dyDescent="0.25">
      <c r="A7" s="19">
        <f t="shared" si="0"/>
        <v>4</v>
      </c>
      <c r="B7">
        <v>163</v>
      </c>
      <c r="C7" t="s">
        <v>116</v>
      </c>
      <c r="D7" t="s">
        <v>117</v>
      </c>
      <c r="E7" s="35">
        <v>24192</v>
      </c>
      <c r="F7" t="s">
        <v>27</v>
      </c>
      <c r="G7" s="35">
        <v>45710</v>
      </c>
      <c r="H7" s="24">
        <f t="shared" si="1"/>
        <v>1966</v>
      </c>
      <c r="I7" s="24">
        <f t="shared" si="2"/>
        <v>59</v>
      </c>
      <c r="J7" s="31">
        <f t="shared" si="3"/>
        <v>208.7</v>
      </c>
    </row>
    <row r="8" spans="1:10" ht="15" customHeight="1" x14ac:dyDescent="0.25">
      <c r="A8" s="19">
        <f t="shared" si="0"/>
        <v>5</v>
      </c>
      <c r="B8">
        <v>172</v>
      </c>
      <c r="C8" t="s">
        <v>85</v>
      </c>
      <c r="D8" t="s">
        <v>6</v>
      </c>
      <c r="E8" s="35">
        <v>26683</v>
      </c>
      <c r="F8" t="s">
        <v>103</v>
      </c>
      <c r="G8" s="35">
        <v>45724</v>
      </c>
      <c r="H8" s="24">
        <f t="shared" si="1"/>
        <v>1973</v>
      </c>
      <c r="I8" s="24">
        <f t="shared" si="2"/>
        <v>52</v>
      </c>
      <c r="J8" s="31">
        <f t="shared" si="3"/>
        <v>206.6</v>
      </c>
    </row>
    <row r="9" spans="1:10" ht="15" customHeight="1" x14ac:dyDescent="0.25">
      <c r="A9" s="19">
        <f t="shared" si="0"/>
        <v>6</v>
      </c>
      <c r="B9">
        <v>154</v>
      </c>
      <c r="C9" t="s">
        <v>3</v>
      </c>
      <c r="D9" t="s">
        <v>4</v>
      </c>
      <c r="E9" s="35">
        <v>23131</v>
      </c>
      <c r="F9" t="s">
        <v>26</v>
      </c>
      <c r="G9" s="35">
        <v>45742</v>
      </c>
      <c r="H9" s="24">
        <f t="shared" si="1"/>
        <v>1963</v>
      </c>
      <c r="I9" s="24">
        <f t="shared" si="2"/>
        <v>62</v>
      </c>
      <c r="J9" s="31">
        <f t="shared" si="3"/>
        <v>204</v>
      </c>
    </row>
    <row r="10" spans="1:10" ht="15" customHeight="1" x14ac:dyDescent="0.25">
      <c r="A10" s="19">
        <f t="shared" si="0"/>
        <v>7</v>
      </c>
      <c r="B10">
        <v>135</v>
      </c>
      <c r="C10" t="s">
        <v>7</v>
      </c>
      <c r="D10" t="s">
        <v>215</v>
      </c>
      <c r="E10" s="35">
        <v>17679</v>
      </c>
      <c r="F10" t="s">
        <v>26</v>
      </c>
      <c r="G10" s="35">
        <v>45728</v>
      </c>
      <c r="H10" s="24">
        <f t="shared" si="1"/>
        <v>1948</v>
      </c>
      <c r="I10" s="24">
        <f t="shared" si="2"/>
        <v>77</v>
      </c>
      <c r="J10" s="31">
        <f t="shared" si="3"/>
        <v>204</v>
      </c>
    </row>
    <row r="11" spans="1:10" ht="15" customHeight="1" x14ac:dyDescent="0.25">
      <c r="A11" s="19">
        <f t="shared" si="0"/>
        <v>8</v>
      </c>
      <c r="B11">
        <v>139</v>
      </c>
      <c r="C11" t="s">
        <v>8</v>
      </c>
      <c r="D11" t="s">
        <v>163</v>
      </c>
      <c r="E11" s="35">
        <v>19213</v>
      </c>
      <c r="F11" t="s">
        <v>103</v>
      </c>
      <c r="G11" s="35">
        <v>45724</v>
      </c>
      <c r="H11" s="24">
        <f t="shared" si="1"/>
        <v>1952</v>
      </c>
      <c r="I11" s="24">
        <f t="shared" si="2"/>
        <v>73</v>
      </c>
      <c r="J11" s="31">
        <f t="shared" si="3"/>
        <v>203.3</v>
      </c>
    </row>
    <row r="12" spans="1:10" ht="15" customHeight="1" x14ac:dyDescent="0.25">
      <c r="A12" s="19">
        <f t="shared" si="0"/>
        <v>9</v>
      </c>
      <c r="B12">
        <v>150</v>
      </c>
      <c r="C12" t="s">
        <v>89</v>
      </c>
      <c r="D12" t="s">
        <v>163</v>
      </c>
      <c r="E12" s="35">
        <v>22450</v>
      </c>
      <c r="F12" t="s">
        <v>194</v>
      </c>
      <c r="G12" s="35">
        <v>45675</v>
      </c>
      <c r="H12" s="24">
        <f t="shared" si="1"/>
        <v>1961</v>
      </c>
      <c r="I12" s="24">
        <f t="shared" si="2"/>
        <v>64</v>
      </c>
      <c r="J12" s="31">
        <f t="shared" si="3"/>
        <v>202.8</v>
      </c>
    </row>
    <row r="13" spans="1:10" ht="15" customHeight="1" x14ac:dyDescent="0.25">
      <c r="A13" s="19">
        <f t="shared" si="0"/>
        <v>10</v>
      </c>
      <c r="B13">
        <v>142</v>
      </c>
      <c r="C13" t="s">
        <v>218</v>
      </c>
      <c r="D13" t="s">
        <v>163</v>
      </c>
      <c r="E13" s="35">
        <v>20411</v>
      </c>
      <c r="F13" t="s">
        <v>27</v>
      </c>
      <c r="G13" s="35">
        <v>45710</v>
      </c>
      <c r="H13" s="24">
        <f t="shared" si="1"/>
        <v>1955</v>
      </c>
      <c r="I13" s="24">
        <f t="shared" si="2"/>
        <v>70</v>
      </c>
      <c r="J13" s="31">
        <f t="shared" si="3"/>
        <v>202.6</v>
      </c>
    </row>
    <row r="14" spans="1:10" ht="15" customHeight="1" x14ac:dyDescent="0.25">
      <c r="A14" s="19">
        <f t="shared" si="0"/>
        <v>11</v>
      </c>
      <c r="B14">
        <v>142</v>
      </c>
      <c r="C14" t="s">
        <v>160</v>
      </c>
      <c r="D14" t="s">
        <v>173</v>
      </c>
      <c r="E14" s="35">
        <v>20400</v>
      </c>
      <c r="F14" t="s">
        <v>27</v>
      </c>
      <c r="G14" s="35">
        <v>45710</v>
      </c>
      <c r="H14" s="24">
        <f t="shared" si="1"/>
        <v>1955</v>
      </c>
      <c r="I14" s="24">
        <f t="shared" si="2"/>
        <v>70</v>
      </c>
      <c r="J14" s="31">
        <f t="shared" si="3"/>
        <v>202.6</v>
      </c>
    </row>
    <row r="15" spans="1:10" ht="15" customHeight="1" x14ac:dyDescent="0.25">
      <c r="A15" s="19">
        <f t="shared" si="0"/>
        <v>12</v>
      </c>
      <c r="B15">
        <v>154</v>
      </c>
      <c r="C15" t="s">
        <v>91</v>
      </c>
      <c r="D15" t="s">
        <v>6</v>
      </c>
      <c r="E15" s="35">
        <v>24278</v>
      </c>
      <c r="F15" t="s">
        <v>26</v>
      </c>
      <c r="G15" s="35">
        <v>45679</v>
      </c>
      <c r="H15" s="24">
        <f t="shared" si="1"/>
        <v>1966</v>
      </c>
      <c r="I15" s="24">
        <f t="shared" si="2"/>
        <v>59</v>
      </c>
      <c r="J15" s="31">
        <f t="shared" si="3"/>
        <v>199.7</v>
      </c>
    </row>
    <row r="16" spans="1:10" ht="15" customHeight="1" x14ac:dyDescent="0.25">
      <c r="A16" s="19">
        <f t="shared" si="0"/>
        <v>13</v>
      </c>
      <c r="B16">
        <v>133</v>
      </c>
      <c r="C16" t="s">
        <v>104</v>
      </c>
      <c r="D16" t="s">
        <v>128</v>
      </c>
      <c r="E16" s="35">
        <v>18342</v>
      </c>
      <c r="F16" t="s">
        <v>27</v>
      </c>
      <c r="G16" s="35">
        <v>45710</v>
      </c>
      <c r="H16" s="24">
        <f t="shared" si="1"/>
        <v>1950</v>
      </c>
      <c r="I16" s="24">
        <f t="shared" si="2"/>
        <v>75</v>
      </c>
      <c r="J16" s="31">
        <f t="shared" si="3"/>
        <v>199.7</v>
      </c>
    </row>
    <row r="17" spans="1:10" ht="15" customHeight="1" x14ac:dyDescent="0.25">
      <c r="A17" s="19">
        <f t="shared" si="0"/>
        <v>14</v>
      </c>
      <c r="B17">
        <v>154</v>
      </c>
      <c r="C17" t="s">
        <v>92</v>
      </c>
      <c r="D17" t="s">
        <v>4</v>
      </c>
      <c r="E17" s="35">
        <v>24216</v>
      </c>
      <c r="F17" t="s">
        <v>27</v>
      </c>
      <c r="G17" s="35">
        <v>45710</v>
      </c>
      <c r="H17" s="24">
        <f t="shared" si="1"/>
        <v>1966</v>
      </c>
      <c r="I17" s="24">
        <f t="shared" si="2"/>
        <v>59</v>
      </c>
      <c r="J17" s="31">
        <f t="shared" si="3"/>
        <v>199.7</v>
      </c>
    </row>
    <row r="18" spans="1:10" ht="15" customHeight="1" x14ac:dyDescent="0.25">
      <c r="A18" s="19">
        <f t="shared" si="0"/>
        <v>15</v>
      </c>
      <c r="B18">
        <v>157</v>
      </c>
      <c r="C18" t="s">
        <v>169</v>
      </c>
      <c r="D18" t="s">
        <v>170</v>
      </c>
      <c r="E18" s="35">
        <v>25529</v>
      </c>
      <c r="F18" t="s">
        <v>27</v>
      </c>
      <c r="G18" s="35">
        <v>45710</v>
      </c>
      <c r="H18" s="24">
        <f t="shared" si="1"/>
        <v>1969</v>
      </c>
      <c r="I18" s="24">
        <f t="shared" si="2"/>
        <v>56</v>
      </c>
      <c r="J18" s="31">
        <f t="shared" si="3"/>
        <v>198.1</v>
      </c>
    </row>
    <row r="19" spans="1:10" ht="15" customHeight="1" x14ac:dyDescent="0.25">
      <c r="A19" s="19">
        <f t="shared" si="0"/>
        <v>16</v>
      </c>
      <c r="B19">
        <v>151</v>
      </c>
      <c r="C19" t="s">
        <v>171</v>
      </c>
      <c r="D19" t="s">
        <v>12</v>
      </c>
      <c r="E19" s="35">
        <v>24466</v>
      </c>
      <c r="F19" t="s">
        <v>103</v>
      </c>
      <c r="G19" s="35">
        <v>45724</v>
      </c>
      <c r="H19" s="24">
        <f t="shared" si="1"/>
        <v>1966</v>
      </c>
      <c r="I19" s="24">
        <f t="shared" si="2"/>
        <v>59</v>
      </c>
      <c r="J19" s="31">
        <f t="shared" si="3"/>
        <v>196.7</v>
      </c>
    </row>
    <row r="20" spans="1:10" ht="15" customHeight="1" x14ac:dyDescent="0.25">
      <c r="A20" s="19">
        <f t="shared" si="0"/>
        <v>17</v>
      </c>
      <c r="B20">
        <v>150</v>
      </c>
      <c r="C20" t="s">
        <v>197</v>
      </c>
      <c r="D20" t="s">
        <v>12</v>
      </c>
      <c r="E20" s="35">
        <v>24239</v>
      </c>
      <c r="F20" t="s">
        <v>198</v>
      </c>
      <c r="G20" s="35">
        <v>45682</v>
      </c>
      <c r="H20" s="24">
        <f t="shared" si="1"/>
        <v>1966</v>
      </c>
      <c r="I20" s="24">
        <f t="shared" si="2"/>
        <v>59</v>
      </c>
      <c r="J20" s="31">
        <f t="shared" si="3"/>
        <v>195.7</v>
      </c>
    </row>
    <row r="21" spans="1:10" ht="15" customHeight="1" x14ac:dyDescent="0.25">
      <c r="A21" s="19">
        <f t="shared" si="0"/>
        <v>18</v>
      </c>
      <c r="B21">
        <v>148</v>
      </c>
      <c r="C21" t="s">
        <v>212</v>
      </c>
      <c r="D21" t="s">
        <v>111</v>
      </c>
      <c r="E21" s="35">
        <v>23929</v>
      </c>
      <c r="F21" t="s">
        <v>27</v>
      </c>
      <c r="G21" s="35">
        <v>45710</v>
      </c>
      <c r="H21" s="24">
        <f t="shared" si="1"/>
        <v>1965</v>
      </c>
      <c r="I21" s="24">
        <f t="shared" si="2"/>
        <v>60</v>
      </c>
      <c r="J21" s="31">
        <f t="shared" si="3"/>
        <v>195.2</v>
      </c>
    </row>
    <row r="22" spans="1:10" ht="15" customHeight="1" x14ac:dyDescent="0.25">
      <c r="A22" s="19">
        <f t="shared" si="0"/>
        <v>19</v>
      </c>
      <c r="B22">
        <v>127</v>
      </c>
      <c r="C22" t="s">
        <v>232</v>
      </c>
      <c r="D22" t="s">
        <v>173</v>
      </c>
      <c r="E22" s="35">
        <v>18179</v>
      </c>
      <c r="F22" t="s">
        <v>103</v>
      </c>
      <c r="G22" s="35">
        <v>45724</v>
      </c>
      <c r="H22" s="24">
        <f t="shared" si="1"/>
        <v>1949</v>
      </c>
      <c r="I22" s="24">
        <f t="shared" si="2"/>
        <v>76</v>
      </c>
      <c r="J22" s="31">
        <f t="shared" si="3"/>
        <v>194.8</v>
      </c>
    </row>
    <row r="23" spans="1:10" ht="15" customHeight="1" x14ac:dyDescent="0.25">
      <c r="A23" s="19">
        <f t="shared" si="0"/>
        <v>20</v>
      </c>
      <c r="B23">
        <v>130</v>
      </c>
      <c r="C23" t="s">
        <v>124</v>
      </c>
      <c r="D23" t="s">
        <v>111</v>
      </c>
      <c r="E23" s="35">
        <v>19087</v>
      </c>
      <c r="F23" t="s">
        <v>27</v>
      </c>
      <c r="G23" s="35">
        <v>45710</v>
      </c>
      <c r="H23" s="24">
        <f t="shared" si="1"/>
        <v>1952</v>
      </c>
      <c r="I23" s="24">
        <f t="shared" si="2"/>
        <v>73</v>
      </c>
      <c r="J23" s="31">
        <f t="shared" si="3"/>
        <v>194.3</v>
      </c>
    </row>
    <row r="24" spans="1:10" ht="15" customHeight="1" x14ac:dyDescent="0.25">
      <c r="A24" s="19">
        <f t="shared" si="0"/>
        <v>21</v>
      </c>
      <c r="B24">
        <v>140</v>
      </c>
      <c r="C24" t="s">
        <v>120</v>
      </c>
      <c r="D24" t="s">
        <v>150</v>
      </c>
      <c r="E24" s="35">
        <v>22014</v>
      </c>
      <c r="F24" t="s">
        <v>194</v>
      </c>
      <c r="G24" s="35">
        <v>45675</v>
      </c>
      <c r="H24" s="24">
        <f t="shared" si="1"/>
        <v>1960</v>
      </c>
      <c r="I24" s="24">
        <f t="shared" si="2"/>
        <v>65</v>
      </c>
      <c r="J24" s="31">
        <f t="shared" si="3"/>
        <v>194.2</v>
      </c>
    </row>
    <row r="25" spans="1:10" ht="15" customHeight="1" x14ac:dyDescent="0.25">
      <c r="A25" s="19">
        <f t="shared" si="0"/>
        <v>22</v>
      </c>
      <c r="B25">
        <v>163</v>
      </c>
      <c r="C25" t="s">
        <v>114</v>
      </c>
      <c r="D25" t="s">
        <v>210</v>
      </c>
      <c r="E25" s="35">
        <v>27491</v>
      </c>
      <c r="F25" t="s">
        <v>27</v>
      </c>
      <c r="G25" s="35">
        <v>45710</v>
      </c>
      <c r="H25" s="24">
        <f t="shared" si="1"/>
        <v>1975</v>
      </c>
      <c r="I25" s="24">
        <f t="shared" si="2"/>
        <v>50</v>
      </c>
      <c r="J25" s="31">
        <f t="shared" si="3"/>
        <v>194.2</v>
      </c>
    </row>
    <row r="26" spans="1:10" ht="15" customHeight="1" x14ac:dyDescent="0.25">
      <c r="A26" s="19">
        <f t="shared" si="0"/>
        <v>23</v>
      </c>
      <c r="B26">
        <v>173</v>
      </c>
      <c r="C26" t="s">
        <v>99</v>
      </c>
      <c r="D26" t="s">
        <v>100</v>
      </c>
      <c r="E26" s="35">
        <v>29682</v>
      </c>
      <c r="F26" t="s">
        <v>5</v>
      </c>
      <c r="G26" s="35">
        <v>45682</v>
      </c>
      <c r="H26" s="24">
        <f t="shared" si="1"/>
        <v>1981</v>
      </c>
      <c r="I26" s="24">
        <f t="shared" si="2"/>
        <v>44</v>
      </c>
      <c r="J26" s="31">
        <f t="shared" si="3"/>
        <v>193</v>
      </c>
    </row>
    <row r="27" spans="1:10" ht="15" customHeight="1" x14ac:dyDescent="0.25">
      <c r="A27" s="19">
        <f t="shared" si="0"/>
        <v>24</v>
      </c>
      <c r="B27">
        <v>172</v>
      </c>
      <c r="C27" t="s">
        <v>110</v>
      </c>
      <c r="D27" t="s">
        <v>162</v>
      </c>
      <c r="E27" s="35">
        <v>29614</v>
      </c>
      <c r="F27" t="s">
        <v>27</v>
      </c>
      <c r="G27" s="35">
        <v>45710</v>
      </c>
      <c r="H27" s="24">
        <f t="shared" si="1"/>
        <v>1981</v>
      </c>
      <c r="I27" s="24">
        <f t="shared" si="2"/>
        <v>44</v>
      </c>
      <c r="J27" s="31">
        <f t="shared" si="3"/>
        <v>192</v>
      </c>
    </row>
    <row r="28" spans="1:10" ht="15" customHeight="1" x14ac:dyDescent="0.25">
      <c r="A28" s="19">
        <f t="shared" si="0"/>
        <v>25</v>
      </c>
      <c r="B28">
        <v>124</v>
      </c>
      <c r="C28" t="s">
        <v>125</v>
      </c>
      <c r="D28" t="s">
        <v>111</v>
      </c>
      <c r="E28" s="35">
        <v>18381</v>
      </c>
      <c r="F28" t="s">
        <v>27</v>
      </c>
      <c r="G28" s="35">
        <v>45710</v>
      </c>
      <c r="H28" s="24">
        <f t="shared" si="1"/>
        <v>1950</v>
      </c>
      <c r="I28" s="24">
        <f t="shared" si="2"/>
        <v>75</v>
      </c>
      <c r="J28" s="31">
        <f t="shared" si="3"/>
        <v>190.7</v>
      </c>
    </row>
    <row r="29" spans="1:10" ht="15" customHeight="1" x14ac:dyDescent="0.25">
      <c r="A29" s="19">
        <f t="shared" si="0"/>
        <v>26</v>
      </c>
      <c r="B29">
        <v>130</v>
      </c>
      <c r="C29" t="s">
        <v>144</v>
      </c>
      <c r="D29" t="s">
        <v>142</v>
      </c>
      <c r="E29" s="35">
        <v>20409</v>
      </c>
      <c r="F29" t="s">
        <v>103</v>
      </c>
      <c r="G29" s="35">
        <v>45724</v>
      </c>
      <c r="H29" s="24">
        <f t="shared" si="1"/>
        <v>1955</v>
      </c>
      <c r="I29" s="24">
        <f t="shared" si="2"/>
        <v>70</v>
      </c>
      <c r="J29" s="31">
        <f t="shared" si="3"/>
        <v>190.6</v>
      </c>
    </row>
    <row r="30" spans="1:10" ht="15" customHeight="1" x14ac:dyDescent="0.25">
      <c r="A30" s="19">
        <f t="shared" si="0"/>
        <v>27</v>
      </c>
      <c r="B30">
        <v>114.99999999999999</v>
      </c>
      <c r="C30" t="s">
        <v>108</v>
      </c>
      <c r="D30" t="s">
        <v>109</v>
      </c>
      <c r="E30" s="35">
        <v>15686</v>
      </c>
      <c r="F30" t="s">
        <v>233</v>
      </c>
      <c r="G30" s="35">
        <v>45731</v>
      </c>
      <c r="H30" s="24">
        <f t="shared" si="1"/>
        <v>1942</v>
      </c>
      <c r="I30" s="24">
        <f t="shared" si="2"/>
        <v>83</v>
      </c>
      <c r="J30" s="31">
        <f t="shared" si="3"/>
        <v>190.5</v>
      </c>
    </row>
    <row r="31" spans="1:10" ht="15" customHeight="1" x14ac:dyDescent="0.25">
      <c r="A31" s="19">
        <f t="shared" si="0"/>
        <v>28</v>
      </c>
      <c r="B31">
        <v>142</v>
      </c>
      <c r="C31" t="s">
        <v>213</v>
      </c>
      <c r="D31" t="s">
        <v>214</v>
      </c>
      <c r="E31" s="35">
        <v>23869</v>
      </c>
      <c r="F31" t="s">
        <v>27</v>
      </c>
      <c r="G31" s="35">
        <v>45710</v>
      </c>
      <c r="H31" s="24">
        <f t="shared" si="1"/>
        <v>1965</v>
      </c>
      <c r="I31" s="24">
        <f t="shared" si="2"/>
        <v>60</v>
      </c>
      <c r="J31" s="31">
        <f t="shared" si="3"/>
        <v>189.2</v>
      </c>
    </row>
    <row r="32" spans="1:10" ht="15" customHeight="1" x14ac:dyDescent="0.25">
      <c r="A32" s="19">
        <f t="shared" si="0"/>
        <v>29</v>
      </c>
      <c r="B32">
        <v>139</v>
      </c>
      <c r="C32" t="s">
        <v>93</v>
      </c>
      <c r="D32" t="s">
        <v>215</v>
      </c>
      <c r="E32" s="35">
        <v>23215</v>
      </c>
      <c r="F32" t="s">
        <v>27</v>
      </c>
      <c r="G32" s="35">
        <v>45710</v>
      </c>
      <c r="H32" s="24">
        <f t="shared" si="1"/>
        <v>1963</v>
      </c>
      <c r="I32" s="24">
        <f t="shared" si="2"/>
        <v>62</v>
      </c>
      <c r="J32" s="31">
        <f t="shared" si="3"/>
        <v>189</v>
      </c>
    </row>
    <row r="33" spans="1:10" ht="15" customHeight="1" x14ac:dyDescent="0.25">
      <c r="A33" s="19">
        <f t="shared" si="0"/>
        <v>30</v>
      </c>
      <c r="B33">
        <v>139</v>
      </c>
      <c r="C33" t="s">
        <v>141</v>
      </c>
      <c r="D33" t="s">
        <v>6</v>
      </c>
      <c r="E33" s="35">
        <v>23357</v>
      </c>
      <c r="F33" t="s">
        <v>103</v>
      </c>
      <c r="G33" s="35">
        <v>45724</v>
      </c>
      <c r="H33" s="24">
        <f t="shared" si="1"/>
        <v>1963</v>
      </c>
      <c r="I33" s="24">
        <f t="shared" si="2"/>
        <v>62</v>
      </c>
      <c r="J33" s="31">
        <f t="shared" si="3"/>
        <v>189</v>
      </c>
    </row>
    <row r="34" spans="1:10" ht="15" customHeight="1" x14ac:dyDescent="0.25">
      <c r="A34" s="19">
        <f t="shared" si="0"/>
        <v>31</v>
      </c>
      <c r="B34">
        <v>133</v>
      </c>
      <c r="C34" t="s">
        <v>174</v>
      </c>
      <c r="D34" t="s">
        <v>175</v>
      </c>
      <c r="E34" s="35">
        <v>21673</v>
      </c>
      <c r="F34" t="s">
        <v>27</v>
      </c>
      <c r="G34" s="35">
        <v>45710</v>
      </c>
      <c r="H34" s="24">
        <f t="shared" si="1"/>
        <v>1959</v>
      </c>
      <c r="I34" s="24">
        <f t="shared" si="2"/>
        <v>66</v>
      </c>
      <c r="J34" s="31">
        <f t="shared" si="3"/>
        <v>188.5</v>
      </c>
    </row>
    <row r="35" spans="1:10" ht="15" customHeight="1" x14ac:dyDescent="0.25">
      <c r="A35" s="19">
        <f t="shared" si="0"/>
        <v>32</v>
      </c>
      <c r="B35">
        <v>133</v>
      </c>
      <c r="C35" t="s">
        <v>143</v>
      </c>
      <c r="D35" t="s">
        <v>6</v>
      </c>
      <c r="E35" s="35">
        <v>21855</v>
      </c>
      <c r="F35" t="s">
        <v>26</v>
      </c>
      <c r="G35" s="35">
        <v>45693</v>
      </c>
      <c r="H35" s="24">
        <f t="shared" si="1"/>
        <v>1959</v>
      </c>
      <c r="I35" s="24">
        <f t="shared" si="2"/>
        <v>66</v>
      </c>
      <c r="J35" s="31">
        <f t="shared" si="3"/>
        <v>188.5</v>
      </c>
    </row>
    <row r="36" spans="1:10" ht="15" customHeight="1" x14ac:dyDescent="0.25">
      <c r="A36" s="19">
        <f t="shared" ref="A36:A41" si="4">A35+1</f>
        <v>33</v>
      </c>
      <c r="B36">
        <v>148</v>
      </c>
      <c r="C36" t="s">
        <v>211</v>
      </c>
      <c r="D36" t="s">
        <v>100</v>
      </c>
      <c r="E36" s="35">
        <v>25661</v>
      </c>
      <c r="F36" t="s">
        <v>27</v>
      </c>
      <c r="G36" s="35">
        <v>45710</v>
      </c>
      <c r="H36" s="24">
        <f t="shared" ref="H36:H67" si="5">YEAR(E36)</f>
        <v>1970</v>
      </c>
      <c r="I36" s="24">
        <f t="shared" ref="I36:I67" si="6">D$1-H36</f>
        <v>55</v>
      </c>
      <c r="J36" s="31">
        <f t="shared" ref="J36:J67" si="7">B36+(VLOOKUP(I36,Ikäkertoimet,13))</f>
        <v>187.5</v>
      </c>
    </row>
    <row r="37" spans="1:10" ht="15" customHeight="1" x14ac:dyDescent="0.25">
      <c r="A37" s="19">
        <f t="shared" si="4"/>
        <v>34</v>
      </c>
      <c r="B37">
        <v>114.99999999999999</v>
      </c>
      <c r="C37" t="s">
        <v>155</v>
      </c>
      <c r="D37" t="s">
        <v>111</v>
      </c>
      <c r="E37" s="35">
        <v>16615</v>
      </c>
      <c r="F37" t="s">
        <v>27</v>
      </c>
      <c r="G37" s="35">
        <v>45710</v>
      </c>
      <c r="H37" s="24">
        <f t="shared" si="5"/>
        <v>1945</v>
      </c>
      <c r="I37" s="24">
        <f t="shared" si="6"/>
        <v>80</v>
      </c>
      <c r="J37" s="31">
        <f t="shared" si="7"/>
        <v>187.29999999999998</v>
      </c>
    </row>
    <row r="38" spans="1:10" ht="15" customHeight="1" x14ac:dyDescent="0.25">
      <c r="A38" s="19">
        <f t="shared" si="4"/>
        <v>35</v>
      </c>
      <c r="B38">
        <v>119</v>
      </c>
      <c r="C38" t="s">
        <v>95</v>
      </c>
      <c r="D38" t="s">
        <v>6</v>
      </c>
      <c r="E38" s="35">
        <v>18064</v>
      </c>
      <c r="F38" t="s">
        <v>26</v>
      </c>
      <c r="G38" s="35">
        <v>45707</v>
      </c>
      <c r="H38" s="24">
        <f t="shared" si="5"/>
        <v>1949</v>
      </c>
      <c r="I38" s="24">
        <f t="shared" si="6"/>
        <v>76</v>
      </c>
      <c r="J38" s="31">
        <f t="shared" si="7"/>
        <v>186.8</v>
      </c>
    </row>
    <row r="39" spans="1:10" ht="15" customHeight="1" x14ac:dyDescent="0.25">
      <c r="A39" s="19">
        <f t="shared" si="4"/>
        <v>36</v>
      </c>
      <c r="B39">
        <v>110.00000000000001</v>
      </c>
      <c r="C39" t="s">
        <v>10</v>
      </c>
      <c r="D39" t="s">
        <v>6</v>
      </c>
      <c r="E39" s="35">
        <v>15131</v>
      </c>
      <c r="F39" t="s">
        <v>26</v>
      </c>
      <c r="G39" s="35">
        <v>45735</v>
      </c>
      <c r="H39" s="24">
        <f t="shared" si="5"/>
        <v>1941</v>
      </c>
      <c r="I39" s="24">
        <f t="shared" si="6"/>
        <v>84</v>
      </c>
      <c r="J39" s="31">
        <f t="shared" si="7"/>
        <v>186.60000000000002</v>
      </c>
    </row>
    <row r="40" spans="1:10" ht="15" customHeight="1" x14ac:dyDescent="0.25">
      <c r="A40" s="19">
        <f t="shared" si="4"/>
        <v>37</v>
      </c>
      <c r="B40">
        <v>108</v>
      </c>
      <c r="C40" t="s">
        <v>176</v>
      </c>
      <c r="D40" t="s">
        <v>177</v>
      </c>
      <c r="E40" s="35">
        <v>14295</v>
      </c>
      <c r="F40" t="s">
        <v>204</v>
      </c>
      <c r="G40" s="35">
        <v>45703</v>
      </c>
      <c r="H40" s="24">
        <f t="shared" si="5"/>
        <v>1939</v>
      </c>
      <c r="I40" s="24">
        <f t="shared" si="6"/>
        <v>86</v>
      </c>
      <c r="J40" s="31">
        <f t="shared" si="7"/>
        <v>186.6</v>
      </c>
    </row>
    <row r="41" spans="1:10" ht="15" customHeight="1" x14ac:dyDescent="0.25">
      <c r="A41" s="19">
        <f t="shared" si="4"/>
        <v>38</v>
      </c>
      <c r="B41">
        <v>157</v>
      </c>
      <c r="C41" t="s">
        <v>154</v>
      </c>
      <c r="D41" t="s">
        <v>163</v>
      </c>
      <c r="E41" s="35">
        <v>27815</v>
      </c>
      <c r="F41" t="s">
        <v>27</v>
      </c>
      <c r="G41" s="35">
        <v>45710</v>
      </c>
      <c r="H41" s="24">
        <f t="shared" si="5"/>
        <v>1976</v>
      </c>
      <c r="I41" s="24">
        <f t="shared" si="6"/>
        <v>49</v>
      </c>
      <c r="J41" s="31">
        <f t="shared" si="7"/>
        <v>186.4</v>
      </c>
    </row>
    <row r="42" spans="1:10" ht="15" customHeight="1" x14ac:dyDescent="0.25">
      <c r="A42" s="19">
        <f t="shared" ref="A42:A57" si="8">A41+1</f>
        <v>39</v>
      </c>
      <c r="B42">
        <v>142</v>
      </c>
      <c r="C42" t="s">
        <v>229</v>
      </c>
      <c r="D42" t="s">
        <v>6</v>
      </c>
      <c r="E42" s="35">
        <v>24550</v>
      </c>
      <c r="F42" t="s">
        <v>103</v>
      </c>
      <c r="G42" s="35">
        <v>45724</v>
      </c>
      <c r="H42" s="24">
        <f t="shared" si="5"/>
        <v>1967</v>
      </c>
      <c r="I42" s="24">
        <f t="shared" si="6"/>
        <v>58</v>
      </c>
      <c r="J42" s="31">
        <f t="shared" si="7"/>
        <v>186.2</v>
      </c>
    </row>
    <row r="43" spans="1:10" ht="15" customHeight="1" x14ac:dyDescent="0.25">
      <c r="A43" s="19">
        <f t="shared" si="8"/>
        <v>40</v>
      </c>
      <c r="B43">
        <v>139</v>
      </c>
      <c r="C43" t="s">
        <v>216</v>
      </c>
      <c r="D43" t="s">
        <v>126</v>
      </c>
      <c r="E43" s="35">
        <v>23926</v>
      </c>
      <c r="F43" t="s">
        <v>27</v>
      </c>
      <c r="G43" s="35">
        <v>45710</v>
      </c>
      <c r="H43" s="24">
        <f t="shared" si="5"/>
        <v>1965</v>
      </c>
      <c r="I43" s="24">
        <f t="shared" si="6"/>
        <v>60</v>
      </c>
      <c r="J43" s="31">
        <f t="shared" si="7"/>
        <v>186.2</v>
      </c>
    </row>
    <row r="44" spans="1:10" ht="15" customHeight="1" x14ac:dyDescent="0.25">
      <c r="A44" s="19">
        <f t="shared" si="8"/>
        <v>41</v>
      </c>
      <c r="B44">
        <v>133</v>
      </c>
      <c r="C44" t="s">
        <v>159</v>
      </c>
      <c r="D44" t="s">
        <v>6</v>
      </c>
      <c r="E44" s="35">
        <v>22520</v>
      </c>
      <c r="F44" t="s">
        <v>103</v>
      </c>
      <c r="G44" s="35">
        <v>45724</v>
      </c>
      <c r="H44" s="24">
        <f t="shared" si="5"/>
        <v>1961</v>
      </c>
      <c r="I44" s="24">
        <f t="shared" si="6"/>
        <v>64</v>
      </c>
      <c r="J44" s="31">
        <f t="shared" si="7"/>
        <v>185.8</v>
      </c>
    </row>
    <row r="45" spans="1:10" ht="15" customHeight="1" x14ac:dyDescent="0.25">
      <c r="A45" s="19">
        <f t="shared" si="8"/>
        <v>42</v>
      </c>
      <c r="B45">
        <v>133</v>
      </c>
      <c r="C45" t="s">
        <v>191</v>
      </c>
      <c r="D45" t="s">
        <v>163</v>
      </c>
      <c r="E45" s="35">
        <v>22311</v>
      </c>
      <c r="F45" t="s">
        <v>27</v>
      </c>
      <c r="G45" s="35">
        <v>45710</v>
      </c>
      <c r="H45" s="24">
        <f t="shared" si="5"/>
        <v>1961</v>
      </c>
      <c r="I45" s="24">
        <f t="shared" si="6"/>
        <v>64</v>
      </c>
      <c r="J45" s="31">
        <f t="shared" si="7"/>
        <v>185.8</v>
      </c>
    </row>
    <row r="46" spans="1:10" ht="15" customHeight="1" x14ac:dyDescent="0.25">
      <c r="A46" s="19">
        <f t="shared" si="8"/>
        <v>43</v>
      </c>
      <c r="B46">
        <v>151</v>
      </c>
      <c r="C46" t="s">
        <v>115</v>
      </c>
      <c r="D46" t="s">
        <v>111</v>
      </c>
      <c r="E46" s="35">
        <v>26981</v>
      </c>
      <c r="F46" t="s">
        <v>27</v>
      </c>
      <c r="G46" s="35">
        <v>45710</v>
      </c>
      <c r="H46" s="24">
        <f t="shared" si="5"/>
        <v>1973</v>
      </c>
      <c r="I46" s="24">
        <f t="shared" si="6"/>
        <v>52</v>
      </c>
      <c r="J46" s="31">
        <f t="shared" si="7"/>
        <v>185.6</v>
      </c>
    </row>
    <row r="47" spans="1:10" ht="15" customHeight="1" x14ac:dyDescent="0.25">
      <c r="A47" s="19">
        <f t="shared" si="8"/>
        <v>44</v>
      </c>
      <c r="B47">
        <v>130</v>
      </c>
      <c r="C47" t="s">
        <v>192</v>
      </c>
      <c r="D47" t="s">
        <v>193</v>
      </c>
      <c r="E47" s="35">
        <v>21812</v>
      </c>
      <c r="F47" t="s">
        <v>27</v>
      </c>
      <c r="G47" s="35">
        <v>45710</v>
      </c>
      <c r="H47" s="24">
        <f t="shared" si="5"/>
        <v>1959</v>
      </c>
      <c r="I47" s="24">
        <f t="shared" si="6"/>
        <v>66</v>
      </c>
      <c r="J47" s="31">
        <f t="shared" si="7"/>
        <v>185.5</v>
      </c>
    </row>
    <row r="48" spans="1:10" ht="15" customHeight="1" x14ac:dyDescent="0.25">
      <c r="A48" s="19">
        <f t="shared" si="8"/>
        <v>45</v>
      </c>
      <c r="B48">
        <v>127</v>
      </c>
      <c r="C48" t="s">
        <v>94</v>
      </c>
      <c r="D48" t="s">
        <v>28</v>
      </c>
      <c r="E48" s="35">
        <v>20958</v>
      </c>
      <c r="F48" t="s">
        <v>27</v>
      </c>
      <c r="G48" s="35">
        <v>45710</v>
      </c>
      <c r="H48" s="24">
        <f t="shared" si="5"/>
        <v>1957</v>
      </c>
      <c r="I48" s="24">
        <f t="shared" si="6"/>
        <v>68</v>
      </c>
      <c r="J48" s="31">
        <f t="shared" si="7"/>
        <v>185.1</v>
      </c>
    </row>
    <row r="49" spans="1:10" ht="15" customHeight="1" x14ac:dyDescent="0.25">
      <c r="A49" s="19">
        <f t="shared" si="8"/>
        <v>46</v>
      </c>
      <c r="B49">
        <v>139</v>
      </c>
      <c r="C49" t="s">
        <v>178</v>
      </c>
      <c r="D49" t="s">
        <v>163</v>
      </c>
      <c r="E49" s="35">
        <v>24278</v>
      </c>
      <c r="F49" t="s">
        <v>103</v>
      </c>
      <c r="G49" s="35">
        <v>45724</v>
      </c>
      <c r="H49" s="24">
        <f t="shared" si="5"/>
        <v>1966</v>
      </c>
      <c r="I49" s="24">
        <f t="shared" si="6"/>
        <v>59</v>
      </c>
      <c r="J49" s="31">
        <f t="shared" si="7"/>
        <v>184.7</v>
      </c>
    </row>
    <row r="50" spans="1:10" ht="15" customHeight="1" x14ac:dyDescent="0.25">
      <c r="A50" s="19">
        <f t="shared" si="8"/>
        <v>47</v>
      </c>
      <c r="B50">
        <v>145</v>
      </c>
      <c r="C50" t="s">
        <v>228</v>
      </c>
      <c r="D50" t="s">
        <v>6</v>
      </c>
      <c r="E50" s="35">
        <v>25761</v>
      </c>
      <c r="F50" t="s">
        <v>103</v>
      </c>
      <c r="G50" s="35">
        <v>45724</v>
      </c>
      <c r="H50" s="24">
        <f t="shared" si="5"/>
        <v>1970</v>
      </c>
      <c r="I50" s="24">
        <f t="shared" si="6"/>
        <v>55</v>
      </c>
      <c r="J50" s="31">
        <f t="shared" si="7"/>
        <v>184.5</v>
      </c>
    </row>
    <row r="51" spans="1:10" ht="15" customHeight="1" x14ac:dyDescent="0.25">
      <c r="A51" s="19">
        <f t="shared" si="8"/>
        <v>48</v>
      </c>
      <c r="B51">
        <v>196</v>
      </c>
      <c r="C51" t="s">
        <v>220</v>
      </c>
      <c r="D51" t="s">
        <v>221</v>
      </c>
      <c r="E51" s="35">
        <v>34493</v>
      </c>
      <c r="F51" t="s">
        <v>103</v>
      </c>
      <c r="G51" s="35">
        <v>45724</v>
      </c>
      <c r="H51" s="24">
        <f t="shared" si="5"/>
        <v>1994</v>
      </c>
      <c r="I51" s="24">
        <f t="shared" si="6"/>
        <v>31</v>
      </c>
      <c r="J51" s="31">
        <f t="shared" si="7"/>
        <v>184.4</v>
      </c>
    </row>
    <row r="52" spans="1:10" ht="15" customHeight="1" x14ac:dyDescent="0.25">
      <c r="A52" s="19">
        <f t="shared" si="8"/>
        <v>49</v>
      </c>
      <c r="B52">
        <v>130</v>
      </c>
      <c r="C52" t="s">
        <v>25</v>
      </c>
      <c r="D52" t="s">
        <v>113</v>
      </c>
      <c r="E52" s="35">
        <v>21919</v>
      </c>
      <c r="F52" t="s">
        <v>26</v>
      </c>
      <c r="G52" s="35">
        <v>45721</v>
      </c>
      <c r="H52" s="24">
        <f t="shared" si="5"/>
        <v>1960</v>
      </c>
      <c r="I52" s="24">
        <f t="shared" si="6"/>
        <v>65</v>
      </c>
      <c r="J52" s="31">
        <f t="shared" si="7"/>
        <v>184.2</v>
      </c>
    </row>
    <row r="53" spans="1:10" ht="15" customHeight="1" x14ac:dyDescent="0.25">
      <c r="A53" s="19">
        <f t="shared" si="8"/>
        <v>50</v>
      </c>
      <c r="B53">
        <v>151</v>
      </c>
      <c r="C53" t="s">
        <v>188</v>
      </c>
      <c r="D53" t="s">
        <v>189</v>
      </c>
      <c r="E53" s="35">
        <v>27480</v>
      </c>
      <c r="F53" t="s">
        <v>27</v>
      </c>
      <c r="G53" s="35">
        <v>45710</v>
      </c>
      <c r="H53" s="24">
        <f t="shared" si="5"/>
        <v>1975</v>
      </c>
      <c r="I53" s="24">
        <f t="shared" si="6"/>
        <v>50</v>
      </c>
      <c r="J53" s="31">
        <f t="shared" si="7"/>
        <v>182.2</v>
      </c>
    </row>
    <row r="54" spans="1:10" ht="15" customHeight="1" x14ac:dyDescent="0.25">
      <c r="A54" s="19">
        <f t="shared" si="8"/>
        <v>51</v>
      </c>
      <c r="B54">
        <v>187</v>
      </c>
      <c r="C54" t="s">
        <v>156</v>
      </c>
      <c r="D54" t="s">
        <v>157</v>
      </c>
      <c r="E54" s="35">
        <v>33757</v>
      </c>
      <c r="F54" t="s">
        <v>27</v>
      </c>
      <c r="G54" s="35">
        <v>45696</v>
      </c>
      <c r="H54" s="24">
        <f t="shared" si="5"/>
        <v>1992</v>
      </c>
      <c r="I54" s="24">
        <f t="shared" si="6"/>
        <v>33</v>
      </c>
      <c r="J54" s="31">
        <f t="shared" si="7"/>
        <v>181.9</v>
      </c>
    </row>
    <row r="55" spans="1:10" ht="15" customHeight="1" x14ac:dyDescent="0.25">
      <c r="A55" s="19">
        <f t="shared" si="8"/>
        <v>52</v>
      </c>
      <c r="B55">
        <v>114.99999999999999</v>
      </c>
      <c r="C55" t="s">
        <v>149</v>
      </c>
      <c r="D55" t="s">
        <v>163</v>
      </c>
      <c r="E55" s="35">
        <v>18605</v>
      </c>
      <c r="F55" t="s">
        <v>27</v>
      </c>
      <c r="G55" s="35">
        <v>45710</v>
      </c>
      <c r="H55" s="24">
        <f t="shared" si="5"/>
        <v>1950</v>
      </c>
      <c r="I55" s="24">
        <f t="shared" si="6"/>
        <v>75</v>
      </c>
      <c r="J55" s="31">
        <f t="shared" si="7"/>
        <v>181.7</v>
      </c>
    </row>
    <row r="56" spans="1:10" ht="15" customHeight="1" x14ac:dyDescent="0.25">
      <c r="A56" s="19">
        <f t="shared" si="8"/>
        <v>53</v>
      </c>
      <c r="B56">
        <v>154</v>
      </c>
      <c r="C56" t="s">
        <v>168</v>
      </c>
      <c r="D56" t="s">
        <v>158</v>
      </c>
      <c r="E56" s="35">
        <v>28126</v>
      </c>
      <c r="F56" t="s">
        <v>27</v>
      </c>
      <c r="G56" s="35">
        <v>45710</v>
      </c>
      <c r="H56" s="24">
        <f t="shared" si="5"/>
        <v>1977</v>
      </c>
      <c r="I56" s="24">
        <f t="shared" si="6"/>
        <v>48</v>
      </c>
      <c r="J56" s="31">
        <f t="shared" si="7"/>
        <v>181.6</v>
      </c>
    </row>
    <row r="57" spans="1:10" ht="15" customHeight="1" x14ac:dyDescent="0.25">
      <c r="A57" s="19">
        <f t="shared" si="8"/>
        <v>54</v>
      </c>
      <c r="B57">
        <v>109.00000000000001</v>
      </c>
      <c r="C57" t="s">
        <v>219</v>
      </c>
      <c r="D57" t="s">
        <v>121</v>
      </c>
      <c r="E57" s="35">
        <v>16734</v>
      </c>
      <c r="F57" t="s">
        <v>27</v>
      </c>
      <c r="G57" s="35">
        <v>45710</v>
      </c>
      <c r="H57" s="24">
        <f t="shared" si="5"/>
        <v>1945</v>
      </c>
      <c r="I57" s="24">
        <f t="shared" si="6"/>
        <v>80</v>
      </c>
      <c r="J57" s="31">
        <f t="shared" si="7"/>
        <v>181.3</v>
      </c>
    </row>
    <row r="58" spans="1:10" ht="15" customHeight="1" x14ac:dyDescent="0.25">
      <c r="A58" s="19">
        <f t="shared" ref="A58:A77" si="9">A57+1</f>
        <v>55</v>
      </c>
      <c r="B58">
        <v>124</v>
      </c>
      <c r="C58" t="s">
        <v>122</v>
      </c>
      <c r="D58" t="s">
        <v>123</v>
      </c>
      <c r="E58" s="35">
        <v>21297</v>
      </c>
      <c r="F58" t="s">
        <v>27</v>
      </c>
      <c r="G58" s="35">
        <v>45710</v>
      </c>
      <c r="H58" s="24">
        <f t="shared" si="5"/>
        <v>1958</v>
      </c>
      <c r="I58" s="24">
        <f t="shared" si="6"/>
        <v>67</v>
      </c>
      <c r="J58" s="31">
        <f t="shared" si="7"/>
        <v>180.8</v>
      </c>
    </row>
    <row r="59" spans="1:10" ht="15" customHeight="1" x14ac:dyDescent="0.25">
      <c r="A59" s="19">
        <f t="shared" si="9"/>
        <v>56</v>
      </c>
      <c r="B59">
        <v>142</v>
      </c>
      <c r="C59" t="s">
        <v>140</v>
      </c>
      <c r="D59" t="s">
        <v>6</v>
      </c>
      <c r="E59" s="35">
        <v>25981</v>
      </c>
      <c r="F59" t="s">
        <v>205</v>
      </c>
      <c r="G59" s="35">
        <v>45703</v>
      </c>
      <c r="H59" s="24">
        <f t="shared" si="5"/>
        <v>1971</v>
      </c>
      <c r="I59" s="24">
        <f t="shared" si="6"/>
        <v>54</v>
      </c>
      <c r="J59" s="31">
        <f t="shared" si="7"/>
        <v>179.9</v>
      </c>
    </row>
    <row r="60" spans="1:10" ht="15" customHeight="1" x14ac:dyDescent="0.25">
      <c r="A60" s="19">
        <f t="shared" si="9"/>
        <v>57</v>
      </c>
      <c r="B60">
        <v>164</v>
      </c>
      <c r="C60" t="s">
        <v>200</v>
      </c>
      <c r="D60" t="s">
        <v>201</v>
      </c>
      <c r="E60" s="35">
        <v>30392</v>
      </c>
      <c r="F60" t="s">
        <v>179</v>
      </c>
      <c r="G60" s="35">
        <v>45697</v>
      </c>
      <c r="H60" s="24">
        <f t="shared" si="5"/>
        <v>1983</v>
      </c>
      <c r="I60" s="24">
        <f t="shared" si="6"/>
        <v>42</v>
      </c>
      <c r="J60" s="31">
        <f t="shared" si="7"/>
        <v>179.9</v>
      </c>
    </row>
    <row r="61" spans="1:10" ht="15" customHeight="1" x14ac:dyDescent="0.25">
      <c r="A61" s="19">
        <f t="shared" si="9"/>
        <v>58</v>
      </c>
      <c r="B61">
        <v>114.99999999999999</v>
      </c>
      <c r="C61" t="s">
        <v>230</v>
      </c>
      <c r="D61" t="s">
        <v>128</v>
      </c>
      <c r="E61" s="35">
        <v>19240</v>
      </c>
      <c r="F61" t="s">
        <v>103</v>
      </c>
      <c r="G61" s="35">
        <v>45724</v>
      </c>
      <c r="H61" s="24">
        <f t="shared" si="5"/>
        <v>1952</v>
      </c>
      <c r="I61" s="24">
        <f t="shared" si="6"/>
        <v>73</v>
      </c>
      <c r="J61" s="31">
        <f t="shared" si="7"/>
        <v>179.29999999999998</v>
      </c>
    </row>
    <row r="62" spans="1:10" ht="15" customHeight="1" x14ac:dyDescent="0.25">
      <c r="A62" s="19">
        <f t="shared" si="9"/>
        <v>59</v>
      </c>
      <c r="B62">
        <v>163</v>
      </c>
      <c r="C62" t="s">
        <v>207</v>
      </c>
      <c r="D62" t="s">
        <v>208</v>
      </c>
      <c r="E62" s="35">
        <v>30632</v>
      </c>
      <c r="F62" t="s">
        <v>27</v>
      </c>
      <c r="G62" s="35">
        <v>45710</v>
      </c>
      <c r="H62" s="24">
        <f t="shared" si="5"/>
        <v>1983</v>
      </c>
      <c r="I62" s="24">
        <f t="shared" si="6"/>
        <v>42</v>
      </c>
      <c r="J62" s="31">
        <f t="shared" si="7"/>
        <v>178.9</v>
      </c>
    </row>
    <row r="63" spans="1:10" ht="15" customHeight="1" x14ac:dyDescent="0.25">
      <c r="A63" s="19">
        <f t="shared" si="9"/>
        <v>60</v>
      </c>
      <c r="B63">
        <v>103</v>
      </c>
      <c r="C63" t="s">
        <v>11</v>
      </c>
      <c r="D63" t="s">
        <v>128</v>
      </c>
      <c r="E63" s="35">
        <v>15617</v>
      </c>
      <c r="F63" t="s">
        <v>27</v>
      </c>
      <c r="G63" s="35">
        <v>45710</v>
      </c>
      <c r="H63" s="24">
        <f t="shared" si="5"/>
        <v>1942</v>
      </c>
      <c r="I63" s="24">
        <f t="shared" si="6"/>
        <v>83</v>
      </c>
      <c r="J63" s="31">
        <f t="shared" si="7"/>
        <v>178.5</v>
      </c>
    </row>
    <row r="64" spans="1:10" ht="15" customHeight="1" x14ac:dyDescent="0.25">
      <c r="A64" s="19">
        <f t="shared" si="9"/>
        <v>61</v>
      </c>
      <c r="B64">
        <v>105</v>
      </c>
      <c r="C64" t="s">
        <v>234</v>
      </c>
      <c r="D64" t="s">
        <v>235</v>
      </c>
      <c r="E64" s="35">
        <v>16407</v>
      </c>
      <c r="F64" t="s">
        <v>236</v>
      </c>
      <c r="G64" s="35">
        <v>45724</v>
      </c>
      <c r="H64" s="24">
        <f t="shared" si="5"/>
        <v>1944</v>
      </c>
      <c r="I64" s="24">
        <f t="shared" si="6"/>
        <v>81</v>
      </c>
      <c r="J64" s="31">
        <f t="shared" si="7"/>
        <v>178.4</v>
      </c>
    </row>
    <row r="65" spans="1:10" ht="15" customHeight="1" x14ac:dyDescent="0.25">
      <c r="A65" s="19">
        <f t="shared" si="9"/>
        <v>62</v>
      </c>
      <c r="B65">
        <v>106</v>
      </c>
      <c r="C65" t="s">
        <v>9</v>
      </c>
      <c r="D65" t="s">
        <v>163</v>
      </c>
      <c r="E65" s="35">
        <v>16637</v>
      </c>
      <c r="F65" t="s">
        <v>27</v>
      </c>
      <c r="G65" s="35">
        <v>45710</v>
      </c>
      <c r="H65" s="24">
        <f t="shared" si="5"/>
        <v>1945</v>
      </c>
      <c r="I65" s="24">
        <f t="shared" si="6"/>
        <v>80</v>
      </c>
      <c r="J65" s="31">
        <f t="shared" si="7"/>
        <v>178.3</v>
      </c>
    </row>
    <row r="66" spans="1:10" ht="15" customHeight="1" x14ac:dyDescent="0.25">
      <c r="A66" s="19">
        <f t="shared" si="9"/>
        <v>63</v>
      </c>
      <c r="B66">
        <v>139</v>
      </c>
      <c r="C66" t="s">
        <v>224</v>
      </c>
      <c r="D66" t="s">
        <v>128</v>
      </c>
      <c r="E66" s="35">
        <v>26129</v>
      </c>
      <c r="F66" t="s">
        <v>103</v>
      </c>
      <c r="G66" s="35">
        <v>45724</v>
      </c>
      <c r="H66" s="24">
        <f t="shared" si="5"/>
        <v>1971</v>
      </c>
      <c r="I66" s="24">
        <f t="shared" si="6"/>
        <v>54</v>
      </c>
      <c r="J66" s="31">
        <f t="shared" si="7"/>
        <v>176.9</v>
      </c>
    </row>
    <row r="67" spans="1:10" ht="15" customHeight="1" x14ac:dyDescent="0.25">
      <c r="A67" s="19">
        <f t="shared" si="9"/>
        <v>64</v>
      </c>
      <c r="B67">
        <v>127</v>
      </c>
      <c r="C67" t="s">
        <v>217</v>
      </c>
      <c r="D67" t="s">
        <v>137</v>
      </c>
      <c r="E67" s="35">
        <v>23385</v>
      </c>
      <c r="F67" t="s">
        <v>27</v>
      </c>
      <c r="G67" s="35">
        <v>45710</v>
      </c>
      <c r="H67" s="24">
        <f t="shared" si="5"/>
        <v>1964</v>
      </c>
      <c r="I67" s="24">
        <f t="shared" si="6"/>
        <v>61</v>
      </c>
      <c r="J67" s="31">
        <f t="shared" si="7"/>
        <v>175.6</v>
      </c>
    </row>
    <row r="68" spans="1:10" ht="15" customHeight="1" x14ac:dyDescent="0.25">
      <c r="A68" s="19">
        <f t="shared" si="9"/>
        <v>65</v>
      </c>
      <c r="B68">
        <v>148</v>
      </c>
      <c r="C68" t="s">
        <v>148</v>
      </c>
      <c r="D68" t="s">
        <v>112</v>
      </c>
      <c r="E68" s="35">
        <v>28393</v>
      </c>
      <c r="F68" t="s">
        <v>103</v>
      </c>
      <c r="G68" s="35">
        <v>45724</v>
      </c>
      <c r="H68" s="24">
        <f t="shared" ref="H68:H91" si="10">YEAR(E68)</f>
        <v>1977</v>
      </c>
      <c r="I68" s="24">
        <f t="shared" ref="I68:I99" si="11">D$1-H68</f>
        <v>48</v>
      </c>
      <c r="J68" s="31">
        <f t="shared" ref="J68:J99" si="12">B68+(VLOOKUP(I68,Ikäkertoimet,13))</f>
        <v>175.6</v>
      </c>
    </row>
    <row r="69" spans="1:10" ht="15" customHeight="1" x14ac:dyDescent="0.25">
      <c r="A69" s="19">
        <f t="shared" si="9"/>
        <v>66</v>
      </c>
      <c r="B69">
        <v>112.00000000000001</v>
      </c>
      <c r="C69" t="s">
        <v>161</v>
      </c>
      <c r="D69" t="s">
        <v>111</v>
      </c>
      <c r="E69" s="35">
        <v>19441</v>
      </c>
      <c r="F69" t="s">
        <v>27</v>
      </c>
      <c r="G69" s="35">
        <v>45710</v>
      </c>
      <c r="H69" s="24">
        <f t="shared" si="10"/>
        <v>1953</v>
      </c>
      <c r="I69" s="24">
        <f t="shared" si="11"/>
        <v>72</v>
      </c>
      <c r="J69" s="31">
        <f t="shared" si="12"/>
        <v>175.10000000000002</v>
      </c>
    </row>
    <row r="70" spans="1:10" ht="15" customHeight="1" x14ac:dyDescent="0.25">
      <c r="A70" s="19">
        <f t="shared" si="9"/>
        <v>67</v>
      </c>
      <c r="B70">
        <v>147</v>
      </c>
      <c r="C70" t="s">
        <v>190</v>
      </c>
      <c r="D70" t="s">
        <v>173</v>
      </c>
      <c r="E70" s="35">
        <v>28247</v>
      </c>
      <c r="F70" t="s">
        <v>179</v>
      </c>
      <c r="G70" s="35">
        <v>45697</v>
      </c>
      <c r="H70" s="24">
        <f t="shared" si="10"/>
        <v>1977</v>
      </c>
      <c r="I70" s="24">
        <f t="shared" si="11"/>
        <v>48</v>
      </c>
      <c r="J70" s="31">
        <f t="shared" si="12"/>
        <v>174.6</v>
      </c>
    </row>
    <row r="71" spans="1:10" ht="15" customHeight="1" x14ac:dyDescent="0.25">
      <c r="A71" s="19">
        <f t="shared" si="9"/>
        <v>68</v>
      </c>
      <c r="B71">
        <v>139</v>
      </c>
      <c r="C71" t="s">
        <v>225</v>
      </c>
      <c r="D71" t="s">
        <v>226</v>
      </c>
      <c r="E71" s="35">
        <v>26912</v>
      </c>
      <c r="F71" t="s">
        <v>103</v>
      </c>
      <c r="G71" s="35">
        <v>45724</v>
      </c>
      <c r="H71" s="24">
        <f t="shared" si="10"/>
        <v>1973</v>
      </c>
      <c r="I71" s="24">
        <f t="shared" si="11"/>
        <v>52</v>
      </c>
      <c r="J71" s="31">
        <f t="shared" si="12"/>
        <v>173.6</v>
      </c>
    </row>
    <row r="72" spans="1:10" ht="15" customHeight="1" x14ac:dyDescent="0.25">
      <c r="A72" s="19">
        <f t="shared" si="9"/>
        <v>69</v>
      </c>
      <c r="B72">
        <v>142</v>
      </c>
      <c r="C72" t="s">
        <v>139</v>
      </c>
      <c r="D72" t="s">
        <v>111</v>
      </c>
      <c r="E72" s="35">
        <v>27703</v>
      </c>
      <c r="F72" t="s">
        <v>103</v>
      </c>
      <c r="G72" s="35">
        <v>45724</v>
      </c>
      <c r="H72" s="24">
        <f t="shared" si="10"/>
        <v>1975</v>
      </c>
      <c r="I72" s="24">
        <f t="shared" si="11"/>
        <v>50</v>
      </c>
      <c r="J72" s="31">
        <f t="shared" si="12"/>
        <v>173.2</v>
      </c>
    </row>
    <row r="73" spans="1:10" ht="15" customHeight="1" x14ac:dyDescent="0.25">
      <c r="A73" s="19">
        <f t="shared" si="9"/>
        <v>70</v>
      </c>
      <c r="B73">
        <v>157</v>
      </c>
      <c r="C73" t="s">
        <v>209</v>
      </c>
      <c r="D73" t="s">
        <v>208</v>
      </c>
      <c r="E73" s="35">
        <v>30632</v>
      </c>
      <c r="F73" t="s">
        <v>27</v>
      </c>
      <c r="G73" s="35">
        <v>45710</v>
      </c>
      <c r="H73" s="24">
        <f t="shared" si="10"/>
        <v>1983</v>
      </c>
      <c r="I73" s="24">
        <f t="shared" si="11"/>
        <v>42</v>
      </c>
      <c r="J73" s="31">
        <f t="shared" si="12"/>
        <v>172.9</v>
      </c>
    </row>
    <row r="74" spans="1:10" ht="15" customHeight="1" x14ac:dyDescent="0.25">
      <c r="A74" s="19">
        <f t="shared" si="9"/>
        <v>71</v>
      </c>
      <c r="B74">
        <v>172</v>
      </c>
      <c r="C74" t="s">
        <v>153</v>
      </c>
      <c r="D74" t="s">
        <v>137</v>
      </c>
      <c r="E74" s="35">
        <v>33417</v>
      </c>
      <c r="F74" t="s">
        <v>103</v>
      </c>
      <c r="G74" s="35">
        <v>45724</v>
      </c>
      <c r="H74" s="24">
        <f t="shared" si="10"/>
        <v>1991</v>
      </c>
      <c r="I74" s="24">
        <f t="shared" si="11"/>
        <v>34</v>
      </c>
      <c r="J74" s="31">
        <f t="shared" si="12"/>
        <v>169.5</v>
      </c>
    </row>
    <row r="75" spans="1:10" ht="15" customHeight="1" x14ac:dyDescent="0.25">
      <c r="A75" s="19">
        <f t="shared" si="9"/>
        <v>72</v>
      </c>
      <c r="B75">
        <v>100</v>
      </c>
      <c r="C75" t="s">
        <v>146</v>
      </c>
      <c r="D75" t="s">
        <v>147</v>
      </c>
      <c r="E75" s="35">
        <v>17764</v>
      </c>
      <c r="F75" t="s">
        <v>103</v>
      </c>
      <c r="G75" s="35">
        <v>45724</v>
      </c>
      <c r="H75" s="24">
        <f t="shared" si="10"/>
        <v>1948</v>
      </c>
      <c r="I75" s="24">
        <f t="shared" si="11"/>
        <v>77</v>
      </c>
      <c r="J75" s="31">
        <f t="shared" si="12"/>
        <v>169</v>
      </c>
    </row>
    <row r="76" spans="1:10" ht="15" customHeight="1" x14ac:dyDescent="0.25">
      <c r="A76" s="19">
        <f t="shared" si="9"/>
        <v>73</v>
      </c>
      <c r="B76">
        <v>136</v>
      </c>
      <c r="C76" t="s">
        <v>227</v>
      </c>
      <c r="D76" t="s">
        <v>6</v>
      </c>
      <c r="E76" s="35">
        <v>27429</v>
      </c>
      <c r="F76" t="s">
        <v>103</v>
      </c>
      <c r="G76" s="35">
        <v>45724</v>
      </c>
      <c r="H76" s="24">
        <f t="shared" si="10"/>
        <v>1975</v>
      </c>
      <c r="I76" s="24">
        <f t="shared" si="11"/>
        <v>50</v>
      </c>
      <c r="J76" s="31">
        <f t="shared" si="12"/>
        <v>167.2</v>
      </c>
    </row>
    <row r="77" spans="1:10" ht="15" customHeight="1" x14ac:dyDescent="0.25">
      <c r="A77" s="19">
        <f t="shared" si="9"/>
        <v>74</v>
      </c>
      <c r="B77">
        <v>103</v>
      </c>
      <c r="C77" t="s">
        <v>231</v>
      </c>
      <c r="D77" t="s">
        <v>165</v>
      </c>
      <c r="E77" s="35">
        <v>20046</v>
      </c>
      <c r="F77" t="s">
        <v>103</v>
      </c>
      <c r="G77" s="35">
        <v>45724</v>
      </c>
      <c r="H77" s="24">
        <f t="shared" si="10"/>
        <v>1954</v>
      </c>
      <c r="I77" s="24">
        <f t="shared" si="11"/>
        <v>71</v>
      </c>
      <c r="J77" s="31">
        <f t="shared" si="12"/>
        <v>164.9</v>
      </c>
    </row>
    <row r="78" spans="1:10" ht="15" customHeight="1" x14ac:dyDescent="0.25">
      <c r="A78" s="19">
        <f t="shared" ref="A78:A112" si="13">A77+1</f>
        <v>75</v>
      </c>
      <c r="B78">
        <v>157</v>
      </c>
      <c r="C78" t="s">
        <v>183</v>
      </c>
      <c r="D78" t="s">
        <v>173</v>
      </c>
      <c r="E78" s="35">
        <v>32261</v>
      </c>
      <c r="F78" t="s">
        <v>27</v>
      </c>
      <c r="G78" s="35">
        <v>45710</v>
      </c>
      <c r="H78" s="24">
        <f t="shared" si="10"/>
        <v>1988</v>
      </c>
      <c r="I78" s="24">
        <f t="shared" si="11"/>
        <v>37</v>
      </c>
      <c r="J78" s="31">
        <f t="shared" si="12"/>
        <v>161.9</v>
      </c>
    </row>
    <row r="79" spans="1:10" ht="15" customHeight="1" x14ac:dyDescent="0.25">
      <c r="A79" s="19">
        <f t="shared" si="13"/>
        <v>76</v>
      </c>
      <c r="B79">
        <v>142</v>
      </c>
      <c r="C79" t="s">
        <v>166</v>
      </c>
      <c r="D79" t="s">
        <v>167</v>
      </c>
      <c r="E79" s="35">
        <v>30294</v>
      </c>
      <c r="F79" t="s">
        <v>136</v>
      </c>
      <c r="G79" s="35">
        <v>45669</v>
      </c>
      <c r="H79" s="24">
        <f t="shared" si="10"/>
        <v>1982</v>
      </c>
      <c r="I79" s="24">
        <f t="shared" si="11"/>
        <v>43</v>
      </c>
      <c r="J79" s="31">
        <f t="shared" si="12"/>
        <v>160</v>
      </c>
    </row>
    <row r="80" spans="1:10" ht="15" customHeight="1" x14ac:dyDescent="0.25">
      <c r="A80" s="19">
        <f t="shared" si="13"/>
        <v>77</v>
      </c>
      <c r="B80">
        <v>142</v>
      </c>
      <c r="C80" t="s">
        <v>87</v>
      </c>
      <c r="D80" t="s">
        <v>28</v>
      </c>
      <c r="E80" s="35">
        <v>30067</v>
      </c>
      <c r="F80" t="s">
        <v>27</v>
      </c>
      <c r="G80" s="35">
        <v>45710</v>
      </c>
      <c r="H80" s="24">
        <f t="shared" si="10"/>
        <v>1982</v>
      </c>
      <c r="I80" s="24">
        <f t="shared" si="11"/>
        <v>43</v>
      </c>
      <c r="J80" s="31">
        <f t="shared" si="12"/>
        <v>160</v>
      </c>
    </row>
    <row r="81" spans="1:10" ht="15" customHeight="1" x14ac:dyDescent="0.25">
      <c r="A81" s="19">
        <f t="shared" si="13"/>
        <v>78</v>
      </c>
      <c r="B81">
        <v>136</v>
      </c>
      <c r="C81" t="s">
        <v>222</v>
      </c>
      <c r="D81" t="s">
        <v>223</v>
      </c>
      <c r="E81" s="35">
        <v>29293</v>
      </c>
      <c r="F81" t="s">
        <v>103</v>
      </c>
      <c r="G81" s="35">
        <v>45724</v>
      </c>
      <c r="H81" s="24">
        <f t="shared" si="10"/>
        <v>1980</v>
      </c>
      <c r="I81" s="24">
        <f t="shared" si="11"/>
        <v>45</v>
      </c>
      <c r="J81" s="31">
        <f t="shared" si="12"/>
        <v>158</v>
      </c>
    </row>
    <row r="82" spans="1:10" ht="15" customHeight="1" x14ac:dyDescent="0.25">
      <c r="A82" s="19">
        <f t="shared" si="13"/>
        <v>79</v>
      </c>
      <c r="B82">
        <v>145</v>
      </c>
      <c r="C82" t="s">
        <v>138</v>
      </c>
      <c r="D82" t="s">
        <v>127</v>
      </c>
      <c r="E82" s="35">
        <v>31330</v>
      </c>
      <c r="F82" t="s">
        <v>103</v>
      </c>
      <c r="G82" s="35">
        <v>45724</v>
      </c>
      <c r="H82" s="24">
        <f t="shared" si="10"/>
        <v>1985</v>
      </c>
      <c r="I82" s="24">
        <f t="shared" si="11"/>
        <v>40</v>
      </c>
      <c r="J82" s="31">
        <f t="shared" si="12"/>
        <v>156.69999999999999</v>
      </c>
    </row>
    <row r="83" spans="1:10" ht="15" customHeight="1" x14ac:dyDescent="0.25">
      <c r="A83" s="19">
        <f t="shared" si="13"/>
        <v>80</v>
      </c>
      <c r="B83">
        <v>118</v>
      </c>
      <c r="C83" t="s">
        <v>1</v>
      </c>
      <c r="D83" t="s">
        <v>2</v>
      </c>
      <c r="E83" s="35">
        <v>27685</v>
      </c>
      <c r="F83" t="s">
        <v>27</v>
      </c>
      <c r="G83" s="35">
        <v>45710</v>
      </c>
      <c r="H83" s="24">
        <f t="shared" si="10"/>
        <v>1975</v>
      </c>
      <c r="I83" s="24">
        <f t="shared" si="11"/>
        <v>50</v>
      </c>
      <c r="J83" s="31">
        <f t="shared" si="12"/>
        <v>149.19999999999999</v>
      </c>
    </row>
    <row r="84" spans="1:10" ht="15" customHeight="1" x14ac:dyDescent="0.25">
      <c r="A84" s="19">
        <f t="shared" si="13"/>
        <v>81</v>
      </c>
      <c r="B84">
        <v>149</v>
      </c>
      <c r="C84" t="s">
        <v>199</v>
      </c>
      <c r="D84" t="s">
        <v>6</v>
      </c>
      <c r="E84" s="35">
        <v>33045</v>
      </c>
      <c r="F84" t="s">
        <v>26</v>
      </c>
      <c r="G84" s="35">
        <v>45735</v>
      </c>
      <c r="H84" s="24">
        <f t="shared" si="10"/>
        <v>1990</v>
      </c>
      <c r="I84" s="24">
        <f t="shared" si="11"/>
        <v>35</v>
      </c>
      <c r="J84" s="31">
        <f t="shared" si="12"/>
        <v>149</v>
      </c>
    </row>
    <row r="85" spans="1:10" ht="15" customHeight="1" x14ac:dyDescent="0.25">
      <c r="A85" s="19">
        <f t="shared" si="13"/>
        <v>82</v>
      </c>
      <c r="B85">
        <v>163</v>
      </c>
      <c r="C85" t="s">
        <v>206</v>
      </c>
      <c r="D85" t="s">
        <v>100</v>
      </c>
      <c r="E85" s="35">
        <v>34781</v>
      </c>
      <c r="F85" t="s">
        <v>27</v>
      </c>
      <c r="G85" s="35">
        <v>45710</v>
      </c>
      <c r="H85" s="24">
        <f t="shared" si="10"/>
        <v>1995</v>
      </c>
      <c r="I85" s="24">
        <f t="shared" si="11"/>
        <v>30</v>
      </c>
      <c r="J85" s="31">
        <f t="shared" si="12"/>
        <v>148.5</v>
      </c>
    </row>
    <row r="86" spans="1:10" ht="15" customHeight="1" x14ac:dyDescent="0.25">
      <c r="A86" s="19">
        <f t="shared" si="13"/>
        <v>83</v>
      </c>
      <c r="B86">
        <v>136</v>
      </c>
      <c r="C86" t="s">
        <v>164</v>
      </c>
      <c r="D86" t="s">
        <v>165</v>
      </c>
      <c r="E86" s="35">
        <v>31373</v>
      </c>
      <c r="F86" t="s">
        <v>27</v>
      </c>
      <c r="G86" s="35">
        <v>45710</v>
      </c>
      <c r="H86" s="24">
        <f t="shared" si="10"/>
        <v>1985</v>
      </c>
      <c r="I86" s="24">
        <f t="shared" si="11"/>
        <v>40</v>
      </c>
      <c r="J86" s="31">
        <f t="shared" si="12"/>
        <v>147.69999999999999</v>
      </c>
    </row>
    <row r="87" spans="1:10" ht="15" customHeight="1" x14ac:dyDescent="0.25">
      <c r="A87" s="19">
        <f t="shared" si="13"/>
        <v>84</v>
      </c>
      <c r="B87">
        <v>162</v>
      </c>
      <c r="C87" t="s">
        <v>195</v>
      </c>
      <c r="D87" t="s">
        <v>196</v>
      </c>
      <c r="E87" s="35">
        <v>34793</v>
      </c>
      <c r="F87" t="s">
        <v>180</v>
      </c>
      <c r="G87" s="35">
        <v>45676</v>
      </c>
      <c r="H87" s="24">
        <f t="shared" si="10"/>
        <v>1995</v>
      </c>
      <c r="I87" s="24">
        <f t="shared" si="11"/>
        <v>30</v>
      </c>
      <c r="J87" s="31">
        <f t="shared" si="12"/>
        <v>147.5</v>
      </c>
    </row>
    <row r="88" spans="1:10" ht="15" customHeight="1" x14ac:dyDescent="0.25">
      <c r="A88" s="19">
        <f t="shared" si="13"/>
        <v>85</v>
      </c>
      <c r="B88">
        <v>120</v>
      </c>
      <c r="C88" t="s">
        <v>202</v>
      </c>
      <c r="D88" t="s">
        <v>203</v>
      </c>
      <c r="E88" s="35">
        <v>29325</v>
      </c>
      <c r="F88" t="s">
        <v>204</v>
      </c>
      <c r="G88" s="35">
        <v>45703</v>
      </c>
      <c r="H88" s="24">
        <f t="shared" si="10"/>
        <v>1980</v>
      </c>
      <c r="I88" s="24">
        <f t="shared" si="11"/>
        <v>45</v>
      </c>
      <c r="J88" s="31">
        <f t="shared" si="12"/>
        <v>142</v>
      </c>
    </row>
    <row r="89" spans="1:10" ht="15" customHeight="1" x14ac:dyDescent="0.25">
      <c r="A89" s="19">
        <f t="shared" si="13"/>
        <v>86</v>
      </c>
      <c r="B89">
        <v>126</v>
      </c>
      <c r="C89" t="s">
        <v>187</v>
      </c>
      <c r="D89" t="s">
        <v>88</v>
      </c>
      <c r="E89" s="35">
        <v>30900</v>
      </c>
      <c r="F89" t="s">
        <v>180</v>
      </c>
      <c r="G89" s="35">
        <v>45676</v>
      </c>
      <c r="H89" s="24">
        <f t="shared" si="10"/>
        <v>1984</v>
      </c>
      <c r="I89" s="24">
        <f t="shared" si="11"/>
        <v>41</v>
      </c>
      <c r="J89" s="31">
        <f t="shared" si="12"/>
        <v>139.80000000000001</v>
      </c>
    </row>
    <row r="90" spans="1:10" ht="15" customHeight="1" x14ac:dyDescent="0.25">
      <c r="A90" s="19">
        <f t="shared" si="13"/>
        <v>87</v>
      </c>
      <c r="B90">
        <v>118</v>
      </c>
      <c r="C90" t="s">
        <v>184</v>
      </c>
      <c r="D90" t="s">
        <v>185</v>
      </c>
      <c r="E90" s="35">
        <v>32427</v>
      </c>
      <c r="F90" t="s">
        <v>27</v>
      </c>
      <c r="G90" s="35">
        <v>45710</v>
      </c>
      <c r="H90" s="24">
        <f t="shared" si="10"/>
        <v>1988</v>
      </c>
      <c r="I90" s="24">
        <f t="shared" si="11"/>
        <v>37</v>
      </c>
      <c r="J90" s="31">
        <f t="shared" si="12"/>
        <v>122.9</v>
      </c>
    </row>
    <row r="91" spans="1:10" ht="15" customHeight="1" x14ac:dyDescent="0.25">
      <c r="A91" s="19">
        <f t="shared" si="13"/>
        <v>88</v>
      </c>
      <c r="B91">
        <v>130</v>
      </c>
      <c r="C91" t="s">
        <v>181</v>
      </c>
      <c r="D91" t="s">
        <v>182</v>
      </c>
      <c r="E91" s="35">
        <v>34147</v>
      </c>
      <c r="F91" t="s">
        <v>27</v>
      </c>
      <c r="G91" s="35">
        <v>45710</v>
      </c>
      <c r="H91" s="24">
        <f t="shared" si="10"/>
        <v>1993</v>
      </c>
      <c r="I91" s="24">
        <f t="shared" si="11"/>
        <v>32</v>
      </c>
      <c r="J91" s="31">
        <f t="shared" si="12"/>
        <v>122.2</v>
      </c>
    </row>
    <row r="92" spans="1:10" ht="15" customHeight="1" x14ac:dyDescent="0.25">
      <c r="A92" s="19">
        <f t="shared" si="13"/>
        <v>89</v>
      </c>
      <c r="B92"/>
      <c r="C92"/>
      <c r="D92"/>
      <c r="E92" s="35"/>
      <c r="F92"/>
      <c r="G92" s="35"/>
      <c r="H92" s="24">
        <f t="shared" ref="H92:H105" si="14">YEAR(E92)</f>
        <v>1900</v>
      </c>
      <c r="I92" s="24">
        <f t="shared" si="11"/>
        <v>125</v>
      </c>
      <c r="J92" s="31">
        <f t="shared" si="12"/>
        <v>92.6</v>
      </c>
    </row>
    <row r="93" spans="1:10" ht="15" customHeight="1" x14ac:dyDescent="0.25">
      <c r="A93" s="19">
        <f t="shared" si="13"/>
        <v>90</v>
      </c>
      <c r="B93"/>
      <c r="C93"/>
      <c r="D93"/>
      <c r="E93" s="35"/>
      <c r="F93"/>
      <c r="G93" s="35"/>
      <c r="H93" s="24">
        <f t="shared" si="14"/>
        <v>1900</v>
      </c>
      <c r="I93" s="24">
        <f t="shared" si="11"/>
        <v>125</v>
      </c>
      <c r="J93" s="31">
        <f t="shared" si="12"/>
        <v>92.6</v>
      </c>
    </row>
    <row r="94" spans="1:10" ht="15" customHeight="1" x14ac:dyDescent="0.25">
      <c r="A94" s="19">
        <f t="shared" si="13"/>
        <v>91</v>
      </c>
      <c r="B94"/>
      <c r="C94"/>
      <c r="D94"/>
      <c r="E94" s="35"/>
      <c r="F94"/>
      <c r="G94" s="35"/>
      <c r="H94" s="24">
        <f t="shared" si="14"/>
        <v>1900</v>
      </c>
      <c r="I94" s="24">
        <f t="shared" si="11"/>
        <v>125</v>
      </c>
      <c r="J94" s="31">
        <f t="shared" si="12"/>
        <v>92.6</v>
      </c>
    </row>
    <row r="95" spans="1:10" ht="15" customHeight="1" x14ac:dyDescent="0.25">
      <c r="A95" s="19">
        <f t="shared" si="13"/>
        <v>92</v>
      </c>
      <c r="B95"/>
      <c r="C95"/>
      <c r="D95"/>
      <c r="E95" s="35"/>
      <c r="F95"/>
      <c r="G95" s="35"/>
      <c r="H95" s="24">
        <f t="shared" si="14"/>
        <v>1900</v>
      </c>
      <c r="I95" s="24">
        <f t="shared" si="11"/>
        <v>125</v>
      </c>
      <c r="J95" s="31">
        <f t="shared" si="12"/>
        <v>92.6</v>
      </c>
    </row>
    <row r="96" spans="1:10" ht="15" customHeight="1" x14ac:dyDescent="0.25">
      <c r="A96" s="19">
        <f t="shared" si="13"/>
        <v>93</v>
      </c>
      <c r="B96"/>
      <c r="C96"/>
      <c r="D96"/>
      <c r="E96" s="35"/>
      <c r="F96"/>
      <c r="G96" s="35"/>
      <c r="H96" s="24">
        <f t="shared" si="14"/>
        <v>1900</v>
      </c>
      <c r="I96" s="24">
        <f t="shared" si="11"/>
        <v>125</v>
      </c>
      <c r="J96" s="31">
        <f t="shared" si="12"/>
        <v>92.6</v>
      </c>
    </row>
    <row r="97" spans="1:10" ht="15" customHeight="1" x14ac:dyDescent="0.25">
      <c r="A97" s="19">
        <f t="shared" si="13"/>
        <v>94</v>
      </c>
      <c r="B97"/>
      <c r="C97"/>
      <c r="D97"/>
      <c r="E97" s="35"/>
      <c r="F97"/>
      <c r="G97" s="35"/>
      <c r="H97" s="24">
        <f t="shared" si="14"/>
        <v>1900</v>
      </c>
      <c r="I97" s="24">
        <f t="shared" si="11"/>
        <v>125</v>
      </c>
      <c r="J97" s="31">
        <f t="shared" si="12"/>
        <v>92.6</v>
      </c>
    </row>
    <row r="98" spans="1:10" ht="15" customHeight="1" x14ac:dyDescent="0.25">
      <c r="A98" s="19">
        <f t="shared" si="13"/>
        <v>95</v>
      </c>
      <c r="B98"/>
      <c r="C98"/>
      <c r="D98"/>
      <c r="E98" s="35"/>
      <c r="F98"/>
      <c r="G98" s="35"/>
      <c r="H98" s="24">
        <f t="shared" si="14"/>
        <v>1900</v>
      </c>
      <c r="I98" s="24">
        <f t="shared" si="11"/>
        <v>125</v>
      </c>
      <c r="J98" s="31">
        <f t="shared" si="12"/>
        <v>92.6</v>
      </c>
    </row>
    <row r="99" spans="1:10" ht="15" customHeight="1" x14ac:dyDescent="0.25">
      <c r="A99" s="19">
        <f t="shared" si="13"/>
        <v>96</v>
      </c>
      <c r="B99"/>
      <c r="C99"/>
      <c r="D99"/>
      <c r="E99" s="35"/>
      <c r="F99"/>
      <c r="G99" s="35"/>
      <c r="H99" s="24">
        <f t="shared" si="14"/>
        <v>1900</v>
      </c>
      <c r="I99" s="24">
        <f t="shared" si="11"/>
        <v>125</v>
      </c>
      <c r="J99" s="31">
        <f t="shared" si="12"/>
        <v>92.6</v>
      </c>
    </row>
    <row r="100" spans="1:10" ht="15" customHeight="1" x14ac:dyDescent="0.25">
      <c r="A100" s="19">
        <f t="shared" si="13"/>
        <v>97</v>
      </c>
      <c r="B100"/>
      <c r="C100"/>
      <c r="D100"/>
      <c r="E100" s="35"/>
      <c r="F100"/>
      <c r="G100" s="35"/>
      <c r="H100" s="24">
        <f t="shared" si="14"/>
        <v>1900</v>
      </c>
      <c r="I100" s="24">
        <f t="shared" ref="I100:I101" si="15">D$1-H100</f>
        <v>125</v>
      </c>
      <c r="J100" s="31">
        <f t="shared" ref="J100:J105" si="16">B100+(VLOOKUP(I100,Ikäkertoimet,13))</f>
        <v>92.6</v>
      </c>
    </row>
    <row r="101" spans="1:10" ht="15" customHeight="1" x14ac:dyDescent="0.25">
      <c r="A101" s="19">
        <f t="shared" si="13"/>
        <v>98</v>
      </c>
      <c r="B101"/>
      <c r="C101"/>
      <c r="D101"/>
      <c r="E101" s="35"/>
      <c r="F101"/>
      <c r="G101" s="35"/>
      <c r="H101" s="24">
        <f t="shared" si="14"/>
        <v>1900</v>
      </c>
      <c r="I101" s="24">
        <f t="shared" si="15"/>
        <v>125</v>
      </c>
      <c r="J101" s="31">
        <f t="shared" si="16"/>
        <v>92.6</v>
      </c>
    </row>
    <row r="102" spans="1:10" ht="15" customHeight="1" x14ac:dyDescent="0.25">
      <c r="A102" s="19">
        <f t="shared" si="13"/>
        <v>99</v>
      </c>
      <c r="B102"/>
      <c r="C102"/>
      <c r="D102"/>
      <c r="E102" s="35"/>
      <c r="F102"/>
      <c r="G102" s="35"/>
      <c r="H102" s="24">
        <f t="shared" si="14"/>
        <v>1900</v>
      </c>
      <c r="I102" s="24">
        <f t="shared" ref="I102:I112" si="17">D$1-H102</f>
        <v>125</v>
      </c>
      <c r="J102" s="31">
        <f t="shared" si="16"/>
        <v>92.6</v>
      </c>
    </row>
    <row r="103" spans="1:10" ht="15" customHeight="1" x14ac:dyDescent="0.25">
      <c r="A103" s="19">
        <f t="shared" si="13"/>
        <v>100</v>
      </c>
      <c r="B103"/>
      <c r="C103"/>
      <c r="D103"/>
      <c r="E103" s="35"/>
      <c r="F103"/>
      <c r="G103" s="35"/>
      <c r="H103" s="24">
        <f t="shared" si="14"/>
        <v>1900</v>
      </c>
      <c r="I103" s="24">
        <f t="shared" si="17"/>
        <v>125</v>
      </c>
      <c r="J103" s="31">
        <f t="shared" si="16"/>
        <v>92.6</v>
      </c>
    </row>
    <row r="104" spans="1:10" ht="15" customHeight="1" x14ac:dyDescent="0.25">
      <c r="A104" s="19">
        <f t="shared" si="13"/>
        <v>101</v>
      </c>
      <c r="B104"/>
      <c r="C104"/>
      <c r="D104"/>
      <c r="E104" s="35"/>
      <c r="F104"/>
      <c r="G104" s="35"/>
      <c r="H104" s="24">
        <f t="shared" si="14"/>
        <v>1900</v>
      </c>
      <c r="I104" s="24">
        <f t="shared" si="17"/>
        <v>125</v>
      </c>
      <c r="J104" s="31">
        <f t="shared" si="16"/>
        <v>92.6</v>
      </c>
    </row>
    <row r="105" spans="1:10" ht="15" customHeight="1" x14ac:dyDescent="0.25">
      <c r="A105" s="19">
        <f t="shared" si="13"/>
        <v>102</v>
      </c>
      <c r="B105"/>
      <c r="C105"/>
      <c r="D105"/>
      <c r="E105" s="35"/>
      <c r="F105"/>
      <c r="G105" s="35"/>
      <c r="H105" s="24">
        <f t="shared" si="14"/>
        <v>1900</v>
      </c>
      <c r="I105" s="24">
        <f t="shared" si="17"/>
        <v>125</v>
      </c>
      <c r="J105" s="31">
        <f t="shared" si="16"/>
        <v>92.6</v>
      </c>
    </row>
    <row r="106" spans="1:10" ht="15" customHeight="1" x14ac:dyDescent="0.25">
      <c r="A106" s="19">
        <f t="shared" si="13"/>
        <v>103</v>
      </c>
      <c r="B106"/>
      <c r="C106"/>
      <c r="D106"/>
      <c r="E106" s="35"/>
      <c r="F106"/>
      <c r="G106" s="35"/>
      <c r="H106" s="24">
        <f t="shared" ref="H106:H110" si="18">YEAR(E106)</f>
        <v>1900</v>
      </c>
      <c r="I106" s="24">
        <f t="shared" si="17"/>
        <v>125</v>
      </c>
      <c r="J106" s="31">
        <f t="shared" ref="J106:J110" si="19">B106+(VLOOKUP(I106,Ikäkertoimet,13))</f>
        <v>92.6</v>
      </c>
    </row>
    <row r="107" spans="1:10" ht="15" customHeight="1" x14ac:dyDescent="0.25">
      <c r="A107" s="19">
        <f t="shared" si="13"/>
        <v>104</v>
      </c>
      <c r="B107"/>
      <c r="C107"/>
      <c r="D107"/>
      <c r="E107" s="35"/>
      <c r="F107"/>
      <c r="G107" s="35"/>
      <c r="H107" s="24">
        <f t="shared" si="18"/>
        <v>1900</v>
      </c>
      <c r="I107" s="24">
        <f t="shared" si="17"/>
        <v>125</v>
      </c>
      <c r="J107" s="31">
        <f t="shared" si="19"/>
        <v>92.6</v>
      </c>
    </row>
    <row r="108" spans="1:10" ht="15" customHeight="1" x14ac:dyDescent="0.25">
      <c r="A108" s="19">
        <f t="shared" si="13"/>
        <v>105</v>
      </c>
      <c r="B108"/>
      <c r="C108"/>
      <c r="D108"/>
      <c r="E108" s="35"/>
      <c r="F108"/>
      <c r="G108" s="35"/>
      <c r="H108" s="24">
        <f t="shared" si="18"/>
        <v>1900</v>
      </c>
      <c r="I108" s="24">
        <f t="shared" si="17"/>
        <v>125</v>
      </c>
      <c r="J108" s="31">
        <f t="shared" si="19"/>
        <v>92.6</v>
      </c>
    </row>
    <row r="109" spans="1:10" ht="15" customHeight="1" x14ac:dyDescent="0.25">
      <c r="A109" s="19">
        <f t="shared" si="13"/>
        <v>106</v>
      </c>
      <c r="B109"/>
      <c r="C109"/>
      <c r="D109"/>
      <c r="E109" s="35"/>
      <c r="F109"/>
      <c r="G109" s="35"/>
      <c r="H109" s="24">
        <f t="shared" si="18"/>
        <v>1900</v>
      </c>
      <c r="I109" s="24">
        <f t="shared" si="17"/>
        <v>125</v>
      </c>
      <c r="J109" s="31">
        <f t="shared" si="19"/>
        <v>92.6</v>
      </c>
    </row>
    <row r="110" spans="1:10" ht="15" customHeight="1" x14ac:dyDescent="0.25">
      <c r="A110" s="19">
        <f t="shared" si="13"/>
        <v>107</v>
      </c>
      <c r="B110"/>
      <c r="C110"/>
      <c r="D110"/>
      <c r="E110" s="35"/>
      <c r="F110"/>
      <c r="G110" s="35"/>
      <c r="H110" s="24">
        <f t="shared" si="18"/>
        <v>1900</v>
      </c>
      <c r="I110" s="24">
        <f t="shared" si="17"/>
        <v>125</v>
      </c>
      <c r="J110" s="31">
        <f t="shared" si="19"/>
        <v>92.6</v>
      </c>
    </row>
    <row r="111" spans="1:10" ht="15" customHeight="1" x14ac:dyDescent="0.25">
      <c r="A111" s="19">
        <f t="shared" si="13"/>
        <v>108</v>
      </c>
      <c r="B111" s="45"/>
      <c r="C111" s="40"/>
      <c r="D111" s="41"/>
      <c r="E111" s="37"/>
      <c r="F111" s="49"/>
      <c r="G111" s="35"/>
      <c r="H111" s="24">
        <f t="shared" ref="H111:H112" si="20">YEAR(E111)</f>
        <v>1900</v>
      </c>
      <c r="I111" s="24">
        <f t="shared" si="17"/>
        <v>125</v>
      </c>
      <c r="J111" s="31">
        <f t="shared" ref="J111:J112" si="21">B111+(VLOOKUP(I111,Ikäkertoimet,13))</f>
        <v>92.6</v>
      </c>
    </row>
    <row r="112" spans="1:10" ht="15" customHeight="1" x14ac:dyDescent="0.25">
      <c r="A112" s="19">
        <f t="shared" si="13"/>
        <v>109</v>
      </c>
      <c r="B112" s="45"/>
      <c r="C112" s="40"/>
      <c r="D112" s="41"/>
      <c r="E112" s="37"/>
      <c r="F112" s="49"/>
      <c r="G112" s="35"/>
      <c r="H112" s="24">
        <f t="shared" si="20"/>
        <v>1900</v>
      </c>
      <c r="I112" s="24">
        <f t="shared" si="17"/>
        <v>125</v>
      </c>
      <c r="J112" s="31">
        <f t="shared" si="21"/>
        <v>92.6</v>
      </c>
    </row>
  </sheetData>
  <autoFilter ref="A3:J112" xr:uid="{00000000-0001-0000-0000-000000000000}"/>
  <sortState xmlns:xlrd2="http://schemas.microsoft.com/office/spreadsheetml/2017/richdata2" ref="B3:J104">
    <sortCondition descending="1" ref="J3:J104"/>
  </sortState>
  <conditionalFormatting sqref="G4:G112">
    <cfRule type="timePeriod" dxfId="0" priority="7" timePeriod="last7Days">
      <formula>AND(TODAY()-FLOOR(G4,1)&lt;=6,FLOOR(G4,1)&lt;=TODAY())</formula>
    </cfRule>
  </conditionalFormatting>
  <pageMargins left="0.23622047244094491" right="0.23622047244094491" top="0.35433070866141736" bottom="0.15748031496062992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40625" defaultRowHeight="15" x14ac:dyDescent="0.25"/>
  <cols>
    <col min="1" max="1" width="4.5703125" customWidth="1"/>
    <col min="2" max="2" width="6.42578125" style="4" customWidth="1"/>
    <col min="3" max="3" width="21.42578125" style="8" bestFit="1" customWidth="1"/>
    <col min="4" max="4" width="11.42578125" style="27" customWidth="1"/>
    <col min="5" max="5" width="11.42578125" style="9" customWidth="1"/>
    <col min="6" max="6" width="12.28515625" style="2" customWidth="1"/>
    <col min="7" max="7" width="10.140625" bestFit="1" customWidth="1"/>
    <col min="8" max="8" width="9.5703125" style="2" customWidth="1"/>
    <col min="9" max="9" width="5.28515625" style="2" customWidth="1"/>
    <col min="10" max="10" width="6.5703125" style="9" customWidth="1"/>
  </cols>
  <sheetData>
    <row r="1" spans="1:15" ht="18.75" x14ac:dyDescent="0.3">
      <c r="B1" s="28"/>
      <c r="C1" s="5" t="s">
        <v>151</v>
      </c>
      <c r="D1" s="6">
        <v>2025</v>
      </c>
      <c r="E1" s="36" t="s">
        <v>152</v>
      </c>
      <c r="F1" s="37">
        <v>45749</v>
      </c>
    </row>
    <row r="2" spans="1:15" ht="18.75" x14ac:dyDescent="0.3">
      <c r="B2" s="29" t="s">
        <v>22</v>
      </c>
      <c r="C2" s="12"/>
      <c r="D2" s="25"/>
      <c r="E2" s="13"/>
      <c r="F2" s="15"/>
      <c r="G2" s="14"/>
      <c r="H2" s="15"/>
      <c r="I2" s="15"/>
      <c r="J2" s="17"/>
    </row>
    <row r="3" spans="1:15" ht="34.5" x14ac:dyDescent="0.25">
      <c r="B3" s="18" t="s">
        <v>16</v>
      </c>
      <c r="C3" s="16" t="s">
        <v>17</v>
      </c>
      <c r="D3" s="26" t="s">
        <v>18</v>
      </c>
      <c r="E3" s="17" t="s">
        <v>83</v>
      </c>
      <c r="F3" s="15" t="s">
        <v>19</v>
      </c>
      <c r="G3" s="14" t="s">
        <v>20</v>
      </c>
      <c r="H3" s="14" t="s">
        <v>13</v>
      </c>
      <c r="I3" s="15" t="s">
        <v>14</v>
      </c>
      <c r="J3" s="30" t="s">
        <v>15</v>
      </c>
      <c r="M3" s="2"/>
      <c r="N3" s="2"/>
    </row>
    <row r="4" spans="1:15" ht="15" customHeight="1" x14ac:dyDescent="0.25">
      <c r="A4" s="19" t="s">
        <v>31</v>
      </c>
      <c r="B4" s="32">
        <v>1.59</v>
      </c>
      <c r="C4" s="21" t="s">
        <v>97</v>
      </c>
      <c r="D4" s="22" t="s">
        <v>90</v>
      </c>
      <c r="E4" s="34">
        <v>28174</v>
      </c>
      <c r="F4" s="38" t="s">
        <v>180</v>
      </c>
      <c r="G4" s="23">
        <v>45676</v>
      </c>
      <c r="H4" s="24">
        <f t="shared" ref="H4:H35" si="0">YEAR(E4)</f>
        <v>1977</v>
      </c>
      <c r="I4" s="24">
        <f t="shared" ref="I4:I35" ca="1" si="1">YEAR(NOW())-YEAR(E4)</f>
        <v>48</v>
      </c>
      <c r="J4" s="31">
        <f t="shared" ref="J4:J35" ca="1" si="2">VLOOKUP(I4,Ikäkertoimet,13)+(B4*100)</f>
        <v>186.6</v>
      </c>
      <c r="K4" s="10"/>
      <c r="M4" s="11"/>
      <c r="N4" s="2"/>
      <c r="O4" s="7"/>
    </row>
    <row r="5" spans="1:15" ht="15" customHeight="1" x14ac:dyDescent="0.25">
      <c r="A5" s="19" t="s">
        <v>32</v>
      </c>
      <c r="B5" s="32">
        <v>1.6</v>
      </c>
      <c r="C5" s="21" t="s">
        <v>105</v>
      </c>
      <c r="D5" s="22" t="s">
        <v>128</v>
      </c>
      <c r="E5" s="34">
        <v>30341</v>
      </c>
      <c r="F5" s="38" t="s">
        <v>103</v>
      </c>
      <c r="G5" s="23">
        <v>45689</v>
      </c>
      <c r="H5" s="24">
        <f t="shared" si="0"/>
        <v>1983</v>
      </c>
      <c r="I5" s="24">
        <f t="shared" ca="1" si="1"/>
        <v>42</v>
      </c>
      <c r="J5" s="31">
        <f t="shared" ca="1" si="2"/>
        <v>175.9</v>
      </c>
      <c r="K5" s="10"/>
      <c r="M5" s="11"/>
      <c r="N5" s="2"/>
      <c r="O5" s="7"/>
    </row>
    <row r="6" spans="1:15" ht="15" customHeight="1" x14ac:dyDescent="0.25">
      <c r="A6" s="19" t="s">
        <v>33</v>
      </c>
      <c r="B6" s="32">
        <v>1.2</v>
      </c>
      <c r="C6" s="21" t="s">
        <v>98</v>
      </c>
      <c r="D6" s="22" t="s">
        <v>4</v>
      </c>
      <c r="E6" s="34">
        <v>21610</v>
      </c>
      <c r="F6" s="38" t="s">
        <v>26</v>
      </c>
      <c r="G6" s="23">
        <v>45742</v>
      </c>
      <c r="H6" s="24">
        <f t="shared" si="0"/>
        <v>1959</v>
      </c>
      <c r="I6" s="24">
        <f t="shared" ca="1" si="1"/>
        <v>66</v>
      </c>
      <c r="J6" s="31">
        <f t="shared" ca="1" si="2"/>
        <v>175.5</v>
      </c>
      <c r="K6" s="10"/>
      <c r="M6" s="11"/>
      <c r="N6" s="2"/>
      <c r="O6" s="7"/>
    </row>
    <row r="7" spans="1:15" ht="15" customHeight="1" x14ac:dyDescent="0.25">
      <c r="A7" s="19" t="s">
        <v>34</v>
      </c>
      <c r="B7" s="32">
        <v>1.51</v>
      </c>
      <c r="C7" s="21" t="s">
        <v>130</v>
      </c>
      <c r="D7" s="22" t="s">
        <v>117</v>
      </c>
      <c r="E7" s="34">
        <v>29019</v>
      </c>
      <c r="F7" s="38" t="s">
        <v>103</v>
      </c>
      <c r="G7" s="23">
        <v>45724</v>
      </c>
      <c r="H7" s="24">
        <f t="shared" si="0"/>
        <v>1979</v>
      </c>
      <c r="I7" s="24">
        <f t="shared" ca="1" si="1"/>
        <v>46</v>
      </c>
      <c r="J7" s="31">
        <f t="shared" ca="1" si="2"/>
        <v>174.9</v>
      </c>
    </row>
    <row r="8" spans="1:15" ht="15" customHeight="1" x14ac:dyDescent="0.25">
      <c r="A8" s="19" t="s">
        <v>35</v>
      </c>
      <c r="B8" s="32">
        <v>1.0900000000000001</v>
      </c>
      <c r="C8" s="21" t="s">
        <v>269</v>
      </c>
      <c r="D8" s="22" t="s">
        <v>128</v>
      </c>
      <c r="E8" s="34">
        <v>18830</v>
      </c>
      <c r="F8" s="38" t="s">
        <v>27</v>
      </c>
      <c r="G8" s="23">
        <v>45710</v>
      </c>
      <c r="H8" s="24">
        <f t="shared" si="0"/>
        <v>1951</v>
      </c>
      <c r="I8" s="24">
        <f t="shared" ca="1" si="1"/>
        <v>74</v>
      </c>
      <c r="J8" s="31">
        <f t="shared" ca="1" si="2"/>
        <v>174.5</v>
      </c>
      <c r="K8" s="10"/>
      <c r="M8" s="11"/>
      <c r="N8" s="2"/>
      <c r="O8" s="7"/>
    </row>
    <row r="9" spans="1:15" ht="15" customHeight="1" x14ac:dyDescent="0.25">
      <c r="A9" s="19" t="s">
        <v>36</v>
      </c>
      <c r="B9" s="32">
        <v>1.45</v>
      </c>
      <c r="C9" s="21" t="s">
        <v>106</v>
      </c>
      <c r="D9" s="22" t="s">
        <v>128</v>
      </c>
      <c r="E9" s="34">
        <v>27837</v>
      </c>
      <c r="F9" s="38" t="s">
        <v>27</v>
      </c>
      <c r="G9" s="23">
        <v>45710</v>
      </c>
      <c r="H9" s="24">
        <f t="shared" si="0"/>
        <v>1976</v>
      </c>
      <c r="I9" s="24">
        <f t="shared" ca="1" si="1"/>
        <v>49</v>
      </c>
      <c r="J9" s="31">
        <f t="shared" ca="1" si="2"/>
        <v>174.4</v>
      </c>
    </row>
    <row r="10" spans="1:15" ht="15" customHeight="1" x14ac:dyDescent="0.25">
      <c r="A10" s="19" t="s">
        <v>37</v>
      </c>
      <c r="B10" s="32">
        <v>1.18</v>
      </c>
      <c r="C10" s="21" t="s">
        <v>134</v>
      </c>
      <c r="D10" s="22" t="s">
        <v>128</v>
      </c>
      <c r="E10" s="34">
        <v>21780</v>
      </c>
      <c r="F10" s="38" t="s">
        <v>103</v>
      </c>
      <c r="G10" s="23">
        <v>45724</v>
      </c>
      <c r="H10" s="24">
        <f t="shared" si="0"/>
        <v>1959</v>
      </c>
      <c r="I10" s="24">
        <f t="shared" ca="1" si="1"/>
        <v>66</v>
      </c>
      <c r="J10" s="31">
        <f t="shared" ca="1" si="2"/>
        <v>173.5</v>
      </c>
    </row>
    <row r="11" spans="1:15" ht="15" customHeight="1" x14ac:dyDescent="0.25">
      <c r="A11" s="19" t="s">
        <v>38</v>
      </c>
      <c r="B11" s="32">
        <v>1.42</v>
      </c>
      <c r="C11" s="21" t="s">
        <v>244</v>
      </c>
      <c r="D11" s="22" t="s">
        <v>226</v>
      </c>
      <c r="E11" s="34">
        <v>27481</v>
      </c>
      <c r="F11" s="38" t="s">
        <v>103</v>
      </c>
      <c r="G11" s="23">
        <v>45724</v>
      </c>
      <c r="H11" s="24">
        <f t="shared" si="0"/>
        <v>1975</v>
      </c>
      <c r="I11" s="24">
        <f t="shared" ca="1" si="1"/>
        <v>50</v>
      </c>
      <c r="J11" s="31">
        <f t="shared" ca="1" si="2"/>
        <v>173.2</v>
      </c>
    </row>
    <row r="12" spans="1:15" ht="15" customHeight="1" x14ac:dyDescent="0.25">
      <c r="A12" s="19" t="s">
        <v>39</v>
      </c>
      <c r="B12" s="32">
        <v>1.87</v>
      </c>
      <c r="C12" s="21" t="s">
        <v>237</v>
      </c>
      <c r="D12" s="22" t="s">
        <v>100</v>
      </c>
      <c r="E12" s="34">
        <v>34713</v>
      </c>
      <c r="F12" s="38" t="s">
        <v>27</v>
      </c>
      <c r="G12" s="23">
        <v>45694</v>
      </c>
      <c r="H12" s="24">
        <f t="shared" si="0"/>
        <v>1995</v>
      </c>
      <c r="I12" s="24">
        <f t="shared" ca="1" si="1"/>
        <v>30</v>
      </c>
      <c r="J12" s="31">
        <f t="shared" ca="1" si="2"/>
        <v>172.5</v>
      </c>
    </row>
    <row r="13" spans="1:15" ht="15" customHeight="1" x14ac:dyDescent="0.25">
      <c r="A13" s="19" t="s">
        <v>40</v>
      </c>
      <c r="B13" s="32">
        <v>1.36</v>
      </c>
      <c r="C13" s="21" t="s">
        <v>246</v>
      </c>
      <c r="D13" s="22" t="s">
        <v>128</v>
      </c>
      <c r="E13" s="34">
        <v>26612</v>
      </c>
      <c r="F13" s="38" t="s">
        <v>103</v>
      </c>
      <c r="G13" s="23">
        <v>45724</v>
      </c>
      <c r="H13" s="24">
        <f t="shared" si="0"/>
        <v>1972</v>
      </c>
      <c r="I13" s="24">
        <f t="shared" ca="1" si="1"/>
        <v>53</v>
      </c>
      <c r="J13" s="31">
        <f t="shared" ca="1" si="2"/>
        <v>172.3</v>
      </c>
    </row>
    <row r="14" spans="1:15" ht="15" customHeight="1" x14ac:dyDescent="0.25">
      <c r="A14" s="19" t="s">
        <v>41</v>
      </c>
      <c r="B14" s="32">
        <v>1.24</v>
      </c>
      <c r="C14" s="21" t="s">
        <v>254</v>
      </c>
      <c r="D14" s="22" t="s">
        <v>113</v>
      </c>
      <c r="E14" s="34">
        <v>23994</v>
      </c>
      <c r="F14" s="38" t="s">
        <v>103</v>
      </c>
      <c r="G14" s="23">
        <v>45724</v>
      </c>
      <c r="H14" s="24">
        <f t="shared" si="0"/>
        <v>1965</v>
      </c>
      <c r="I14" s="24">
        <f t="shared" ca="1" si="1"/>
        <v>60</v>
      </c>
      <c r="J14" s="31">
        <f t="shared" ca="1" si="2"/>
        <v>171.2</v>
      </c>
    </row>
    <row r="15" spans="1:15" ht="15" customHeight="1" x14ac:dyDescent="0.25">
      <c r="A15" s="19" t="s">
        <v>42</v>
      </c>
      <c r="B15" s="32">
        <v>1.3</v>
      </c>
      <c r="C15" s="21" t="s">
        <v>248</v>
      </c>
      <c r="D15" s="22" t="s">
        <v>215</v>
      </c>
      <c r="E15" s="34">
        <v>25204</v>
      </c>
      <c r="F15" s="38" t="s">
        <v>26</v>
      </c>
      <c r="G15" s="23">
        <v>45700</v>
      </c>
      <c r="H15" s="24">
        <f t="shared" si="0"/>
        <v>1969</v>
      </c>
      <c r="I15" s="24">
        <f t="shared" ca="1" si="1"/>
        <v>56</v>
      </c>
      <c r="J15" s="31">
        <f t="shared" ca="1" si="2"/>
        <v>171.1</v>
      </c>
    </row>
    <row r="16" spans="1:15" ht="15" customHeight="1" x14ac:dyDescent="0.25">
      <c r="A16" s="19" t="s">
        <v>43</v>
      </c>
      <c r="B16" s="32">
        <v>1.66</v>
      </c>
      <c r="C16" s="21" t="s">
        <v>96</v>
      </c>
      <c r="D16" s="22" t="s">
        <v>84</v>
      </c>
      <c r="E16" s="34">
        <v>32172</v>
      </c>
      <c r="F16" s="38" t="s">
        <v>103</v>
      </c>
      <c r="G16" s="23">
        <v>45724</v>
      </c>
      <c r="H16" s="24">
        <f t="shared" si="0"/>
        <v>1988</v>
      </c>
      <c r="I16" s="24">
        <f t="shared" ca="1" si="1"/>
        <v>37</v>
      </c>
      <c r="J16" s="31">
        <f t="shared" ca="1" si="2"/>
        <v>170.9</v>
      </c>
    </row>
    <row r="17" spans="1:15" ht="15" customHeight="1" x14ac:dyDescent="0.25">
      <c r="A17" s="19" t="s">
        <v>44</v>
      </c>
      <c r="B17" s="32">
        <v>1.81</v>
      </c>
      <c r="C17" s="21" t="s">
        <v>238</v>
      </c>
      <c r="D17" s="22" t="s">
        <v>128</v>
      </c>
      <c r="E17" s="34">
        <v>34405</v>
      </c>
      <c r="F17" s="38" t="s">
        <v>27</v>
      </c>
      <c r="G17" s="23">
        <v>45694</v>
      </c>
      <c r="H17" s="24">
        <f t="shared" si="0"/>
        <v>1994</v>
      </c>
      <c r="I17" s="24">
        <f t="shared" ca="1" si="1"/>
        <v>31</v>
      </c>
      <c r="J17" s="31">
        <f t="shared" ca="1" si="2"/>
        <v>169.4</v>
      </c>
    </row>
    <row r="18" spans="1:15" ht="15" customHeight="1" x14ac:dyDescent="0.25">
      <c r="A18" s="19" t="s">
        <v>45</v>
      </c>
      <c r="B18" s="32">
        <v>1.03</v>
      </c>
      <c r="C18" s="21" t="s">
        <v>271</v>
      </c>
      <c r="D18" s="22" t="s">
        <v>163</v>
      </c>
      <c r="E18" s="34">
        <v>18634</v>
      </c>
      <c r="F18" s="38" t="s">
        <v>103</v>
      </c>
      <c r="G18" s="23">
        <v>45724</v>
      </c>
      <c r="H18" s="24">
        <f t="shared" si="0"/>
        <v>1951</v>
      </c>
      <c r="I18" s="24">
        <f t="shared" ca="1" si="1"/>
        <v>74</v>
      </c>
      <c r="J18" s="31">
        <f t="shared" ca="1" si="2"/>
        <v>168.5</v>
      </c>
    </row>
    <row r="19" spans="1:15" ht="15" customHeight="1" x14ac:dyDescent="0.25">
      <c r="A19" s="19" t="s">
        <v>46</v>
      </c>
      <c r="B19" s="32">
        <v>1.27</v>
      </c>
      <c r="C19" s="21" t="s">
        <v>251</v>
      </c>
      <c r="D19" s="22" t="s">
        <v>252</v>
      </c>
      <c r="E19" s="34">
        <v>25260</v>
      </c>
      <c r="F19" s="38" t="s">
        <v>27</v>
      </c>
      <c r="G19" s="23">
        <v>45710</v>
      </c>
      <c r="H19" s="24">
        <f t="shared" si="0"/>
        <v>1969</v>
      </c>
      <c r="I19" s="24">
        <f t="shared" ca="1" si="1"/>
        <v>56</v>
      </c>
      <c r="J19" s="31">
        <f t="shared" ca="1" si="2"/>
        <v>168.1</v>
      </c>
      <c r="K19" s="10"/>
      <c r="M19" s="11"/>
      <c r="N19" s="2"/>
      <c r="O19" s="7"/>
    </row>
    <row r="20" spans="1:15" ht="15" customHeight="1" x14ac:dyDescent="0.25">
      <c r="A20" s="19" t="s">
        <v>47</v>
      </c>
      <c r="B20" s="4">
        <v>1</v>
      </c>
      <c r="C20" t="s">
        <v>107</v>
      </c>
      <c r="D20" s="27" t="s">
        <v>128</v>
      </c>
      <c r="E20" s="34">
        <v>18768</v>
      </c>
      <c r="F20" s="2" t="s">
        <v>27</v>
      </c>
      <c r="G20" s="35">
        <v>45710</v>
      </c>
      <c r="H20" s="24">
        <f t="shared" si="0"/>
        <v>1951</v>
      </c>
      <c r="I20" s="24">
        <f t="shared" ca="1" si="1"/>
        <v>74</v>
      </c>
      <c r="J20" s="31">
        <f t="shared" ca="1" si="2"/>
        <v>165.5</v>
      </c>
    </row>
    <row r="21" spans="1:15" ht="15" customHeight="1" x14ac:dyDescent="0.25">
      <c r="A21" s="19" t="s">
        <v>48</v>
      </c>
      <c r="B21" s="32">
        <v>1.24</v>
      </c>
      <c r="C21" s="21" t="s">
        <v>132</v>
      </c>
      <c r="D21" s="22" t="s">
        <v>117</v>
      </c>
      <c r="E21" s="34">
        <v>25437</v>
      </c>
      <c r="F21" s="38" t="s">
        <v>103</v>
      </c>
      <c r="G21" s="23">
        <v>45674</v>
      </c>
      <c r="H21" s="24">
        <f t="shared" si="0"/>
        <v>1969</v>
      </c>
      <c r="I21" s="24">
        <f t="shared" ca="1" si="1"/>
        <v>56</v>
      </c>
      <c r="J21" s="31">
        <f t="shared" ca="1" si="2"/>
        <v>165.1</v>
      </c>
      <c r="K21" s="10"/>
      <c r="M21" s="11"/>
      <c r="N21" s="2"/>
      <c r="O21" s="7"/>
    </row>
    <row r="22" spans="1:15" ht="15" customHeight="1" x14ac:dyDescent="0.25">
      <c r="A22" s="19" t="s">
        <v>49</v>
      </c>
      <c r="B22" s="4">
        <v>0.94</v>
      </c>
      <c r="C22" s="8" t="s">
        <v>277</v>
      </c>
      <c r="D22" s="27" t="s">
        <v>278</v>
      </c>
      <c r="E22" s="34">
        <v>17358</v>
      </c>
      <c r="F22" s="2" t="s">
        <v>27</v>
      </c>
      <c r="G22" s="35">
        <v>45680</v>
      </c>
      <c r="H22" s="24">
        <f t="shared" si="0"/>
        <v>1947</v>
      </c>
      <c r="I22" s="24">
        <f t="shared" ca="1" si="1"/>
        <v>78</v>
      </c>
      <c r="J22" s="31">
        <f t="shared" ca="1" si="2"/>
        <v>164.1</v>
      </c>
      <c r="K22" s="10"/>
      <c r="M22" s="11"/>
      <c r="N22" s="2"/>
      <c r="O22" s="7"/>
    </row>
    <row r="23" spans="1:15" ht="15" customHeight="1" x14ac:dyDescent="0.25">
      <c r="A23" s="19" t="s">
        <v>50</v>
      </c>
      <c r="B23" s="32">
        <v>1.06</v>
      </c>
      <c r="C23" s="21" t="s">
        <v>270</v>
      </c>
      <c r="D23" s="22" t="s">
        <v>128</v>
      </c>
      <c r="E23" s="34">
        <v>21433</v>
      </c>
      <c r="F23" s="38" t="s">
        <v>103</v>
      </c>
      <c r="G23" s="23">
        <v>45724</v>
      </c>
      <c r="H23" s="24">
        <f t="shared" si="0"/>
        <v>1958</v>
      </c>
      <c r="I23" s="24">
        <f t="shared" ca="1" si="1"/>
        <v>67</v>
      </c>
      <c r="J23" s="31">
        <f t="shared" ca="1" si="2"/>
        <v>162.80000000000001</v>
      </c>
      <c r="K23" s="10"/>
      <c r="M23" s="11"/>
      <c r="N23" s="2"/>
      <c r="O23" s="7"/>
    </row>
    <row r="24" spans="1:15" ht="15" customHeight="1" x14ac:dyDescent="0.25">
      <c r="A24" s="19" t="s">
        <v>51</v>
      </c>
      <c r="B24" s="32">
        <v>1.77</v>
      </c>
      <c r="C24" s="21" t="s">
        <v>239</v>
      </c>
      <c r="D24" s="22" t="s">
        <v>240</v>
      </c>
      <c r="E24" s="34">
        <v>34759</v>
      </c>
      <c r="F24" s="39" t="s">
        <v>27</v>
      </c>
      <c r="G24" s="23">
        <v>45694</v>
      </c>
      <c r="H24" s="24">
        <f t="shared" si="0"/>
        <v>1995</v>
      </c>
      <c r="I24" s="24">
        <f t="shared" ca="1" si="1"/>
        <v>30</v>
      </c>
      <c r="J24" s="31">
        <f t="shared" ca="1" si="2"/>
        <v>162.5</v>
      </c>
      <c r="K24" s="10"/>
      <c r="M24" s="11"/>
      <c r="N24" s="2"/>
      <c r="O24" s="7"/>
    </row>
    <row r="25" spans="1:15" ht="15" customHeight="1" x14ac:dyDescent="0.25">
      <c r="A25" s="19" t="s">
        <v>52</v>
      </c>
      <c r="B25" s="32">
        <v>1.21</v>
      </c>
      <c r="C25" s="21" t="s">
        <v>258</v>
      </c>
      <c r="D25" s="22" t="s">
        <v>100</v>
      </c>
      <c r="E25" s="34">
        <v>25283</v>
      </c>
      <c r="F25" s="38" t="s">
        <v>27</v>
      </c>
      <c r="G25" s="23">
        <v>45710</v>
      </c>
      <c r="H25" s="24">
        <f t="shared" si="0"/>
        <v>1969</v>
      </c>
      <c r="I25" s="24">
        <f t="shared" ca="1" si="1"/>
        <v>56</v>
      </c>
      <c r="J25" s="31">
        <f t="shared" ca="1" si="2"/>
        <v>162.1</v>
      </c>
      <c r="K25" s="10"/>
      <c r="M25" s="11"/>
      <c r="N25" s="2"/>
      <c r="O25" s="7"/>
    </row>
    <row r="26" spans="1:15" ht="15" customHeight="1" x14ac:dyDescent="0.25">
      <c r="A26" s="19" t="s">
        <v>53</v>
      </c>
      <c r="B26" s="32">
        <v>1.21</v>
      </c>
      <c r="C26" s="21" t="s">
        <v>259</v>
      </c>
      <c r="D26" s="22" t="s">
        <v>128</v>
      </c>
      <c r="E26" s="34">
        <v>25472</v>
      </c>
      <c r="F26" s="38" t="s">
        <v>27</v>
      </c>
      <c r="G26" s="23">
        <v>45710</v>
      </c>
      <c r="H26" s="24">
        <f t="shared" si="0"/>
        <v>1969</v>
      </c>
      <c r="I26" s="24">
        <f t="shared" ca="1" si="1"/>
        <v>56</v>
      </c>
      <c r="J26" s="31">
        <f t="shared" ca="1" si="2"/>
        <v>162.1</v>
      </c>
      <c r="K26" s="10"/>
      <c r="M26" s="11"/>
      <c r="N26" s="2"/>
      <c r="O26" s="7"/>
    </row>
    <row r="27" spans="1:15" ht="15" customHeight="1" x14ac:dyDescent="0.25">
      <c r="A27" s="19" t="s">
        <v>54</v>
      </c>
      <c r="B27" s="32">
        <v>1.21</v>
      </c>
      <c r="C27" s="21" t="s">
        <v>260</v>
      </c>
      <c r="D27" s="22" t="s">
        <v>4</v>
      </c>
      <c r="E27" s="34">
        <v>25326</v>
      </c>
      <c r="F27" s="38" t="s">
        <v>27</v>
      </c>
      <c r="G27" s="23">
        <v>45710</v>
      </c>
      <c r="H27" s="24">
        <f t="shared" si="0"/>
        <v>1969</v>
      </c>
      <c r="I27" s="24">
        <f t="shared" ca="1" si="1"/>
        <v>56</v>
      </c>
      <c r="J27" s="31">
        <f t="shared" ca="1" si="2"/>
        <v>162.1</v>
      </c>
      <c r="M27" s="2"/>
      <c r="N27" s="2"/>
    </row>
    <row r="28" spans="1:15" ht="15" customHeight="1" x14ac:dyDescent="0.25">
      <c r="A28" s="19" t="s">
        <v>55</v>
      </c>
      <c r="B28" s="32">
        <v>1.1200000000000001</v>
      </c>
      <c r="C28" s="21" t="s">
        <v>266</v>
      </c>
      <c r="D28" s="22" t="s">
        <v>88</v>
      </c>
      <c r="E28" s="34">
        <v>23455</v>
      </c>
      <c r="F28" s="38" t="s">
        <v>27</v>
      </c>
      <c r="G28" s="23">
        <v>45710</v>
      </c>
      <c r="H28" s="24">
        <f t="shared" si="0"/>
        <v>1964</v>
      </c>
      <c r="I28" s="24">
        <f t="shared" ca="1" si="1"/>
        <v>61</v>
      </c>
      <c r="J28" s="31">
        <f t="shared" ca="1" si="2"/>
        <v>160.60000000000002</v>
      </c>
      <c r="K28" s="10"/>
      <c r="M28" s="11"/>
      <c r="N28" s="2"/>
      <c r="O28" s="7"/>
    </row>
    <row r="29" spans="1:15" ht="15" customHeight="1" x14ac:dyDescent="0.25">
      <c r="A29" s="19" t="s">
        <v>56</v>
      </c>
      <c r="B29" s="32">
        <v>1.1200000000000001</v>
      </c>
      <c r="C29" s="21" t="s">
        <v>133</v>
      </c>
      <c r="D29" s="22" t="s">
        <v>24</v>
      </c>
      <c r="E29" s="34">
        <v>23868</v>
      </c>
      <c r="F29" s="38" t="s">
        <v>103</v>
      </c>
      <c r="G29" s="23">
        <v>45724</v>
      </c>
      <c r="H29" s="24">
        <f t="shared" si="0"/>
        <v>1965</v>
      </c>
      <c r="I29" s="24">
        <f t="shared" ca="1" si="1"/>
        <v>60</v>
      </c>
      <c r="J29" s="31">
        <f t="shared" ca="1" si="2"/>
        <v>159.20000000000002</v>
      </c>
      <c r="K29" s="10"/>
      <c r="M29" s="11"/>
      <c r="N29" s="2"/>
      <c r="O29" s="7"/>
    </row>
    <row r="30" spans="1:15" ht="15" customHeight="1" x14ac:dyDescent="0.25">
      <c r="A30" s="19" t="s">
        <v>57</v>
      </c>
      <c r="B30" s="32">
        <v>1.24</v>
      </c>
      <c r="C30" s="21" t="s">
        <v>253</v>
      </c>
      <c r="D30" s="22" t="s">
        <v>128</v>
      </c>
      <c r="E30" s="34">
        <v>26762</v>
      </c>
      <c r="F30" s="38" t="s">
        <v>103</v>
      </c>
      <c r="G30" s="23">
        <v>45674</v>
      </c>
      <c r="H30" s="24">
        <f t="shared" si="0"/>
        <v>1973</v>
      </c>
      <c r="I30" s="24">
        <f t="shared" ca="1" si="1"/>
        <v>52</v>
      </c>
      <c r="J30" s="31">
        <f t="shared" ca="1" si="2"/>
        <v>158.6</v>
      </c>
      <c r="K30" s="10"/>
      <c r="M30" s="11"/>
      <c r="N30" s="2"/>
      <c r="O30" s="7"/>
    </row>
    <row r="31" spans="1:15" ht="15" customHeight="1" x14ac:dyDescent="0.25">
      <c r="A31" s="19" t="s">
        <v>58</v>
      </c>
      <c r="B31" s="4">
        <v>1</v>
      </c>
      <c r="C31" t="s">
        <v>275</v>
      </c>
      <c r="D31" s="27" t="s">
        <v>111</v>
      </c>
      <c r="E31" s="34">
        <v>21107</v>
      </c>
      <c r="F31" s="2" t="s">
        <v>27</v>
      </c>
      <c r="G31" s="35">
        <v>45710</v>
      </c>
      <c r="H31" s="24">
        <f t="shared" si="0"/>
        <v>1957</v>
      </c>
      <c r="I31" s="24">
        <f t="shared" ca="1" si="1"/>
        <v>68</v>
      </c>
      <c r="J31" s="31">
        <f t="shared" ca="1" si="2"/>
        <v>158.1</v>
      </c>
      <c r="K31" s="10"/>
      <c r="M31" s="11"/>
      <c r="N31" s="2"/>
      <c r="O31" s="7"/>
    </row>
    <row r="32" spans="1:15" ht="15" customHeight="1" x14ac:dyDescent="0.25">
      <c r="A32" s="19" t="s">
        <v>59</v>
      </c>
      <c r="B32" s="32">
        <v>1.21</v>
      </c>
      <c r="C32" s="21" t="s">
        <v>257</v>
      </c>
      <c r="D32" s="22" t="s">
        <v>111</v>
      </c>
      <c r="E32" s="34">
        <v>26306</v>
      </c>
      <c r="F32" s="38" t="s">
        <v>27</v>
      </c>
      <c r="G32" s="23">
        <v>45710</v>
      </c>
      <c r="H32" s="24">
        <f t="shared" si="0"/>
        <v>1972</v>
      </c>
      <c r="I32" s="24">
        <f t="shared" ca="1" si="1"/>
        <v>53</v>
      </c>
      <c r="J32" s="31">
        <f t="shared" ca="1" si="2"/>
        <v>157.30000000000001</v>
      </c>
    </row>
    <row r="33" spans="1:15" ht="15" customHeight="1" x14ac:dyDescent="0.25">
      <c r="A33" s="19" t="s">
        <v>60</v>
      </c>
      <c r="B33" s="32">
        <v>1.39</v>
      </c>
      <c r="C33" s="21" t="s">
        <v>245</v>
      </c>
      <c r="D33" s="22" t="s">
        <v>6</v>
      </c>
      <c r="E33" s="34">
        <v>30077</v>
      </c>
      <c r="F33" s="38" t="s">
        <v>103</v>
      </c>
      <c r="G33" s="23">
        <v>45724</v>
      </c>
      <c r="H33" s="24">
        <f t="shared" si="0"/>
        <v>1982</v>
      </c>
      <c r="I33" s="24">
        <f t="shared" ca="1" si="1"/>
        <v>43</v>
      </c>
      <c r="J33" s="31">
        <f t="shared" ca="1" si="2"/>
        <v>157</v>
      </c>
    </row>
    <row r="34" spans="1:15" ht="15" customHeight="1" x14ac:dyDescent="0.25">
      <c r="A34" s="19" t="s">
        <v>61</v>
      </c>
      <c r="B34" s="32">
        <v>1.45</v>
      </c>
      <c r="C34" s="21" t="s">
        <v>241</v>
      </c>
      <c r="D34" s="22" t="s">
        <v>242</v>
      </c>
      <c r="E34" s="34">
        <v>31331</v>
      </c>
      <c r="F34" s="38" t="s">
        <v>186</v>
      </c>
      <c r="G34" s="23">
        <v>45705</v>
      </c>
      <c r="H34" s="24">
        <f t="shared" si="0"/>
        <v>1985</v>
      </c>
      <c r="I34" s="24">
        <f t="shared" ca="1" si="1"/>
        <v>40</v>
      </c>
      <c r="J34" s="31">
        <f t="shared" ca="1" si="2"/>
        <v>156.69999999999999</v>
      </c>
      <c r="K34" s="10"/>
      <c r="M34" s="11"/>
      <c r="N34" s="2"/>
      <c r="O34" s="7"/>
    </row>
    <row r="35" spans="1:15" ht="15" customHeight="1" x14ac:dyDescent="0.25">
      <c r="A35" s="19" t="s">
        <v>62</v>
      </c>
      <c r="B35" s="32">
        <v>1.0900000000000001</v>
      </c>
      <c r="C35" s="21" t="s">
        <v>268</v>
      </c>
      <c r="D35" s="22" t="s">
        <v>6</v>
      </c>
      <c r="E35" s="34">
        <v>23925</v>
      </c>
      <c r="F35" s="38" t="s">
        <v>26</v>
      </c>
      <c r="G35" s="23">
        <v>45693</v>
      </c>
      <c r="H35" s="24">
        <f t="shared" si="0"/>
        <v>1965</v>
      </c>
      <c r="I35" s="24">
        <f t="shared" ca="1" si="1"/>
        <v>60</v>
      </c>
      <c r="J35" s="31">
        <f t="shared" ca="1" si="2"/>
        <v>156.20000000000002</v>
      </c>
      <c r="K35" s="10"/>
      <c r="M35" s="11"/>
      <c r="N35" s="2"/>
      <c r="O35" s="7"/>
    </row>
    <row r="36" spans="1:15" ht="15.75" x14ac:dyDescent="0.25">
      <c r="A36" s="19" t="s">
        <v>63</v>
      </c>
      <c r="B36" s="4">
        <v>0.95</v>
      </c>
      <c r="C36" t="s">
        <v>276</v>
      </c>
      <c r="D36" s="27" t="s">
        <v>6</v>
      </c>
      <c r="E36" s="34">
        <v>20329</v>
      </c>
      <c r="F36" s="2" t="s">
        <v>26</v>
      </c>
      <c r="G36" s="35">
        <v>45679</v>
      </c>
      <c r="H36" s="24">
        <f t="shared" ref="H36:H55" si="3">YEAR(E36)</f>
        <v>1955</v>
      </c>
      <c r="I36" s="24">
        <f t="shared" ref="I36:I55" ca="1" si="4">YEAR(NOW())-YEAR(E36)</f>
        <v>70</v>
      </c>
      <c r="J36" s="31">
        <f t="shared" ref="J36:J55" ca="1" si="5">VLOOKUP(I36,Ikäkertoimet,13)+(B36*100)</f>
        <v>155.6</v>
      </c>
      <c r="K36" s="10"/>
      <c r="M36" s="11"/>
      <c r="N36" s="2"/>
      <c r="O36" s="7"/>
    </row>
    <row r="37" spans="1:15" ht="15.75" x14ac:dyDescent="0.25">
      <c r="A37" s="19" t="s">
        <v>64</v>
      </c>
      <c r="B37" s="32">
        <v>1.24</v>
      </c>
      <c r="C37" s="21" t="s">
        <v>131</v>
      </c>
      <c r="D37" s="22" t="s">
        <v>112</v>
      </c>
      <c r="E37" s="34">
        <v>27640</v>
      </c>
      <c r="F37" s="38" t="s">
        <v>27</v>
      </c>
      <c r="G37" s="23">
        <v>45710</v>
      </c>
      <c r="H37" s="24">
        <f t="shared" si="3"/>
        <v>1975</v>
      </c>
      <c r="I37" s="24">
        <f t="shared" ca="1" si="4"/>
        <v>50</v>
      </c>
      <c r="J37" s="31">
        <f t="shared" ca="1" si="5"/>
        <v>155.19999999999999</v>
      </c>
      <c r="K37" s="10"/>
      <c r="M37" s="11"/>
      <c r="N37" s="2"/>
      <c r="O37" s="7"/>
    </row>
    <row r="38" spans="1:15" ht="15.75" x14ac:dyDescent="0.25">
      <c r="A38" s="19" t="s">
        <v>65</v>
      </c>
      <c r="B38" s="32">
        <v>1.21</v>
      </c>
      <c r="C38" s="21" t="s">
        <v>256</v>
      </c>
      <c r="D38" s="22" t="s">
        <v>6</v>
      </c>
      <c r="E38" s="34">
        <v>27308</v>
      </c>
      <c r="F38" s="38" t="s">
        <v>26</v>
      </c>
      <c r="G38" s="23">
        <v>45665</v>
      </c>
      <c r="H38" s="24">
        <f t="shared" si="3"/>
        <v>1974</v>
      </c>
      <c r="I38" s="24">
        <f t="shared" ca="1" si="4"/>
        <v>51</v>
      </c>
      <c r="J38" s="31">
        <f t="shared" ca="1" si="5"/>
        <v>153.9</v>
      </c>
      <c r="K38" s="10"/>
      <c r="M38" s="11"/>
      <c r="N38" s="2"/>
      <c r="O38" s="7"/>
    </row>
    <row r="39" spans="1:15" ht="15.75" x14ac:dyDescent="0.25">
      <c r="A39" s="19" t="s">
        <v>66</v>
      </c>
      <c r="B39" s="32">
        <v>1</v>
      </c>
      <c r="C39" s="21" t="s">
        <v>273</v>
      </c>
      <c r="D39" s="22" t="s">
        <v>0</v>
      </c>
      <c r="E39" s="34">
        <v>22320</v>
      </c>
      <c r="F39" s="38" t="s">
        <v>186</v>
      </c>
      <c r="G39" s="23">
        <v>45705</v>
      </c>
      <c r="H39" s="24">
        <f t="shared" si="3"/>
        <v>1961</v>
      </c>
      <c r="I39" s="24">
        <f t="shared" ca="1" si="4"/>
        <v>64</v>
      </c>
      <c r="J39" s="31">
        <f t="shared" ca="1" si="5"/>
        <v>152.80000000000001</v>
      </c>
      <c r="K39" s="10"/>
      <c r="M39" s="11"/>
      <c r="N39" s="2"/>
      <c r="O39" s="7"/>
    </row>
    <row r="40" spans="1:15" ht="15.75" x14ac:dyDescent="0.25">
      <c r="A40" s="19" t="s">
        <v>67</v>
      </c>
      <c r="B40" s="4">
        <v>0.88</v>
      </c>
      <c r="C40" s="8" t="s">
        <v>279</v>
      </c>
      <c r="D40" s="27" t="s">
        <v>24</v>
      </c>
      <c r="E40" s="34">
        <v>19227</v>
      </c>
      <c r="F40" s="2" t="s">
        <v>27</v>
      </c>
      <c r="G40" s="35">
        <v>45681</v>
      </c>
      <c r="H40" s="24">
        <f t="shared" si="3"/>
        <v>1952</v>
      </c>
      <c r="I40" s="24">
        <f t="shared" ca="1" si="4"/>
        <v>73</v>
      </c>
      <c r="J40" s="31">
        <f t="shared" ca="1" si="5"/>
        <v>152.30000000000001</v>
      </c>
      <c r="K40" s="10"/>
      <c r="M40" s="11"/>
      <c r="N40" s="2"/>
      <c r="O40" s="7"/>
    </row>
    <row r="41" spans="1:15" ht="15.75" x14ac:dyDescent="0.25">
      <c r="A41" s="19" t="s">
        <v>68</v>
      </c>
      <c r="B41" s="32">
        <v>1</v>
      </c>
      <c r="C41" s="21" t="s">
        <v>274</v>
      </c>
      <c r="D41" s="22" t="s">
        <v>128</v>
      </c>
      <c r="E41" s="34">
        <v>23466</v>
      </c>
      <c r="F41" s="38" t="s">
        <v>27</v>
      </c>
      <c r="G41" s="23">
        <v>45710</v>
      </c>
      <c r="H41" s="24">
        <f t="shared" si="3"/>
        <v>1964</v>
      </c>
      <c r="I41" s="24">
        <f t="shared" ca="1" si="4"/>
        <v>61</v>
      </c>
      <c r="J41" s="31">
        <f t="shared" ca="1" si="5"/>
        <v>148.6</v>
      </c>
      <c r="K41" s="10"/>
      <c r="M41" s="11"/>
      <c r="N41" s="2"/>
      <c r="O41" s="7"/>
    </row>
    <row r="42" spans="1:15" ht="15.75" x14ac:dyDescent="0.25">
      <c r="A42" s="19" t="s">
        <v>69</v>
      </c>
      <c r="B42" s="32">
        <v>1.18</v>
      </c>
      <c r="C42" s="21" t="s">
        <v>264</v>
      </c>
      <c r="D42" s="22" t="s">
        <v>128</v>
      </c>
      <c r="E42" s="34">
        <v>27970</v>
      </c>
      <c r="F42" s="38" t="s">
        <v>103</v>
      </c>
      <c r="G42" s="23">
        <v>45674</v>
      </c>
      <c r="H42" s="24">
        <f t="shared" si="3"/>
        <v>1976</v>
      </c>
      <c r="I42" s="24">
        <f t="shared" ca="1" si="4"/>
        <v>49</v>
      </c>
      <c r="J42" s="31">
        <f t="shared" ca="1" si="5"/>
        <v>147.4</v>
      </c>
      <c r="K42" s="10"/>
      <c r="M42" s="11"/>
      <c r="N42" s="2"/>
      <c r="O42" s="7"/>
    </row>
    <row r="43" spans="1:15" ht="15.75" x14ac:dyDescent="0.25">
      <c r="A43" s="19" t="s">
        <v>70</v>
      </c>
      <c r="B43" s="32">
        <v>1.3</v>
      </c>
      <c r="C43" s="21" t="s">
        <v>129</v>
      </c>
      <c r="D43" s="22" t="s">
        <v>126</v>
      </c>
      <c r="E43" s="34">
        <v>30427</v>
      </c>
      <c r="F43" s="38" t="s">
        <v>27</v>
      </c>
      <c r="G43" s="23">
        <v>45710</v>
      </c>
      <c r="H43" s="24">
        <f t="shared" si="3"/>
        <v>1983</v>
      </c>
      <c r="I43" s="24">
        <f t="shared" ca="1" si="4"/>
        <v>42</v>
      </c>
      <c r="J43" s="31">
        <f t="shared" ca="1" si="5"/>
        <v>145.9</v>
      </c>
      <c r="K43" s="10"/>
      <c r="M43" s="11"/>
      <c r="N43" s="2"/>
      <c r="O43" s="7"/>
    </row>
    <row r="44" spans="1:15" ht="15.75" x14ac:dyDescent="0.25">
      <c r="A44" s="19" t="s">
        <v>71</v>
      </c>
      <c r="B44" s="32">
        <v>1.18</v>
      </c>
      <c r="C44" s="21" t="s">
        <v>263</v>
      </c>
      <c r="D44" s="22" t="s">
        <v>128</v>
      </c>
      <c r="E44" s="34">
        <v>28128</v>
      </c>
      <c r="F44" s="38" t="s">
        <v>103</v>
      </c>
      <c r="G44" s="23">
        <v>45674</v>
      </c>
      <c r="H44" s="24">
        <f t="shared" si="3"/>
        <v>1977</v>
      </c>
      <c r="I44" s="24">
        <f t="shared" ca="1" si="4"/>
        <v>48</v>
      </c>
      <c r="J44" s="31">
        <f t="shared" ca="1" si="5"/>
        <v>145.6</v>
      </c>
      <c r="K44" s="10"/>
      <c r="M44" s="11"/>
      <c r="N44" s="2"/>
      <c r="O44" s="7"/>
    </row>
    <row r="45" spans="1:15" ht="15.75" x14ac:dyDescent="0.25">
      <c r="A45" s="19" t="s">
        <v>72</v>
      </c>
      <c r="B45" s="4">
        <v>0.82</v>
      </c>
      <c r="C45" s="8" t="s">
        <v>280</v>
      </c>
      <c r="D45" s="27" t="s">
        <v>24</v>
      </c>
      <c r="E45" s="34">
        <v>19659</v>
      </c>
      <c r="F45" s="2" t="s">
        <v>27</v>
      </c>
      <c r="G45" s="35">
        <v>45682</v>
      </c>
      <c r="H45" s="24">
        <f t="shared" si="3"/>
        <v>1953</v>
      </c>
      <c r="I45" s="24">
        <f t="shared" ca="1" si="4"/>
        <v>72</v>
      </c>
      <c r="J45" s="31">
        <f t="shared" ca="1" si="5"/>
        <v>145.1</v>
      </c>
      <c r="K45" s="10"/>
      <c r="M45" s="11"/>
      <c r="N45" s="2"/>
      <c r="O45" s="7"/>
    </row>
    <row r="46" spans="1:15" ht="15.75" x14ac:dyDescent="0.25">
      <c r="A46" s="19" t="s">
        <v>73</v>
      </c>
      <c r="B46" s="32">
        <v>1.21</v>
      </c>
      <c r="C46" s="21" t="s">
        <v>255</v>
      </c>
      <c r="D46" s="22" t="s">
        <v>128</v>
      </c>
      <c r="E46" s="34">
        <v>29508</v>
      </c>
      <c r="F46" s="38" t="s">
        <v>103</v>
      </c>
      <c r="G46" s="23">
        <v>45724</v>
      </c>
      <c r="H46" s="24">
        <f t="shared" si="3"/>
        <v>1980</v>
      </c>
      <c r="I46" s="24">
        <f t="shared" ca="1" si="4"/>
        <v>45</v>
      </c>
      <c r="J46" s="31">
        <f t="shared" ca="1" si="5"/>
        <v>143</v>
      </c>
      <c r="K46" s="10"/>
      <c r="M46" s="11"/>
      <c r="N46" s="2"/>
      <c r="O46" s="7"/>
    </row>
    <row r="47" spans="1:15" ht="15.75" x14ac:dyDescent="0.25">
      <c r="A47" s="19" t="s">
        <v>74</v>
      </c>
      <c r="B47" s="32">
        <v>1.27</v>
      </c>
      <c r="C47" s="21" t="s">
        <v>250</v>
      </c>
      <c r="D47" s="22" t="s">
        <v>111</v>
      </c>
      <c r="E47" s="34">
        <v>30404</v>
      </c>
      <c r="F47" s="38" t="s">
        <v>27</v>
      </c>
      <c r="G47" s="23">
        <v>45710</v>
      </c>
      <c r="H47" s="24">
        <f t="shared" si="3"/>
        <v>1983</v>
      </c>
      <c r="I47" s="24">
        <f t="shared" ca="1" si="4"/>
        <v>42</v>
      </c>
      <c r="J47" s="31">
        <f t="shared" ca="1" si="5"/>
        <v>142.9</v>
      </c>
      <c r="K47" s="10"/>
      <c r="M47" s="11"/>
      <c r="N47" s="2"/>
      <c r="O47" s="7"/>
    </row>
    <row r="48" spans="1:15" ht="15.75" x14ac:dyDescent="0.25">
      <c r="A48" s="19" t="s">
        <v>75</v>
      </c>
      <c r="B48" s="32">
        <v>1.2</v>
      </c>
      <c r="C48" s="21" t="s">
        <v>261</v>
      </c>
      <c r="D48" s="22" t="s">
        <v>185</v>
      </c>
      <c r="E48" s="34">
        <v>30188</v>
      </c>
      <c r="F48" s="38" t="s">
        <v>186</v>
      </c>
      <c r="G48" s="23">
        <v>45705</v>
      </c>
      <c r="H48" s="24">
        <f t="shared" si="3"/>
        <v>1982</v>
      </c>
      <c r="I48" s="24">
        <f t="shared" ca="1" si="4"/>
        <v>43</v>
      </c>
      <c r="J48" s="31">
        <f t="shared" ca="1" si="5"/>
        <v>138</v>
      </c>
      <c r="K48" s="10"/>
      <c r="M48" s="11"/>
      <c r="N48" s="2"/>
      <c r="O48" s="7"/>
    </row>
    <row r="49" spans="1:15" ht="15.75" x14ac:dyDescent="0.25">
      <c r="A49" s="19" t="s">
        <v>76</v>
      </c>
      <c r="B49" s="32">
        <v>1.1200000000000001</v>
      </c>
      <c r="C49" s="21" t="s">
        <v>265</v>
      </c>
      <c r="D49" s="22" t="s">
        <v>242</v>
      </c>
      <c r="E49" s="34">
        <v>28551</v>
      </c>
      <c r="F49" s="38" t="s">
        <v>27</v>
      </c>
      <c r="G49" s="23">
        <v>45710</v>
      </c>
      <c r="H49" s="24">
        <f t="shared" si="3"/>
        <v>1978</v>
      </c>
      <c r="I49" s="24">
        <f t="shared" ca="1" si="4"/>
        <v>47</v>
      </c>
      <c r="J49" s="31">
        <f t="shared" ca="1" si="5"/>
        <v>137.80000000000001</v>
      </c>
      <c r="M49" s="2"/>
      <c r="N49" s="2"/>
      <c r="O49" s="1"/>
    </row>
    <row r="50" spans="1:15" ht="15.75" x14ac:dyDescent="0.25">
      <c r="A50" s="19" t="s">
        <v>77</v>
      </c>
      <c r="B50" s="32">
        <v>1</v>
      </c>
      <c r="C50" s="21" t="s">
        <v>272</v>
      </c>
      <c r="D50" s="22" t="s">
        <v>128</v>
      </c>
      <c r="E50" s="34">
        <v>26717</v>
      </c>
      <c r="F50" s="38" t="s">
        <v>136</v>
      </c>
      <c r="G50" s="23">
        <v>45669</v>
      </c>
      <c r="H50" s="24">
        <f t="shared" si="3"/>
        <v>1973</v>
      </c>
      <c r="I50" s="24">
        <f t="shared" ca="1" si="4"/>
        <v>52</v>
      </c>
      <c r="J50" s="31">
        <f t="shared" ca="1" si="5"/>
        <v>134.6</v>
      </c>
    </row>
    <row r="51" spans="1:15" ht="15.75" x14ac:dyDescent="0.25">
      <c r="A51" s="19" t="s">
        <v>78</v>
      </c>
      <c r="B51" s="32">
        <v>1.27</v>
      </c>
      <c r="C51" s="21" t="s">
        <v>249</v>
      </c>
      <c r="D51" s="22" t="s">
        <v>118</v>
      </c>
      <c r="E51" s="34">
        <v>32169</v>
      </c>
      <c r="F51" s="38" t="s">
        <v>27</v>
      </c>
      <c r="G51" s="23">
        <v>45710</v>
      </c>
      <c r="H51" s="24">
        <f t="shared" si="3"/>
        <v>1988</v>
      </c>
      <c r="I51" s="24">
        <f t="shared" ca="1" si="4"/>
        <v>37</v>
      </c>
      <c r="J51" s="31">
        <f t="shared" ca="1" si="5"/>
        <v>131.9</v>
      </c>
    </row>
    <row r="52" spans="1:15" ht="15.75" x14ac:dyDescent="0.25">
      <c r="A52" s="19" t="s">
        <v>79</v>
      </c>
      <c r="B52" s="32">
        <v>1.42</v>
      </c>
      <c r="C52" s="21" t="s">
        <v>243</v>
      </c>
      <c r="D52" s="22" t="s">
        <v>6</v>
      </c>
      <c r="E52" s="34">
        <v>34514</v>
      </c>
      <c r="F52" s="38" t="s">
        <v>103</v>
      </c>
      <c r="G52" s="23">
        <v>45724</v>
      </c>
      <c r="H52" s="24">
        <f t="shared" si="3"/>
        <v>1994</v>
      </c>
      <c r="I52" s="24">
        <f t="shared" ca="1" si="4"/>
        <v>31</v>
      </c>
      <c r="J52" s="31">
        <f t="shared" ca="1" si="5"/>
        <v>130.4</v>
      </c>
    </row>
    <row r="53" spans="1:15" ht="15.75" x14ac:dyDescent="0.25">
      <c r="A53" s="19" t="s">
        <v>80</v>
      </c>
      <c r="B53" s="32">
        <v>1.3</v>
      </c>
      <c r="C53" s="21" t="s">
        <v>247</v>
      </c>
      <c r="D53" s="22" t="s">
        <v>6</v>
      </c>
      <c r="E53" s="34">
        <v>34471</v>
      </c>
      <c r="F53" s="38" t="s">
        <v>26</v>
      </c>
      <c r="G53" s="23">
        <v>45714</v>
      </c>
      <c r="H53" s="24">
        <f t="shared" si="3"/>
        <v>1994</v>
      </c>
      <c r="I53" s="24">
        <f t="shared" ca="1" si="4"/>
        <v>31</v>
      </c>
      <c r="J53" s="31">
        <f t="shared" ca="1" si="5"/>
        <v>118.4</v>
      </c>
    </row>
    <row r="54" spans="1:15" ht="15.75" x14ac:dyDescent="0.25">
      <c r="A54" s="19" t="s">
        <v>135</v>
      </c>
      <c r="B54" s="32">
        <v>1.18</v>
      </c>
      <c r="C54" s="21" t="s">
        <v>262</v>
      </c>
      <c r="D54" s="22" t="s">
        <v>2</v>
      </c>
      <c r="E54" s="34">
        <v>33317</v>
      </c>
      <c r="F54" s="38" t="s">
        <v>27</v>
      </c>
      <c r="G54" s="23">
        <v>45710</v>
      </c>
      <c r="H54" s="24">
        <f t="shared" si="3"/>
        <v>1991</v>
      </c>
      <c r="I54" s="24">
        <f t="shared" ca="1" si="4"/>
        <v>34</v>
      </c>
      <c r="J54" s="31">
        <f t="shared" ca="1" si="5"/>
        <v>115.5</v>
      </c>
    </row>
    <row r="55" spans="1:15" ht="15.75" x14ac:dyDescent="0.25">
      <c r="A55" s="19" t="s">
        <v>281</v>
      </c>
      <c r="B55" s="32">
        <v>1.1000000000000001</v>
      </c>
      <c r="C55" s="21" t="s">
        <v>267</v>
      </c>
      <c r="D55" s="22" t="s">
        <v>242</v>
      </c>
      <c r="E55" s="34">
        <v>34523</v>
      </c>
      <c r="F55" s="38" t="s">
        <v>186</v>
      </c>
      <c r="G55" s="23">
        <v>45705</v>
      </c>
      <c r="H55" s="24">
        <f t="shared" si="3"/>
        <v>1994</v>
      </c>
      <c r="I55" s="24">
        <f t="shared" ca="1" si="4"/>
        <v>31</v>
      </c>
      <c r="J55" s="31">
        <f t="shared" ca="1" si="5"/>
        <v>98.40000000000002</v>
      </c>
    </row>
  </sheetData>
  <autoFilter ref="B3:J54" xr:uid="{00000000-0009-0000-0000-000001000000}"/>
  <sortState xmlns:xlrd2="http://schemas.microsoft.com/office/spreadsheetml/2017/richdata2" ref="B4:J55">
    <sortCondition descending="1" ref="J4:J55"/>
  </sortState>
  <phoneticPr fontId="1" type="noConversion"/>
  <pageMargins left="0.23622047244094491" right="0.23622047244094491" top="0.15748031496062992" bottom="0.35433070866141736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workbookViewId="0">
      <selection activeCell="M19" sqref="M19"/>
    </sheetView>
  </sheetViews>
  <sheetFormatPr defaultRowHeight="15" x14ac:dyDescent="0.25"/>
  <cols>
    <col min="1" max="1" width="3.7109375" customWidth="1"/>
    <col min="4" max="4" width="2.28515625" customWidth="1"/>
    <col min="5" max="5" width="2" customWidth="1"/>
    <col min="6" max="6" width="1.5703125" customWidth="1"/>
    <col min="8" max="8" width="4.140625" customWidth="1"/>
    <col min="9" max="9" width="1.7109375" customWidth="1"/>
    <col min="10" max="10" width="1.28515625" customWidth="1"/>
    <col min="12" max="12" width="3.85546875" customWidth="1"/>
    <col min="13" max="13" width="9.140625" style="2"/>
  </cols>
  <sheetData>
    <row r="1" spans="1:13" ht="15" customHeight="1" x14ac:dyDescent="0.25">
      <c r="A1" s="1"/>
    </row>
    <row r="2" spans="1:13" x14ac:dyDescent="0.25">
      <c r="A2" s="1"/>
      <c r="B2" t="s">
        <v>81</v>
      </c>
      <c r="M2" s="2" t="s">
        <v>86</v>
      </c>
    </row>
    <row r="3" spans="1:13" ht="15" customHeight="1" x14ac:dyDescent="0.25">
      <c r="A3" t="s">
        <v>14</v>
      </c>
      <c r="B3" t="s">
        <v>21</v>
      </c>
      <c r="C3" t="s">
        <v>22</v>
      </c>
      <c r="E3" t="s">
        <v>29</v>
      </c>
      <c r="I3" t="s">
        <v>30</v>
      </c>
      <c r="M3" s="2" t="s">
        <v>82</v>
      </c>
    </row>
    <row r="4" spans="1:13" x14ac:dyDescent="0.25">
      <c r="A4">
        <v>30</v>
      </c>
      <c r="B4">
        <v>1.0079</v>
      </c>
      <c r="C4">
        <v>1</v>
      </c>
      <c r="E4">
        <v>10</v>
      </c>
      <c r="F4" s="3">
        <f>(E9-E4)/5</f>
        <v>5.1999999999999956E-2</v>
      </c>
      <c r="G4" s="3">
        <f>E4</f>
        <v>10</v>
      </c>
      <c r="I4">
        <v>10</v>
      </c>
      <c r="J4" s="3">
        <f>(I9-I4)/5</f>
        <v>0.10240000000000009</v>
      </c>
      <c r="K4" s="3">
        <f>I4</f>
        <v>10</v>
      </c>
      <c r="M4" s="2">
        <v>-14.5</v>
      </c>
    </row>
    <row r="5" spans="1:13" x14ac:dyDescent="0.25">
      <c r="A5">
        <v>31</v>
      </c>
      <c r="B5">
        <v>1.0168999999999999</v>
      </c>
      <c r="C5">
        <v>1.0097</v>
      </c>
      <c r="E5">
        <v>10</v>
      </c>
      <c r="G5">
        <f>G4+F4</f>
        <v>10.052</v>
      </c>
      <c r="K5">
        <f>K4+J4</f>
        <v>10.102399999999999</v>
      </c>
      <c r="M5" s="2">
        <v>-11.6</v>
      </c>
    </row>
    <row r="6" spans="1:13" ht="15" customHeight="1" x14ac:dyDescent="0.25">
      <c r="A6">
        <v>32</v>
      </c>
      <c r="B6">
        <v>1.0261</v>
      </c>
      <c r="C6">
        <v>1.0145999999999999</v>
      </c>
      <c r="E6">
        <v>10</v>
      </c>
      <c r="G6">
        <f>G5+F4</f>
        <v>10.103999999999999</v>
      </c>
      <c r="K6">
        <f>K5+J4</f>
        <v>10.204799999999999</v>
      </c>
      <c r="M6" s="2">
        <v>-7.8</v>
      </c>
    </row>
    <row r="7" spans="1:13" x14ac:dyDescent="0.25">
      <c r="A7">
        <v>33</v>
      </c>
      <c r="B7">
        <v>1.0354000000000001</v>
      </c>
      <c r="C7">
        <v>1.0245</v>
      </c>
      <c r="E7">
        <v>10</v>
      </c>
      <c r="G7">
        <f>G6+F4</f>
        <v>10.155999999999999</v>
      </c>
      <c r="K7">
        <f>K6+J4</f>
        <v>10.307199999999998</v>
      </c>
      <c r="M7" s="2">
        <v>-5.0999999999999996</v>
      </c>
    </row>
    <row r="8" spans="1:13" x14ac:dyDescent="0.25">
      <c r="A8">
        <v>34</v>
      </c>
      <c r="B8">
        <v>1.0448999999999999</v>
      </c>
      <c r="C8">
        <v>1.0347</v>
      </c>
      <c r="E8">
        <v>10</v>
      </c>
      <c r="G8">
        <f>G7+F4</f>
        <v>10.207999999999998</v>
      </c>
      <c r="K8">
        <f>K7+J4</f>
        <v>10.409599999999998</v>
      </c>
      <c r="M8" s="2">
        <v>-2.5</v>
      </c>
    </row>
    <row r="9" spans="1:13" ht="15" customHeight="1" x14ac:dyDescent="0.25">
      <c r="A9" s="3">
        <v>35</v>
      </c>
      <c r="B9" s="3">
        <v>1.0546</v>
      </c>
      <c r="C9" s="3">
        <v>1.0407999999999999</v>
      </c>
      <c r="D9" s="3"/>
      <c r="E9" s="3">
        <v>10.26</v>
      </c>
      <c r="F9" s="3">
        <f>(E14-E9)/5</f>
        <v>4.5200000000000171E-2</v>
      </c>
      <c r="G9" s="3">
        <f>E9</f>
        <v>10.26</v>
      </c>
      <c r="I9">
        <v>10.512</v>
      </c>
      <c r="J9" s="3">
        <f>(I14-I9)/5</f>
        <v>0.10479999999999982</v>
      </c>
      <c r="K9" s="3">
        <f>I9</f>
        <v>10.512</v>
      </c>
      <c r="M9" s="2">
        <v>0</v>
      </c>
    </row>
    <row r="10" spans="1:13" x14ac:dyDescent="0.25">
      <c r="A10">
        <v>36</v>
      </c>
      <c r="B10">
        <v>1.0645</v>
      </c>
      <c r="C10">
        <v>1.0503</v>
      </c>
      <c r="E10">
        <v>10.26</v>
      </c>
      <c r="G10">
        <f>G9+F9</f>
        <v>10.305199999999999</v>
      </c>
      <c r="K10">
        <f>K9+J9</f>
        <v>10.6168</v>
      </c>
      <c r="M10" s="2">
        <v>2.5</v>
      </c>
    </row>
    <row r="11" spans="1:13" ht="15" customHeight="1" x14ac:dyDescent="0.25">
      <c r="A11">
        <v>37</v>
      </c>
      <c r="B11">
        <v>1.0745</v>
      </c>
      <c r="C11">
        <v>1.0663</v>
      </c>
      <c r="E11">
        <v>10.26</v>
      </c>
      <c r="G11">
        <f>G10+F9</f>
        <v>10.350399999999999</v>
      </c>
      <c r="K11">
        <f>K10+J9</f>
        <v>10.721599999999999</v>
      </c>
      <c r="M11" s="2">
        <v>4.9000000000000004</v>
      </c>
    </row>
    <row r="12" spans="1:13" x14ac:dyDescent="0.25">
      <c r="A12">
        <v>38</v>
      </c>
      <c r="B12">
        <v>1.0848</v>
      </c>
      <c r="C12">
        <v>1.0772999999999999</v>
      </c>
      <c r="E12">
        <v>10.26</v>
      </c>
      <c r="G12">
        <f>G11+F9</f>
        <v>10.395599999999998</v>
      </c>
      <c r="K12">
        <f>K11+J9</f>
        <v>10.826399999999998</v>
      </c>
      <c r="M12" s="2">
        <v>7.2</v>
      </c>
    </row>
    <row r="13" spans="1:13" x14ac:dyDescent="0.25">
      <c r="A13">
        <v>39</v>
      </c>
      <c r="B13">
        <v>1.0952</v>
      </c>
      <c r="C13">
        <v>1.0885</v>
      </c>
      <c r="E13">
        <v>10.26</v>
      </c>
      <c r="G13">
        <f>G12+F9</f>
        <v>10.440799999999998</v>
      </c>
      <c r="K13">
        <f>K12+J9</f>
        <v>10.931199999999997</v>
      </c>
      <c r="M13" s="2">
        <v>9.5</v>
      </c>
    </row>
    <row r="14" spans="1:13" s="3" customFormat="1" x14ac:dyDescent="0.25">
      <c r="A14" s="3">
        <v>40</v>
      </c>
      <c r="B14" s="3">
        <v>1.1059000000000001</v>
      </c>
      <c r="C14" s="3">
        <v>1.1008</v>
      </c>
      <c r="E14" s="3">
        <v>10.486000000000001</v>
      </c>
      <c r="F14" s="3">
        <f>(E19-E14)/5</f>
        <v>0.10719999999999992</v>
      </c>
      <c r="G14" s="3">
        <f>E14</f>
        <v>10.486000000000001</v>
      </c>
      <c r="I14" s="3">
        <v>11.036</v>
      </c>
      <c r="J14" s="3">
        <f>(I19-I14)/5</f>
        <v>0.11560000000000023</v>
      </c>
      <c r="K14" s="3">
        <f>I14</f>
        <v>11.036</v>
      </c>
      <c r="M14" s="2">
        <v>11.7</v>
      </c>
    </row>
    <row r="15" spans="1:13" x14ac:dyDescent="0.25">
      <c r="A15">
        <v>41</v>
      </c>
      <c r="B15">
        <v>1.1168</v>
      </c>
      <c r="C15">
        <v>1.1116999999999999</v>
      </c>
      <c r="E15">
        <v>10.486000000000001</v>
      </c>
      <c r="G15">
        <f>G14+F14</f>
        <v>10.593200000000001</v>
      </c>
      <c r="K15">
        <f>K14+J14</f>
        <v>11.1516</v>
      </c>
      <c r="M15" s="2">
        <v>13.8</v>
      </c>
    </row>
    <row r="16" spans="1:13" ht="15" customHeight="1" x14ac:dyDescent="0.25">
      <c r="A16">
        <v>42</v>
      </c>
      <c r="B16">
        <v>1.1277999999999999</v>
      </c>
      <c r="C16">
        <v>1.1296999999999999</v>
      </c>
      <c r="E16">
        <v>10.486000000000001</v>
      </c>
      <c r="G16">
        <f>G15+F14</f>
        <v>10.700400000000002</v>
      </c>
      <c r="K16">
        <f>K15+J14</f>
        <v>11.267200000000001</v>
      </c>
      <c r="M16" s="2">
        <v>15.9</v>
      </c>
    </row>
    <row r="17" spans="1:13" x14ac:dyDescent="0.25">
      <c r="A17">
        <v>43</v>
      </c>
      <c r="B17">
        <v>1.1391</v>
      </c>
      <c r="C17">
        <v>1.1420999999999999</v>
      </c>
      <c r="E17">
        <v>10.486000000000001</v>
      </c>
      <c r="G17">
        <f>G16+F14</f>
        <v>10.807600000000003</v>
      </c>
      <c r="K17">
        <f>K16+J14</f>
        <v>11.382800000000001</v>
      </c>
      <c r="M17" s="2">
        <v>18</v>
      </c>
    </row>
    <row r="18" spans="1:13" x14ac:dyDescent="0.25">
      <c r="A18">
        <v>44</v>
      </c>
      <c r="B18">
        <v>1.1506000000000001</v>
      </c>
      <c r="C18">
        <v>1.1547000000000001</v>
      </c>
      <c r="E18">
        <v>10.486000000000001</v>
      </c>
      <c r="G18">
        <f>G17+F14</f>
        <v>10.914800000000003</v>
      </c>
      <c r="K18">
        <f>K17+J14</f>
        <v>11.498400000000002</v>
      </c>
      <c r="M18" s="2">
        <v>20</v>
      </c>
    </row>
    <row r="19" spans="1:13" s="3" customFormat="1" x14ac:dyDescent="0.25">
      <c r="A19" s="3">
        <v>45</v>
      </c>
      <c r="B19" s="3">
        <v>1.1624000000000001</v>
      </c>
      <c r="C19" s="3">
        <v>1.1680999999999999</v>
      </c>
      <c r="E19" s="3">
        <v>11.022</v>
      </c>
      <c r="F19" s="3">
        <f>(E24-E19)/5</f>
        <v>0.11900000000000013</v>
      </c>
      <c r="G19" s="3">
        <f>E19</f>
        <v>11.022</v>
      </c>
      <c r="I19" s="3">
        <v>11.614000000000001</v>
      </c>
      <c r="J19" s="3">
        <f>(I24-I19)/5</f>
        <v>0.1283999999999999</v>
      </c>
      <c r="K19" s="3">
        <f>I19</f>
        <v>11.614000000000001</v>
      </c>
      <c r="M19" s="2">
        <v>22</v>
      </c>
    </row>
    <row r="20" spans="1:13" ht="15" customHeight="1" x14ac:dyDescent="0.25">
      <c r="A20">
        <v>46</v>
      </c>
      <c r="B20">
        <v>1.1744000000000001</v>
      </c>
      <c r="C20">
        <v>1.1808000000000001</v>
      </c>
      <c r="E20">
        <v>11.022</v>
      </c>
      <c r="G20">
        <f>G19+F19</f>
        <v>11.141</v>
      </c>
      <c r="K20">
        <f>K19+J19</f>
        <v>11.7424</v>
      </c>
      <c r="M20" s="2">
        <v>23.9</v>
      </c>
    </row>
    <row r="21" spans="1:13" x14ac:dyDescent="0.25">
      <c r="A21">
        <v>47</v>
      </c>
      <c r="B21">
        <v>1.1867000000000001</v>
      </c>
      <c r="C21">
        <v>1.1942999999999999</v>
      </c>
      <c r="E21">
        <v>11.022</v>
      </c>
      <c r="G21">
        <f>G20+F19</f>
        <v>11.26</v>
      </c>
      <c r="K21">
        <f>K20+J19</f>
        <v>11.870799999999999</v>
      </c>
      <c r="M21" s="2">
        <v>25.8</v>
      </c>
    </row>
    <row r="22" spans="1:13" x14ac:dyDescent="0.25">
      <c r="A22">
        <v>48</v>
      </c>
      <c r="B22">
        <v>1.1992</v>
      </c>
      <c r="C22">
        <v>1.2151000000000001</v>
      </c>
      <c r="E22">
        <v>11.022</v>
      </c>
      <c r="G22">
        <f>G21+F19</f>
        <v>11.379</v>
      </c>
      <c r="K22">
        <f>K21+J19</f>
        <v>11.999199999999998</v>
      </c>
      <c r="M22" s="2">
        <v>27.6</v>
      </c>
    </row>
    <row r="23" spans="1:13" ht="15" customHeight="1" x14ac:dyDescent="0.25">
      <c r="A23">
        <v>49</v>
      </c>
      <c r="B23">
        <v>1.2119</v>
      </c>
      <c r="C23">
        <v>1.2294</v>
      </c>
      <c r="E23">
        <v>11.022</v>
      </c>
      <c r="G23">
        <f>G22+F19</f>
        <v>11.497999999999999</v>
      </c>
      <c r="K23">
        <f>K22+J19</f>
        <v>12.127599999999997</v>
      </c>
      <c r="M23" s="2">
        <v>29.4</v>
      </c>
    </row>
    <row r="24" spans="1:13" s="3" customFormat="1" x14ac:dyDescent="0.25">
      <c r="A24" s="3">
        <v>50</v>
      </c>
      <c r="B24" s="3">
        <v>1.2250000000000001</v>
      </c>
      <c r="C24" s="3">
        <v>1.2442</v>
      </c>
      <c r="E24" s="3">
        <v>11.617000000000001</v>
      </c>
      <c r="F24" s="3">
        <f>(E29-E24)/5</f>
        <v>0.13259999999999969</v>
      </c>
      <c r="G24" s="3">
        <f>E24</f>
        <v>11.617000000000001</v>
      </c>
      <c r="I24" s="3">
        <v>12.256</v>
      </c>
      <c r="J24" s="3">
        <f>(I29-I24)/5</f>
        <v>0.14340000000000011</v>
      </c>
      <c r="K24" s="3">
        <f>I24</f>
        <v>12.256</v>
      </c>
      <c r="M24" s="2">
        <v>31.2</v>
      </c>
    </row>
    <row r="25" spans="1:13" x14ac:dyDescent="0.25">
      <c r="A25">
        <v>51</v>
      </c>
      <c r="B25">
        <v>1.2383</v>
      </c>
      <c r="C25">
        <v>1.2589999999999999</v>
      </c>
      <c r="E25">
        <v>11.617000000000001</v>
      </c>
      <c r="G25">
        <f>G24+F24</f>
        <v>11.749600000000001</v>
      </c>
      <c r="K25">
        <f>K24+J24</f>
        <v>12.3994</v>
      </c>
      <c r="M25" s="2">
        <v>32.9</v>
      </c>
    </row>
    <row r="26" spans="1:13" x14ac:dyDescent="0.25">
      <c r="A26">
        <v>52</v>
      </c>
      <c r="B26">
        <v>1.252</v>
      </c>
      <c r="C26">
        <v>1.2744</v>
      </c>
      <c r="E26">
        <v>11.617000000000001</v>
      </c>
      <c r="G26">
        <f>G25+F24</f>
        <v>11.882200000000001</v>
      </c>
      <c r="K26">
        <f>K25+J24</f>
        <v>12.5428</v>
      </c>
      <c r="M26" s="2">
        <v>34.6</v>
      </c>
    </row>
    <row r="27" spans="1:13" x14ac:dyDescent="0.25">
      <c r="A27">
        <v>53</v>
      </c>
      <c r="B27">
        <v>1.2659</v>
      </c>
      <c r="C27">
        <v>1.2981</v>
      </c>
      <c r="E27">
        <v>11.617000000000001</v>
      </c>
      <c r="G27">
        <f>G26+F24</f>
        <v>12.014800000000001</v>
      </c>
      <c r="K27">
        <f>K26+J24</f>
        <v>12.686199999999999</v>
      </c>
      <c r="M27" s="2">
        <v>36.299999999999997</v>
      </c>
    </row>
    <row r="28" spans="1:13" x14ac:dyDescent="0.25">
      <c r="A28">
        <v>54</v>
      </c>
      <c r="B28">
        <v>1.2801</v>
      </c>
      <c r="C28">
        <v>1.3145</v>
      </c>
      <c r="E28">
        <v>11.617000000000001</v>
      </c>
      <c r="G28">
        <f>G27+F24</f>
        <v>12.147400000000001</v>
      </c>
      <c r="K28">
        <f>K27+J24</f>
        <v>12.829599999999999</v>
      </c>
      <c r="M28" s="2">
        <v>37.9</v>
      </c>
    </row>
    <row r="29" spans="1:13" s="3" customFormat="1" x14ac:dyDescent="0.25">
      <c r="A29" s="3">
        <v>55</v>
      </c>
      <c r="B29" s="3">
        <v>1.2947</v>
      </c>
      <c r="C29" s="3">
        <v>1.331</v>
      </c>
      <c r="E29" s="3">
        <v>12.28</v>
      </c>
      <c r="F29" s="3">
        <f>(E34-E29)/5</f>
        <v>0.14900000000000019</v>
      </c>
      <c r="G29" s="3">
        <f>E29</f>
        <v>12.28</v>
      </c>
      <c r="I29" s="3">
        <v>12.973000000000001</v>
      </c>
      <c r="J29" s="3">
        <f>(I34-I29)/5</f>
        <v>0.16119999999999984</v>
      </c>
      <c r="K29" s="3">
        <f>I29</f>
        <v>12.973000000000001</v>
      </c>
      <c r="M29" s="2">
        <v>39.5</v>
      </c>
    </row>
    <row r="30" spans="1:13" x14ac:dyDescent="0.25">
      <c r="A30">
        <v>56</v>
      </c>
      <c r="B30">
        <v>1.3096000000000001</v>
      </c>
      <c r="C30">
        <v>1.3484</v>
      </c>
      <c r="E30">
        <v>12.28</v>
      </c>
      <c r="G30">
        <f>G29+F29</f>
        <v>12.429</v>
      </c>
      <c r="K30">
        <f>K29+J29</f>
        <v>13.1342</v>
      </c>
      <c r="M30" s="2">
        <v>41.1</v>
      </c>
    </row>
    <row r="31" spans="1:13" x14ac:dyDescent="0.25">
      <c r="A31">
        <v>57</v>
      </c>
      <c r="B31">
        <v>1.3248</v>
      </c>
      <c r="C31">
        <v>1.3660000000000001</v>
      </c>
      <c r="E31">
        <v>12.28</v>
      </c>
      <c r="G31">
        <f>G30+F29</f>
        <v>12.578000000000001</v>
      </c>
      <c r="K31">
        <f>K30+J29</f>
        <v>13.295399999999999</v>
      </c>
      <c r="M31" s="2">
        <v>42.7</v>
      </c>
    </row>
    <row r="32" spans="1:13" ht="15" customHeight="1" x14ac:dyDescent="0.25">
      <c r="A32">
        <v>58</v>
      </c>
      <c r="B32">
        <v>1.3405</v>
      </c>
      <c r="C32">
        <v>1.3933</v>
      </c>
      <c r="E32">
        <v>12.28</v>
      </c>
      <c r="G32">
        <f>G31+F29</f>
        <v>12.727000000000002</v>
      </c>
      <c r="K32">
        <f>K31+J29</f>
        <v>13.456599999999998</v>
      </c>
      <c r="M32" s="2">
        <v>44.2</v>
      </c>
    </row>
    <row r="33" spans="1:13" x14ac:dyDescent="0.25">
      <c r="A33">
        <v>59</v>
      </c>
      <c r="B33">
        <v>1.3564000000000001</v>
      </c>
      <c r="C33">
        <v>1.4121999999999999</v>
      </c>
      <c r="E33">
        <v>12.28</v>
      </c>
      <c r="G33">
        <f>G32+F29</f>
        <v>12.876000000000003</v>
      </c>
      <c r="K33">
        <f>K32+J29</f>
        <v>13.617799999999997</v>
      </c>
      <c r="M33" s="2">
        <v>45.7</v>
      </c>
    </row>
    <row r="34" spans="1:13" s="3" customFormat="1" x14ac:dyDescent="0.25">
      <c r="A34" s="3">
        <v>60</v>
      </c>
      <c r="B34" s="3">
        <v>1.3728</v>
      </c>
      <c r="C34" s="3">
        <v>1.4307000000000001</v>
      </c>
      <c r="E34" s="3">
        <v>13.025</v>
      </c>
      <c r="F34" s="3">
        <f>(E39-E34)/5</f>
        <v>0.16879999999999989</v>
      </c>
      <c r="G34" s="3">
        <f>E34</f>
        <v>13.025</v>
      </c>
      <c r="I34" s="3">
        <v>13.779</v>
      </c>
      <c r="J34" s="3">
        <f>(I39-I34)/5</f>
        <v>0.18580000000000005</v>
      </c>
      <c r="K34" s="3">
        <f>I34</f>
        <v>13.779</v>
      </c>
      <c r="M34" s="2">
        <v>47.2</v>
      </c>
    </row>
    <row r="35" spans="1:13" x14ac:dyDescent="0.25">
      <c r="A35">
        <v>61</v>
      </c>
      <c r="B35">
        <v>1.3895999999999999</v>
      </c>
      <c r="C35">
        <v>1.4514</v>
      </c>
      <c r="E35">
        <v>13.025</v>
      </c>
      <c r="G35">
        <f>G34+F34</f>
        <v>13.1938</v>
      </c>
      <c r="K35">
        <f>K34+J34</f>
        <v>13.9648</v>
      </c>
      <c r="M35" s="2">
        <v>48.6</v>
      </c>
    </row>
    <row r="36" spans="1:13" x14ac:dyDescent="0.25">
      <c r="A36">
        <v>62</v>
      </c>
      <c r="B36">
        <v>1.4068000000000001</v>
      </c>
      <c r="C36">
        <v>1.4718</v>
      </c>
      <c r="E36">
        <v>13.025</v>
      </c>
      <c r="G36">
        <f>G35+F34</f>
        <v>13.362599999999999</v>
      </c>
      <c r="K36">
        <f>K35+J34</f>
        <v>14.150600000000001</v>
      </c>
      <c r="M36" s="2">
        <v>50</v>
      </c>
    </row>
    <row r="37" spans="1:13" x14ac:dyDescent="0.25">
      <c r="A37">
        <v>63</v>
      </c>
      <c r="B37">
        <v>1.4244000000000001</v>
      </c>
      <c r="C37">
        <v>1.4928999999999999</v>
      </c>
      <c r="E37">
        <v>13.025</v>
      </c>
      <c r="G37">
        <f>G36+F34</f>
        <v>13.531399999999998</v>
      </c>
      <c r="K37">
        <f>K36+J34</f>
        <v>14.336400000000001</v>
      </c>
      <c r="M37" s="2">
        <v>51.4</v>
      </c>
    </row>
    <row r="38" spans="1:13" x14ac:dyDescent="0.25">
      <c r="A38">
        <v>64</v>
      </c>
      <c r="B38">
        <v>1.4424999999999999</v>
      </c>
      <c r="C38">
        <v>1.5255000000000001</v>
      </c>
      <c r="E38">
        <v>13.025</v>
      </c>
      <c r="G38">
        <f>G37+F34</f>
        <v>13.700199999999997</v>
      </c>
      <c r="K38">
        <f>K37+J34</f>
        <v>14.522200000000002</v>
      </c>
      <c r="M38" s="2">
        <v>52.8</v>
      </c>
    </row>
    <row r="39" spans="1:13" s="3" customFormat="1" ht="15" customHeight="1" x14ac:dyDescent="0.25">
      <c r="A39" s="3">
        <v>65</v>
      </c>
      <c r="B39" s="3">
        <v>1.4610000000000001</v>
      </c>
      <c r="C39" s="3">
        <v>1.5466</v>
      </c>
      <c r="E39" s="3">
        <v>13.869</v>
      </c>
      <c r="F39" s="3">
        <f>(E44-E39)/5</f>
        <v>0.19260000000000019</v>
      </c>
      <c r="G39" s="3">
        <f>E39</f>
        <v>13.869</v>
      </c>
      <c r="I39" s="3">
        <v>14.708</v>
      </c>
      <c r="J39" s="3">
        <f>(I44-I39)/5</f>
        <v>0.21739999999999995</v>
      </c>
      <c r="K39" s="3">
        <f>I39</f>
        <v>14.708</v>
      </c>
      <c r="M39" s="2">
        <v>54.2</v>
      </c>
    </row>
    <row r="40" spans="1:13" x14ac:dyDescent="0.25">
      <c r="A40">
        <v>66</v>
      </c>
      <c r="B40">
        <v>1.48</v>
      </c>
      <c r="C40">
        <v>1.5713999999999999</v>
      </c>
      <c r="E40">
        <v>13.869</v>
      </c>
      <c r="G40">
        <f>G39+F39</f>
        <v>14.0616</v>
      </c>
      <c r="K40">
        <f>K39+J39</f>
        <v>14.9254</v>
      </c>
      <c r="M40" s="2">
        <v>55.5</v>
      </c>
    </row>
    <row r="41" spans="1:13" x14ac:dyDescent="0.25">
      <c r="A41">
        <v>67</v>
      </c>
      <c r="B41">
        <v>1.4995000000000001</v>
      </c>
      <c r="C41">
        <v>1.5953999999999999</v>
      </c>
      <c r="E41">
        <v>13.869</v>
      </c>
      <c r="G41">
        <f>G40+F39</f>
        <v>14.254200000000001</v>
      </c>
      <c r="K41">
        <f>K40+J39</f>
        <v>15.142799999999999</v>
      </c>
      <c r="M41" s="2">
        <v>56.8</v>
      </c>
    </row>
    <row r="42" spans="1:13" x14ac:dyDescent="0.25">
      <c r="A42">
        <v>68</v>
      </c>
      <c r="B42">
        <v>1.5196000000000001</v>
      </c>
      <c r="C42">
        <v>1.6202000000000001</v>
      </c>
      <c r="E42">
        <v>13.869</v>
      </c>
      <c r="G42">
        <f>G41+F39</f>
        <v>14.446800000000001</v>
      </c>
      <c r="K42">
        <f>K41+J39</f>
        <v>15.360199999999999</v>
      </c>
      <c r="M42" s="2">
        <v>58.1</v>
      </c>
    </row>
    <row r="43" spans="1:13" x14ac:dyDescent="0.25">
      <c r="A43">
        <v>69</v>
      </c>
      <c r="B43">
        <v>1.5402</v>
      </c>
      <c r="C43">
        <v>1.6587000000000001</v>
      </c>
      <c r="E43">
        <v>13.869</v>
      </c>
      <c r="G43">
        <f>G42+F39</f>
        <v>14.639400000000002</v>
      </c>
      <c r="K43">
        <f>K42+J39</f>
        <v>15.577599999999999</v>
      </c>
      <c r="M43" s="2">
        <v>59.4</v>
      </c>
    </row>
    <row r="44" spans="1:13" s="3" customFormat="1" ht="15" customHeight="1" x14ac:dyDescent="0.25">
      <c r="A44" s="3">
        <v>70</v>
      </c>
      <c r="B44" s="3">
        <v>1.5612999999999999</v>
      </c>
      <c r="C44" s="3">
        <v>1.6829000000000001</v>
      </c>
      <c r="E44" s="3">
        <v>14.832000000000001</v>
      </c>
      <c r="F44" s="3">
        <f>(E49-E44)/5</f>
        <v>0.22219999999999979</v>
      </c>
      <c r="G44" s="3">
        <f>E44</f>
        <v>14.832000000000001</v>
      </c>
      <c r="I44" s="3">
        <v>15.795</v>
      </c>
      <c r="J44" s="3">
        <f>(I49-I44)/5</f>
        <v>0.25980000000000025</v>
      </c>
      <c r="K44" s="3">
        <f>I44</f>
        <v>15.795</v>
      </c>
      <c r="M44" s="2">
        <v>60.6</v>
      </c>
    </row>
    <row r="45" spans="1:13" x14ac:dyDescent="0.25">
      <c r="A45">
        <v>71</v>
      </c>
      <c r="B45">
        <v>1.583</v>
      </c>
      <c r="C45">
        <v>1.7131000000000001</v>
      </c>
      <c r="E45">
        <v>14.832000000000001</v>
      </c>
      <c r="G45">
        <f>G44+F44</f>
        <v>15.0542</v>
      </c>
      <c r="K45">
        <f>K44+J44</f>
        <v>16.0548</v>
      </c>
      <c r="M45" s="2">
        <v>61.9</v>
      </c>
    </row>
    <row r="46" spans="1:13" x14ac:dyDescent="0.25">
      <c r="A46">
        <v>72</v>
      </c>
      <c r="B46">
        <v>1.6053999999999999</v>
      </c>
      <c r="C46">
        <v>1.7417</v>
      </c>
      <c r="E46">
        <v>14.832000000000001</v>
      </c>
      <c r="G46">
        <f>G45+F44</f>
        <v>15.276399999999999</v>
      </c>
      <c r="K46">
        <f>K45+J44</f>
        <v>16.314599999999999</v>
      </c>
      <c r="M46" s="2">
        <v>63.1</v>
      </c>
    </row>
    <row r="47" spans="1:13" x14ac:dyDescent="0.25">
      <c r="A47">
        <v>73</v>
      </c>
      <c r="B47">
        <v>1.6283000000000001</v>
      </c>
      <c r="C47">
        <v>1.7712000000000001</v>
      </c>
      <c r="E47">
        <v>14.832000000000001</v>
      </c>
      <c r="G47">
        <f>G46+F44</f>
        <v>15.498599999999998</v>
      </c>
      <c r="K47">
        <f>K46+J44</f>
        <v>16.574399999999997</v>
      </c>
      <c r="M47" s="2">
        <v>64.3</v>
      </c>
    </row>
    <row r="48" spans="1:13" ht="15" customHeight="1" x14ac:dyDescent="0.25">
      <c r="A48">
        <v>74</v>
      </c>
      <c r="B48">
        <v>1.6519999999999999</v>
      </c>
      <c r="C48">
        <v>1.8173999999999999</v>
      </c>
      <c r="E48">
        <v>14.832000000000001</v>
      </c>
      <c r="G48">
        <f>G47+F44</f>
        <v>15.720799999999997</v>
      </c>
      <c r="K48">
        <f>K47+J44</f>
        <v>16.834199999999996</v>
      </c>
      <c r="M48" s="2">
        <v>65.5</v>
      </c>
    </row>
    <row r="49" spans="1:13" s="3" customFormat="1" x14ac:dyDescent="0.25">
      <c r="A49" s="3">
        <v>75</v>
      </c>
      <c r="B49" s="3">
        <v>1.6762999999999999</v>
      </c>
      <c r="C49" s="3">
        <v>1.8455999999999999</v>
      </c>
      <c r="E49" s="3">
        <v>15.943</v>
      </c>
      <c r="F49" s="3">
        <f>(E54-E49)/5</f>
        <v>0.2596</v>
      </c>
      <c r="G49" s="3">
        <f>E49</f>
        <v>15.943</v>
      </c>
      <c r="I49" s="3">
        <v>17.094000000000001</v>
      </c>
      <c r="J49" s="3">
        <f>(I54-I49)/5</f>
        <v>0.31739999999999996</v>
      </c>
      <c r="K49" s="3">
        <f>I49</f>
        <v>17.094000000000001</v>
      </c>
      <c r="M49" s="2">
        <v>66.7</v>
      </c>
    </row>
    <row r="50" spans="1:13" x14ac:dyDescent="0.25">
      <c r="A50">
        <v>76</v>
      </c>
      <c r="B50">
        <v>1.7014</v>
      </c>
      <c r="C50">
        <v>1.8829</v>
      </c>
      <c r="E50">
        <v>15.943</v>
      </c>
      <c r="G50">
        <f>G49+F49</f>
        <v>16.2026</v>
      </c>
      <c r="K50">
        <f>K49+J49</f>
        <v>17.4114</v>
      </c>
      <c r="M50" s="2">
        <v>67.8</v>
      </c>
    </row>
    <row r="51" spans="1:13" x14ac:dyDescent="0.25">
      <c r="A51">
        <v>77</v>
      </c>
      <c r="B51">
        <v>1.7272000000000001</v>
      </c>
      <c r="C51">
        <v>1.9174</v>
      </c>
      <c r="E51">
        <v>15.943</v>
      </c>
      <c r="G51">
        <f>G50+F49</f>
        <v>16.462199999999999</v>
      </c>
      <c r="K51">
        <f>K50+J49</f>
        <v>17.7288</v>
      </c>
      <c r="M51" s="2">
        <v>69</v>
      </c>
    </row>
    <row r="52" spans="1:13" x14ac:dyDescent="0.25">
      <c r="A52">
        <v>78</v>
      </c>
      <c r="B52">
        <v>1.7539</v>
      </c>
      <c r="C52">
        <v>1.9533</v>
      </c>
      <c r="E52">
        <v>15.943</v>
      </c>
      <c r="G52">
        <f>G51+F49</f>
        <v>16.721799999999998</v>
      </c>
      <c r="K52">
        <f>K51+J49</f>
        <v>18.046199999999999</v>
      </c>
      <c r="M52" s="2">
        <v>70.099999999999994</v>
      </c>
    </row>
    <row r="53" spans="1:13" x14ac:dyDescent="0.25">
      <c r="A53">
        <v>79</v>
      </c>
      <c r="B53">
        <v>1.7813000000000001</v>
      </c>
      <c r="C53">
        <v>2.0095999999999998</v>
      </c>
      <c r="E53">
        <v>15.943</v>
      </c>
      <c r="G53">
        <f>G52+F49</f>
        <v>16.981399999999997</v>
      </c>
      <c r="K53">
        <f>K52+J49</f>
        <v>18.363599999999998</v>
      </c>
      <c r="M53" s="2">
        <v>71.2</v>
      </c>
    </row>
    <row r="54" spans="1:13" s="3" customFormat="1" x14ac:dyDescent="0.25">
      <c r="A54" s="3">
        <v>80</v>
      </c>
      <c r="B54" s="3">
        <v>1.8097000000000001</v>
      </c>
      <c r="C54" s="3">
        <v>2.0430999999999999</v>
      </c>
      <c r="E54" s="3">
        <v>17.241</v>
      </c>
      <c r="F54" s="3">
        <f>(E59-E54)/5</f>
        <v>0.30760000000000004</v>
      </c>
      <c r="G54" s="3">
        <f>E54</f>
        <v>17.241</v>
      </c>
      <c r="I54" s="3">
        <v>18.681000000000001</v>
      </c>
      <c r="J54" s="3">
        <f>(I59-I54)/5</f>
        <v>0.39839999999999948</v>
      </c>
      <c r="K54" s="3">
        <f>I54</f>
        <v>18.681000000000001</v>
      </c>
      <c r="M54" s="2">
        <v>72.3</v>
      </c>
    </row>
    <row r="55" spans="1:13" x14ac:dyDescent="0.25">
      <c r="A55">
        <v>81</v>
      </c>
      <c r="B55">
        <v>1.8389</v>
      </c>
      <c r="C55">
        <v>2.09</v>
      </c>
      <c r="E55">
        <v>17.241</v>
      </c>
      <c r="G55">
        <f>G54+F54</f>
        <v>17.5486</v>
      </c>
      <c r="K55">
        <f>K54+J54</f>
        <v>19.0794</v>
      </c>
      <c r="M55" s="2">
        <v>73.400000000000006</v>
      </c>
    </row>
    <row r="56" spans="1:13" x14ac:dyDescent="0.25">
      <c r="A56">
        <v>82</v>
      </c>
      <c r="B56">
        <v>1.8691</v>
      </c>
      <c r="C56">
        <v>2.1326999999999998</v>
      </c>
      <c r="E56">
        <v>17.241</v>
      </c>
      <c r="G56">
        <f>G55+F54</f>
        <v>17.856200000000001</v>
      </c>
      <c r="K56">
        <f>K55+J54</f>
        <v>19.477799999999998</v>
      </c>
      <c r="M56" s="2">
        <v>74.5</v>
      </c>
    </row>
    <row r="57" spans="1:13" x14ac:dyDescent="0.25">
      <c r="A57">
        <v>83</v>
      </c>
      <c r="B57">
        <v>1.9003000000000001</v>
      </c>
      <c r="C57">
        <v>2.1770999999999998</v>
      </c>
      <c r="E57">
        <v>17.241</v>
      </c>
      <c r="G57">
        <f>G56+F54</f>
        <v>18.163800000000002</v>
      </c>
      <c r="K57">
        <f>K56+J54</f>
        <v>19.876199999999997</v>
      </c>
      <c r="M57" s="2">
        <v>75.5</v>
      </c>
    </row>
    <row r="58" spans="1:13" x14ac:dyDescent="0.25">
      <c r="A58">
        <v>84</v>
      </c>
      <c r="B58">
        <v>1.9326000000000001</v>
      </c>
      <c r="C58">
        <v>2.2233999999999998</v>
      </c>
      <c r="E58">
        <v>17.241</v>
      </c>
      <c r="G58">
        <f>G57+F54</f>
        <v>18.471400000000003</v>
      </c>
      <c r="K58">
        <f>K57+J54</f>
        <v>20.274599999999996</v>
      </c>
      <c r="M58" s="2">
        <v>76.599999999999994</v>
      </c>
    </row>
    <row r="59" spans="1:13" s="3" customFormat="1" x14ac:dyDescent="0.25">
      <c r="A59" s="3">
        <v>85</v>
      </c>
      <c r="B59" s="3">
        <v>1.966</v>
      </c>
      <c r="C59" s="3">
        <v>2.2879</v>
      </c>
      <c r="E59" s="3">
        <v>18.779</v>
      </c>
      <c r="F59" s="3">
        <f>(E64-E59)/5</f>
        <v>0.37120000000000031</v>
      </c>
      <c r="G59" s="3">
        <f>E59</f>
        <v>18.779</v>
      </c>
      <c r="I59" s="3">
        <v>20.672999999999998</v>
      </c>
      <c r="J59" s="3">
        <f>(I64-I59)/5</f>
        <v>0.51760000000000017</v>
      </c>
      <c r="K59" s="3">
        <f>I59</f>
        <v>20.672999999999998</v>
      </c>
      <c r="M59" s="2">
        <v>77.599999999999994</v>
      </c>
    </row>
    <row r="60" spans="1:13" x14ac:dyDescent="0.25">
      <c r="A60">
        <v>86</v>
      </c>
      <c r="B60">
        <v>2.0099</v>
      </c>
      <c r="C60">
        <v>2.3483000000000001</v>
      </c>
      <c r="E60">
        <v>18.779</v>
      </c>
      <c r="G60">
        <f>G59+F59</f>
        <v>19.150200000000002</v>
      </c>
      <c r="K60">
        <f>K59+J59</f>
        <v>21.1906</v>
      </c>
      <c r="M60" s="2">
        <v>78.599999999999994</v>
      </c>
    </row>
    <row r="61" spans="1:13" x14ac:dyDescent="0.25">
      <c r="A61">
        <v>87</v>
      </c>
      <c r="B61">
        <v>2.0558999999999998</v>
      </c>
      <c r="C61">
        <v>2.4302000000000001</v>
      </c>
      <c r="E61">
        <v>18.779</v>
      </c>
      <c r="G61">
        <f>G60+F59</f>
        <v>19.521400000000003</v>
      </c>
      <c r="K61">
        <f>K60+J59</f>
        <v>21.708200000000001</v>
      </c>
      <c r="M61" s="2">
        <v>79.7</v>
      </c>
    </row>
    <row r="62" spans="1:13" x14ac:dyDescent="0.25">
      <c r="A62">
        <v>88</v>
      </c>
      <c r="B62">
        <v>2.1040000000000001</v>
      </c>
      <c r="C62">
        <v>2.5181</v>
      </c>
      <c r="E62">
        <v>18.779</v>
      </c>
      <c r="G62">
        <f>G61+F59</f>
        <v>19.892600000000005</v>
      </c>
      <c r="K62">
        <f>K61+J59</f>
        <v>22.225800000000003</v>
      </c>
      <c r="M62" s="2">
        <v>80.7</v>
      </c>
    </row>
    <row r="63" spans="1:13" x14ac:dyDescent="0.25">
      <c r="A63">
        <v>89</v>
      </c>
      <c r="B63">
        <v>2.1543000000000001</v>
      </c>
      <c r="C63">
        <v>2.5802</v>
      </c>
      <c r="E63">
        <v>18.779</v>
      </c>
      <c r="G63">
        <f>G62+F59</f>
        <v>20.263800000000007</v>
      </c>
      <c r="K63">
        <f>K62+J59</f>
        <v>22.743400000000005</v>
      </c>
      <c r="M63" s="2">
        <v>81.599999999999994</v>
      </c>
    </row>
    <row r="64" spans="1:13" s="3" customFormat="1" x14ac:dyDescent="0.25">
      <c r="A64" s="3">
        <v>90</v>
      </c>
      <c r="B64" s="3">
        <v>2.2071999999999998</v>
      </c>
      <c r="C64" s="3">
        <v>2.6795</v>
      </c>
      <c r="E64" s="3">
        <v>20.635000000000002</v>
      </c>
      <c r="F64" s="3">
        <f>(E69-E64)/5</f>
        <v>0.45799999999999985</v>
      </c>
      <c r="G64" s="3">
        <f>E64</f>
        <v>20.635000000000002</v>
      </c>
      <c r="I64" s="3">
        <v>23.260999999999999</v>
      </c>
      <c r="J64" s="3">
        <f>(I69-I64)/5</f>
        <v>0.70099999999999985</v>
      </c>
      <c r="K64" s="3">
        <f>I64</f>
        <v>23.260999999999999</v>
      </c>
      <c r="M64" s="2">
        <v>82.6</v>
      </c>
    </row>
    <row r="65" spans="1:13" x14ac:dyDescent="0.25">
      <c r="A65">
        <v>91</v>
      </c>
      <c r="B65">
        <v>2.2854000000000001</v>
      </c>
      <c r="C65">
        <v>2.7867000000000002</v>
      </c>
      <c r="E65">
        <v>20.635000000000002</v>
      </c>
      <c r="G65">
        <f>G64+F64</f>
        <v>21.093</v>
      </c>
      <c r="K65">
        <f>K64+J64</f>
        <v>23.962</v>
      </c>
      <c r="M65" s="2">
        <v>83.6</v>
      </c>
    </row>
    <row r="66" spans="1:13" x14ac:dyDescent="0.25">
      <c r="A66">
        <v>92</v>
      </c>
      <c r="B66">
        <v>2.3694000000000002</v>
      </c>
      <c r="C66">
        <v>2.9028</v>
      </c>
      <c r="E66">
        <v>20.635000000000002</v>
      </c>
      <c r="G66">
        <f>G65+F64</f>
        <v>21.550999999999998</v>
      </c>
      <c r="K66">
        <f>K65+J64</f>
        <v>24.663</v>
      </c>
      <c r="M66" s="2">
        <v>84.6</v>
      </c>
    </row>
    <row r="67" spans="1:13" x14ac:dyDescent="0.25">
      <c r="A67">
        <v>93</v>
      </c>
      <c r="B67">
        <v>2.4598</v>
      </c>
      <c r="C67">
        <v>2.9857</v>
      </c>
      <c r="E67">
        <v>20.635000000000002</v>
      </c>
      <c r="G67">
        <f>G66+F64</f>
        <v>22.008999999999997</v>
      </c>
      <c r="K67">
        <f>K66+J64</f>
        <v>25.364000000000001</v>
      </c>
      <c r="M67" s="2">
        <v>85.6</v>
      </c>
    </row>
    <row r="68" spans="1:13" x14ac:dyDescent="0.25">
      <c r="A68">
        <v>94</v>
      </c>
      <c r="B68">
        <v>2.5573999999999999</v>
      </c>
      <c r="C68">
        <v>3.1194000000000002</v>
      </c>
      <c r="E68">
        <v>20.635000000000002</v>
      </c>
      <c r="G68">
        <f>G67+F64</f>
        <v>22.466999999999995</v>
      </c>
      <c r="K68">
        <f>K67+J64</f>
        <v>26.065000000000001</v>
      </c>
      <c r="M68" s="2">
        <v>86.6</v>
      </c>
    </row>
    <row r="69" spans="1:13" x14ac:dyDescent="0.25">
      <c r="A69">
        <v>95</v>
      </c>
      <c r="B69">
        <v>2.6629999999999998</v>
      </c>
      <c r="C69">
        <v>3.2656000000000001</v>
      </c>
      <c r="E69">
        <v>22.925000000000001</v>
      </c>
      <c r="F69" s="3">
        <f>(E74-E69)/5</f>
        <v>2.415</v>
      </c>
      <c r="G69" s="3">
        <f>E69</f>
        <v>22.925000000000001</v>
      </c>
      <c r="I69">
        <v>26.765999999999998</v>
      </c>
      <c r="J69" s="3">
        <f>(I74-I69)/5</f>
        <v>1.0468000000000004</v>
      </c>
      <c r="K69" s="3">
        <f>I69</f>
        <v>26.765999999999998</v>
      </c>
      <c r="M69" s="2">
        <v>87.6</v>
      </c>
    </row>
    <row r="70" spans="1:13" x14ac:dyDescent="0.25">
      <c r="A70">
        <v>96</v>
      </c>
      <c r="B70">
        <v>2.7968000000000002</v>
      </c>
      <c r="C70">
        <v>3.4262000000000001</v>
      </c>
      <c r="E70">
        <v>22.925000000000001</v>
      </c>
      <c r="G70">
        <f>G69+F69</f>
        <v>25.34</v>
      </c>
      <c r="K70">
        <f>K69+J69</f>
        <v>27.812799999999999</v>
      </c>
      <c r="M70" s="2">
        <v>88.6</v>
      </c>
    </row>
    <row r="71" spans="1:13" x14ac:dyDescent="0.25">
      <c r="A71">
        <v>97</v>
      </c>
      <c r="B71">
        <v>2.9447000000000001</v>
      </c>
      <c r="C71">
        <v>3.6034000000000002</v>
      </c>
      <c r="E71">
        <v>22.925000000000001</v>
      </c>
      <c r="G71">
        <f>G70+F69</f>
        <v>27.754999999999999</v>
      </c>
      <c r="K71">
        <f>K70+J69</f>
        <v>28.8596</v>
      </c>
      <c r="M71" s="2">
        <v>89.6</v>
      </c>
    </row>
    <row r="72" spans="1:13" x14ac:dyDescent="0.25">
      <c r="A72">
        <v>98</v>
      </c>
      <c r="B72">
        <v>3.1091000000000002</v>
      </c>
      <c r="C72">
        <v>3.7321</v>
      </c>
      <c r="E72">
        <v>22.925000000000001</v>
      </c>
      <c r="G72">
        <f>G71+F69</f>
        <v>30.169999999999998</v>
      </c>
      <c r="K72">
        <f>K71+J69</f>
        <v>29.906400000000001</v>
      </c>
      <c r="M72" s="2">
        <v>90.6</v>
      </c>
    </row>
    <row r="73" spans="1:13" x14ac:dyDescent="0.25">
      <c r="A73">
        <v>99</v>
      </c>
      <c r="B73">
        <v>3.2930000000000001</v>
      </c>
      <c r="C73">
        <v>3.9434</v>
      </c>
      <c r="E73">
        <v>22.925000000000001</v>
      </c>
      <c r="G73">
        <f>G72+F69</f>
        <v>32.585000000000001</v>
      </c>
      <c r="K73">
        <f>K72+J69</f>
        <v>30.953200000000002</v>
      </c>
      <c r="M73" s="2">
        <v>91.6</v>
      </c>
    </row>
    <row r="74" spans="1:13" x14ac:dyDescent="0.25">
      <c r="A74">
        <v>100</v>
      </c>
      <c r="B74">
        <v>3.5</v>
      </c>
      <c r="C74">
        <v>4.18</v>
      </c>
      <c r="E74">
        <v>35</v>
      </c>
      <c r="F74" s="3">
        <v>35</v>
      </c>
      <c r="G74" s="3">
        <f>E74</f>
        <v>35</v>
      </c>
      <c r="I74">
        <v>32</v>
      </c>
      <c r="M74" s="2">
        <v>92.6</v>
      </c>
    </row>
  </sheetData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5</vt:i4>
      </vt:variant>
    </vt:vector>
  </HeadingPairs>
  <TitlesOfParts>
    <vt:vector size="8" baseType="lpstr">
      <vt:lpstr>M Tulokset</vt:lpstr>
      <vt:lpstr>N Tulokset</vt:lpstr>
      <vt:lpstr>kertoimet</vt:lpstr>
      <vt:lpstr>Ikäkertoimet</vt:lpstr>
      <vt:lpstr>Lajittelualue</vt:lpstr>
      <vt:lpstr>kertoimet!Tulostusalue</vt:lpstr>
      <vt:lpstr>'M Tulokset'!Tulostusalue</vt:lpstr>
      <vt:lpstr>'N Tulokset'!Tulostusalue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Sundell</dc:creator>
  <cp:lastModifiedBy>Reijo Sundell</cp:lastModifiedBy>
  <cp:lastPrinted>2024-07-10T08:37:26Z</cp:lastPrinted>
  <dcterms:created xsi:type="dcterms:W3CDTF">2017-07-03T11:10:03Z</dcterms:created>
  <dcterms:modified xsi:type="dcterms:W3CDTF">2025-04-03T16:13:12Z</dcterms:modified>
</cp:coreProperties>
</file>