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490s\Documents\Reijo\Sarnan muokatut tilastot\2025\"/>
    </mc:Choice>
  </mc:AlternateContent>
  <xr:revisionPtr revIDLastSave="0" documentId="13_ncr:1_{3BA5E399-564C-40B1-86EE-EA982FACCA55}" xr6:coauthVersionLast="47" xr6:coauthVersionMax="47" xr10:uidLastSave="{00000000-0000-0000-0000-000000000000}"/>
  <bookViews>
    <workbookView xWindow="-120" yWindow="-120" windowWidth="29040" windowHeight="17520" tabRatio="515" xr2:uid="{00000000-000D-0000-FFFF-FFFF00000000}"/>
  </bookViews>
  <sheets>
    <sheet name="M Tulokset" sheetId="2" r:id="rId1"/>
    <sheet name="Taul1" sheetId="14" r:id="rId2"/>
    <sheet name="N Tulokset" sheetId="3" r:id="rId3"/>
    <sheet name="kertoimet" sheetId="1" r:id="rId4"/>
    <sheet name="PDF" sheetId="10" r:id="rId5"/>
    <sheet name="Parempi ed vuon" sheetId="11" r:id="rId6"/>
    <sheet name="Työtaulu" sheetId="12" r:id="rId7"/>
    <sheet name="Kesän muokkaus" sheetId="13" r:id="rId8"/>
  </sheets>
  <definedNames>
    <definedName name="_xlnm._FilterDatabase" localSheetId="0" hidden="1">'M Tulokset'!$A$3:$K$154</definedName>
    <definedName name="_xlnm._FilterDatabase" localSheetId="2" hidden="1">'N Tulokset'!$B$3:$J$39</definedName>
    <definedName name="_xlnm._FilterDatabase" localSheetId="4" hidden="1">PDF!$A$3:$J$116</definedName>
    <definedName name="_xlnm._FilterDatabase" localSheetId="1" hidden="1">Taul1!$A$1:$D$76</definedName>
    <definedName name="_xlnm._FilterDatabase" localSheetId="6" hidden="1">Työtaulu!$A$1:$D$43</definedName>
    <definedName name="Ikäkertoimet">kertoimet!$A$4:$M$74</definedName>
    <definedName name="Lajittelualue">'M Tulokset'!$A$4:$Q$54</definedName>
    <definedName name="_xlnm.Print_Area" localSheetId="3">kertoimet!$A$2:$M$74</definedName>
    <definedName name="_xlnm.Print_Area" localSheetId="0">'M Tulokset'!$A$1:$K$90</definedName>
    <definedName name="_xlnm.Print_Area" localSheetId="2">'N Tulokset'!$A$1:$J$30</definedName>
    <definedName name="_xlnm.Print_Area" localSheetId="4">PDF!$A$1:$K$53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4" i="2" l="1"/>
  <c r="I104" i="2" s="1"/>
  <c r="J104" i="2" s="1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5" i="3"/>
  <c r="H19" i="3"/>
  <c r="I19" i="3"/>
  <c r="J19" i="3" s="1"/>
  <c r="H10" i="3"/>
  <c r="I10" i="3"/>
  <c r="J10" i="3" s="1"/>
  <c r="H6" i="3"/>
  <c r="I6" i="3"/>
  <c r="J6" i="3" s="1"/>
  <c r="H4" i="3"/>
  <c r="I4" i="3"/>
  <c r="J4" i="3" s="1"/>
  <c r="H7" i="3"/>
  <c r="I7" i="3"/>
  <c r="J7" i="3" s="1"/>
  <c r="H39" i="3"/>
  <c r="I39" i="3"/>
  <c r="J39" i="3" s="1"/>
  <c r="H49" i="3"/>
  <c r="I49" i="3"/>
  <c r="J49" i="3" s="1"/>
  <c r="H14" i="3"/>
  <c r="I14" i="3"/>
  <c r="J14" i="3" s="1"/>
  <c r="H57" i="3"/>
  <c r="I57" i="3"/>
  <c r="J57" i="3" s="1"/>
  <c r="H71" i="3"/>
  <c r="I71" i="3"/>
  <c r="J71" i="3" s="1"/>
  <c r="H59" i="3"/>
  <c r="I59" i="3"/>
  <c r="J59" i="3" s="1"/>
  <c r="H68" i="3"/>
  <c r="I68" i="3"/>
  <c r="J68" i="3" s="1"/>
  <c r="H69" i="3"/>
  <c r="I69" i="3"/>
  <c r="J69" i="3" s="1"/>
  <c r="H54" i="3"/>
  <c r="I54" i="3"/>
  <c r="J54" i="3" s="1"/>
  <c r="H9" i="3"/>
  <c r="I9" i="3"/>
  <c r="J9" i="3" s="1"/>
  <c r="H32" i="3"/>
  <c r="I32" i="3"/>
  <c r="J32" i="3" s="1"/>
  <c r="H25" i="3"/>
  <c r="I25" i="3"/>
  <c r="J25" i="3" s="1"/>
  <c r="H5" i="3"/>
  <c r="I5" i="3"/>
  <c r="J5" i="3" s="1"/>
  <c r="H41" i="3"/>
  <c r="I41" i="3"/>
  <c r="J41" i="3" s="1"/>
  <c r="H52" i="3"/>
  <c r="I52" i="3"/>
  <c r="J52" i="3" s="1"/>
  <c r="H55" i="3"/>
  <c r="I55" i="3"/>
  <c r="J55" i="3" s="1"/>
  <c r="H56" i="3"/>
  <c r="I56" i="3"/>
  <c r="J56" i="3" s="1"/>
  <c r="H65" i="3"/>
  <c r="I65" i="3"/>
  <c r="J65" i="3" s="1"/>
  <c r="H34" i="3"/>
  <c r="I34" i="3"/>
  <c r="J34" i="3" s="1"/>
  <c r="H20" i="3"/>
  <c r="I20" i="3"/>
  <c r="J20" i="3" s="1"/>
  <c r="H50" i="3"/>
  <c r="I50" i="3"/>
  <c r="J50" i="3" s="1"/>
  <c r="H45" i="3"/>
  <c r="I45" i="3"/>
  <c r="J45" i="3" s="1"/>
  <c r="H26" i="3"/>
  <c r="I26" i="3"/>
  <c r="J26" i="3" s="1"/>
  <c r="H40" i="3"/>
  <c r="I40" i="3"/>
  <c r="J40" i="3" s="1"/>
  <c r="H17" i="3"/>
  <c r="I17" i="3"/>
  <c r="J17" i="3" s="1"/>
  <c r="H51" i="3"/>
  <c r="I51" i="3"/>
  <c r="J51" i="3" s="1"/>
  <c r="H8" i="3"/>
  <c r="I8" i="3"/>
  <c r="J8" i="3" s="1"/>
  <c r="H44" i="3"/>
  <c r="I44" i="3"/>
  <c r="J44" i="3" s="1"/>
  <c r="H38" i="3"/>
  <c r="I38" i="3"/>
  <c r="J38" i="3" s="1"/>
  <c r="H28" i="3"/>
  <c r="I28" i="3"/>
  <c r="J28" i="3" s="1"/>
  <c r="H21" i="3"/>
  <c r="I21" i="3"/>
  <c r="J21" i="3" s="1"/>
  <c r="H22" i="3"/>
  <c r="I22" i="3"/>
  <c r="J22" i="3" s="1"/>
  <c r="H30" i="3"/>
  <c r="I30" i="3"/>
  <c r="J30" i="3" s="1"/>
  <c r="H151" i="2" l="1"/>
  <c r="I151" i="2" s="1"/>
  <c r="J151" i="2" s="1"/>
  <c r="H147" i="2"/>
  <c r="I147" i="2" s="1"/>
  <c r="J147" i="2" s="1"/>
  <c r="H123" i="2"/>
  <c r="I123" i="2" s="1"/>
  <c r="J123" i="2" s="1"/>
  <c r="H134" i="2"/>
  <c r="I134" i="2" s="1"/>
  <c r="J134" i="2" s="1"/>
  <c r="H141" i="2"/>
  <c r="I141" i="2" s="1"/>
  <c r="J141" i="2" s="1"/>
  <c r="O141" i="2" s="1"/>
  <c r="H120" i="2"/>
  <c r="I120" i="2" s="1"/>
  <c r="J120" i="2" s="1"/>
  <c r="H139" i="2"/>
  <c r="I139" i="2" s="1"/>
  <c r="J139" i="2" s="1"/>
  <c r="O139" i="2" s="1"/>
  <c r="H22" i="2"/>
  <c r="I22" i="2" s="1"/>
  <c r="J22" i="2" s="1"/>
  <c r="O22" i="2" s="1"/>
  <c r="H26" i="2"/>
  <c r="I26" i="2" s="1"/>
  <c r="J26" i="2" s="1"/>
  <c r="H31" i="2"/>
  <c r="I31" i="2" s="1"/>
  <c r="J31" i="2" s="1"/>
  <c r="H64" i="2"/>
  <c r="I64" i="2" s="1"/>
  <c r="J64" i="2" s="1"/>
  <c r="O64" i="2" s="1"/>
  <c r="H91" i="2"/>
  <c r="I91" i="2" s="1"/>
  <c r="J91" i="2" s="1"/>
  <c r="O91" i="2" s="1"/>
  <c r="H119" i="2"/>
  <c r="I119" i="2" s="1"/>
  <c r="J119" i="2" s="1"/>
  <c r="H54" i="2"/>
  <c r="I54" i="2" s="1"/>
  <c r="J54" i="2" s="1"/>
  <c r="O54" i="2" s="1"/>
  <c r="H68" i="2"/>
  <c r="I68" i="2" s="1"/>
  <c r="J68" i="2" s="1"/>
  <c r="H17" i="2"/>
  <c r="I17" i="2" s="1"/>
  <c r="J17" i="2" s="1"/>
  <c r="H107" i="2"/>
  <c r="I107" i="2" s="1"/>
  <c r="J107" i="2" s="1"/>
  <c r="O107" i="2" s="1"/>
  <c r="H137" i="2"/>
  <c r="I137" i="2" s="1"/>
  <c r="J137" i="2" s="1"/>
  <c r="O137" i="2" s="1"/>
  <c r="H110" i="2"/>
  <c r="I110" i="2" s="1"/>
  <c r="J110" i="2" s="1"/>
  <c r="H111" i="2"/>
  <c r="I111" i="2" s="1"/>
  <c r="J111" i="2" s="1"/>
  <c r="O111" i="2" s="1"/>
  <c r="H13" i="2"/>
  <c r="I13" i="2" s="1"/>
  <c r="J13" i="2" s="1"/>
  <c r="O13" i="2" s="1"/>
  <c r="H50" i="2"/>
  <c r="I50" i="2" s="1"/>
  <c r="J50" i="2" s="1"/>
  <c r="H82" i="2"/>
  <c r="I82" i="2" s="1"/>
  <c r="J82" i="2" s="1"/>
  <c r="H99" i="2"/>
  <c r="I99" i="2" s="1"/>
  <c r="J99" i="2" s="1"/>
  <c r="O99" i="2" s="1"/>
  <c r="H38" i="2"/>
  <c r="I38" i="2" s="1"/>
  <c r="J38" i="2" s="1"/>
  <c r="H37" i="2"/>
  <c r="I37" i="2" s="1"/>
  <c r="J37" i="2" s="1"/>
  <c r="O37" i="2" s="1"/>
  <c r="H130" i="2"/>
  <c r="I130" i="2" s="1"/>
  <c r="J130" i="2" s="1"/>
  <c r="H74" i="2"/>
  <c r="I74" i="2" s="1"/>
  <c r="J74" i="2" s="1"/>
  <c r="O74" i="2" s="1"/>
  <c r="L74" i="2"/>
  <c r="N74" i="2"/>
  <c r="P74" i="2"/>
  <c r="L137" i="2"/>
  <c r="N137" i="2"/>
  <c r="P137" i="2"/>
  <c r="H148" i="2"/>
  <c r="I148" i="2" s="1"/>
  <c r="J148" i="2" s="1"/>
  <c r="O148" i="2" s="1"/>
  <c r="L148" i="2"/>
  <c r="N148" i="2"/>
  <c r="P148" i="2"/>
  <c r="H103" i="2"/>
  <c r="M103" i="2" s="1"/>
  <c r="L103" i="2"/>
  <c r="N103" i="2"/>
  <c r="P103" i="2"/>
  <c r="L37" i="2"/>
  <c r="N37" i="2"/>
  <c r="P37" i="2"/>
  <c r="H138" i="2"/>
  <c r="I138" i="2" s="1"/>
  <c r="J138" i="2" s="1"/>
  <c r="O138" i="2" s="1"/>
  <c r="L138" i="2"/>
  <c r="N138" i="2"/>
  <c r="P138" i="2"/>
  <c r="H87" i="2"/>
  <c r="M87" i="2" s="1"/>
  <c r="L87" i="2"/>
  <c r="N87" i="2"/>
  <c r="P87" i="2"/>
  <c r="H113" i="2"/>
  <c r="I113" i="2" s="1"/>
  <c r="J113" i="2" s="1"/>
  <c r="O113" i="2" s="1"/>
  <c r="L113" i="2"/>
  <c r="N113" i="2"/>
  <c r="P113" i="2"/>
  <c r="H112" i="2"/>
  <c r="M112" i="2" s="1"/>
  <c r="L112" i="2"/>
  <c r="N112" i="2"/>
  <c r="P112" i="2"/>
  <c r="H142" i="2"/>
  <c r="Q142" i="2" s="1"/>
  <c r="L142" i="2"/>
  <c r="N142" i="2"/>
  <c r="P142" i="2"/>
  <c r="H34" i="2"/>
  <c r="M34" i="2" s="1"/>
  <c r="L34" i="2"/>
  <c r="N34" i="2"/>
  <c r="P34" i="2"/>
  <c r="H41" i="2"/>
  <c r="I41" i="2" s="1"/>
  <c r="J41" i="2" s="1"/>
  <c r="O41" i="2" s="1"/>
  <c r="L41" i="2"/>
  <c r="N41" i="2"/>
  <c r="P41" i="2"/>
  <c r="H125" i="2"/>
  <c r="I125" i="2" s="1"/>
  <c r="J125" i="2" s="1"/>
  <c r="O125" i="2" s="1"/>
  <c r="L125" i="2"/>
  <c r="N125" i="2"/>
  <c r="P125" i="2"/>
  <c r="H133" i="2"/>
  <c r="M133" i="2" s="1"/>
  <c r="L133" i="2"/>
  <c r="N133" i="2"/>
  <c r="P133" i="2"/>
  <c r="H128" i="2"/>
  <c r="M128" i="2" s="1"/>
  <c r="L128" i="2"/>
  <c r="N128" i="2"/>
  <c r="P128" i="2"/>
  <c r="H12" i="2"/>
  <c r="M12" i="2" s="1"/>
  <c r="L12" i="2"/>
  <c r="N12" i="2"/>
  <c r="P12" i="2"/>
  <c r="L134" i="2"/>
  <c r="N134" i="2"/>
  <c r="P134" i="2"/>
  <c r="L54" i="2"/>
  <c r="N54" i="2"/>
  <c r="P54" i="2"/>
  <c r="H14" i="2"/>
  <c r="I14" i="2" s="1"/>
  <c r="J14" i="2" s="1"/>
  <c r="O14" i="2" s="1"/>
  <c r="L14" i="2"/>
  <c r="N14" i="2"/>
  <c r="P14" i="2"/>
  <c r="L64" i="2"/>
  <c r="N64" i="2"/>
  <c r="P64" i="2"/>
  <c r="L91" i="2"/>
  <c r="M91" i="2"/>
  <c r="N91" i="2"/>
  <c r="P91" i="2"/>
  <c r="L13" i="2"/>
  <c r="N13" i="2"/>
  <c r="P13" i="2"/>
  <c r="H55" i="2"/>
  <c r="M55" i="2" s="1"/>
  <c r="L55" i="2"/>
  <c r="N55" i="2"/>
  <c r="P55" i="2"/>
  <c r="O154" i="2"/>
  <c r="L154" i="2"/>
  <c r="N154" i="2"/>
  <c r="P154" i="2"/>
  <c r="H69" i="2"/>
  <c r="I69" i="2" s="1"/>
  <c r="J69" i="2" s="1"/>
  <c r="O69" i="2" s="1"/>
  <c r="L69" i="2"/>
  <c r="N69" i="2"/>
  <c r="P69" i="2"/>
  <c r="H27" i="2"/>
  <c r="I27" i="2" s="1"/>
  <c r="J27" i="2" s="1"/>
  <c r="O27" i="2" s="1"/>
  <c r="L27" i="2"/>
  <c r="N27" i="2"/>
  <c r="P27" i="2"/>
  <c r="H23" i="2"/>
  <c r="I23" i="2" s="1"/>
  <c r="J23" i="2" s="1"/>
  <c r="O23" i="2" s="1"/>
  <c r="L23" i="2"/>
  <c r="N23" i="2"/>
  <c r="P23" i="2"/>
  <c r="M152" i="2"/>
  <c r="L152" i="2"/>
  <c r="N152" i="2"/>
  <c r="P152" i="2"/>
  <c r="L38" i="2"/>
  <c r="N38" i="2"/>
  <c r="P38" i="2"/>
  <c r="H8" i="2"/>
  <c r="M8" i="2" s="1"/>
  <c r="L8" i="2"/>
  <c r="N8" i="2"/>
  <c r="P8" i="2"/>
  <c r="H16" i="2"/>
  <c r="I16" i="2" s="1"/>
  <c r="J16" i="2" s="1"/>
  <c r="O16" i="2" s="1"/>
  <c r="L16" i="2"/>
  <c r="N16" i="2"/>
  <c r="P16" i="2"/>
  <c r="H85" i="2"/>
  <c r="I85" i="2" s="1"/>
  <c r="J85" i="2" s="1"/>
  <c r="O85" i="2" s="1"/>
  <c r="L85" i="2"/>
  <c r="N85" i="2"/>
  <c r="P85" i="2"/>
  <c r="H98" i="2"/>
  <c r="M98" i="2" s="1"/>
  <c r="L98" i="2"/>
  <c r="N98" i="2"/>
  <c r="P98" i="2"/>
  <c r="H29" i="2"/>
  <c r="Q29" i="2" s="1"/>
  <c r="L29" i="2"/>
  <c r="N29" i="2"/>
  <c r="P29" i="2"/>
  <c r="H84" i="2"/>
  <c r="M84" i="2" s="1"/>
  <c r="L84" i="2"/>
  <c r="N84" i="2"/>
  <c r="P84" i="2"/>
  <c r="H51" i="2"/>
  <c r="M51" i="2" s="1"/>
  <c r="L51" i="2"/>
  <c r="N51" i="2"/>
  <c r="P51" i="2"/>
  <c r="H47" i="2"/>
  <c r="M47" i="2" s="1"/>
  <c r="L47" i="2"/>
  <c r="N47" i="2"/>
  <c r="P47" i="2"/>
  <c r="H79" i="2"/>
  <c r="I79" i="2" s="1"/>
  <c r="J79" i="2" s="1"/>
  <c r="O79" i="2" s="1"/>
  <c r="L79" i="2"/>
  <c r="N79" i="2"/>
  <c r="P79" i="2"/>
  <c r="H115" i="2"/>
  <c r="I115" i="2" s="1"/>
  <c r="J115" i="2" s="1"/>
  <c r="O115" i="2" s="1"/>
  <c r="L115" i="2"/>
  <c r="N115" i="2"/>
  <c r="P115" i="2"/>
  <c r="H94" i="2"/>
  <c r="I94" i="2" s="1"/>
  <c r="J94" i="2" s="1"/>
  <c r="O94" i="2" s="1"/>
  <c r="L94" i="2"/>
  <c r="N94" i="2"/>
  <c r="P94" i="2"/>
  <c r="L99" i="2"/>
  <c r="N99" i="2"/>
  <c r="P99" i="2"/>
  <c r="H135" i="2"/>
  <c r="M135" i="2" s="1"/>
  <c r="L135" i="2"/>
  <c r="N135" i="2"/>
  <c r="P135" i="2"/>
  <c r="H18" i="2"/>
  <c r="M18" i="2" s="1"/>
  <c r="L18" i="2"/>
  <c r="N18" i="2"/>
  <c r="P18" i="2"/>
  <c r="M147" i="2"/>
  <c r="L147" i="2"/>
  <c r="N147" i="2"/>
  <c r="P147" i="2"/>
  <c r="H39" i="2"/>
  <c r="I39" i="2" s="1"/>
  <c r="J39" i="2" s="1"/>
  <c r="O39" i="2" s="1"/>
  <c r="L39" i="2"/>
  <c r="N39" i="2"/>
  <c r="P39" i="2"/>
  <c r="L22" i="2"/>
  <c r="N22" i="2"/>
  <c r="P22" i="2"/>
  <c r="H76" i="2"/>
  <c r="I76" i="2" s="1"/>
  <c r="J76" i="2" s="1"/>
  <c r="O76" i="2" s="1"/>
  <c r="L76" i="2"/>
  <c r="N76" i="2"/>
  <c r="P76" i="2"/>
  <c r="L111" i="2"/>
  <c r="N111" i="2"/>
  <c r="P111" i="2"/>
  <c r="H96" i="2"/>
  <c r="M96" i="2" s="1"/>
  <c r="L96" i="2"/>
  <c r="N96" i="2"/>
  <c r="P96" i="2"/>
  <c r="H109" i="2"/>
  <c r="M109" i="2" s="1"/>
  <c r="L109" i="2"/>
  <c r="N109" i="2"/>
  <c r="P109" i="2"/>
  <c r="H124" i="2"/>
  <c r="M124" i="2" s="1"/>
  <c r="L124" i="2"/>
  <c r="N124" i="2"/>
  <c r="P124" i="2"/>
  <c r="H75" i="2"/>
  <c r="I75" i="2" s="1"/>
  <c r="J75" i="2" s="1"/>
  <c r="O75" i="2" s="1"/>
  <c r="L75" i="2"/>
  <c r="N75" i="2"/>
  <c r="P75" i="2"/>
  <c r="L141" i="2"/>
  <c r="N141" i="2"/>
  <c r="P141" i="2"/>
  <c r="L139" i="2"/>
  <c r="N139" i="2"/>
  <c r="P139" i="2"/>
  <c r="H127" i="2"/>
  <c r="I127" i="2" s="1"/>
  <c r="J127" i="2" s="1"/>
  <c r="O127" i="2" s="1"/>
  <c r="L127" i="2"/>
  <c r="N127" i="2"/>
  <c r="P127" i="2"/>
  <c r="H77" i="2"/>
  <c r="Q77" i="2" s="1"/>
  <c r="L77" i="2"/>
  <c r="N77" i="2"/>
  <c r="P77" i="2"/>
  <c r="H72" i="2"/>
  <c r="M72" i="2" s="1"/>
  <c r="L72" i="2"/>
  <c r="N72" i="2"/>
  <c r="P72" i="2"/>
  <c r="H90" i="2"/>
  <c r="M90" i="2" s="1"/>
  <c r="L90" i="2"/>
  <c r="N90" i="2"/>
  <c r="P90" i="2"/>
  <c r="L104" i="2"/>
  <c r="N104" i="2"/>
  <c r="P104" i="2"/>
  <c r="L107" i="2"/>
  <c r="N107" i="2"/>
  <c r="P107" i="2"/>
  <c r="L93" i="2"/>
  <c r="N93" i="2"/>
  <c r="P93" i="2"/>
  <c r="L105" i="2"/>
  <c r="N105" i="2"/>
  <c r="P105" i="2"/>
  <c r="H36" i="2"/>
  <c r="I36" i="2" s="1"/>
  <c r="J36" i="2" s="1"/>
  <c r="H116" i="2"/>
  <c r="I116" i="2" s="1"/>
  <c r="J116" i="2" s="1"/>
  <c r="H121" i="2"/>
  <c r="I121" i="2" s="1"/>
  <c r="J121" i="2" s="1"/>
  <c r="H33" i="2"/>
  <c r="I33" i="2" s="1"/>
  <c r="J33" i="2" s="1"/>
  <c r="H10" i="2"/>
  <c r="I10" i="2" s="1"/>
  <c r="J10" i="2" s="1"/>
  <c r="H71" i="2"/>
  <c r="I71" i="2" s="1"/>
  <c r="J71" i="2" s="1"/>
  <c r="H5" i="2"/>
  <c r="I5" i="2" s="1"/>
  <c r="J5" i="2" s="1"/>
  <c r="O5" i="2" s="1"/>
  <c r="H61" i="2"/>
  <c r="I61" i="2" s="1"/>
  <c r="J61" i="2" s="1"/>
  <c r="H11" i="2"/>
  <c r="I11" i="2" s="1"/>
  <c r="J11" i="2" s="1"/>
  <c r="H43" i="2"/>
  <c r="I43" i="2" s="1"/>
  <c r="J43" i="2" s="1"/>
  <c r="H57" i="2"/>
  <c r="I57" i="2" s="1"/>
  <c r="J57" i="2" s="1"/>
  <c r="H78" i="2"/>
  <c r="I78" i="2" s="1"/>
  <c r="J78" i="2" s="1"/>
  <c r="H35" i="2"/>
  <c r="I35" i="2" s="1"/>
  <c r="J35" i="2" s="1"/>
  <c r="H58" i="2"/>
  <c r="I58" i="2" s="1"/>
  <c r="J58" i="2" s="1"/>
  <c r="H140" i="2"/>
  <c r="I140" i="2" s="1"/>
  <c r="J140" i="2" s="1"/>
  <c r="H122" i="2"/>
  <c r="I122" i="2" s="1"/>
  <c r="J122" i="2" s="1"/>
  <c r="O104" i="2"/>
  <c r="H93" i="2"/>
  <c r="Q93" i="2" s="1"/>
  <c r="H105" i="2"/>
  <c r="I105" i="2" s="1"/>
  <c r="J105" i="2" s="1"/>
  <c r="O105" i="2" s="1"/>
  <c r="I74" i="3"/>
  <c r="J74" i="3" s="1"/>
  <c r="H74" i="3"/>
  <c r="I73" i="3"/>
  <c r="J73" i="3" s="1"/>
  <c r="H73" i="3"/>
  <c r="I72" i="3"/>
  <c r="J72" i="3" s="1"/>
  <c r="H72" i="3"/>
  <c r="I70" i="3"/>
  <c r="H70" i="3"/>
  <c r="I67" i="3"/>
  <c r="H67" i="3"/>
  <c r="I66" i="3"/>
  <c r="H66" i="3"/>
  <c r="I64" i="3"/>
  <c r="H64" i="3"/>
  <c r="I63" i="3"/>
  <c r="H63" i="3"/>
  <c r="I62" i="3"/>
  <c r="H62" i="3"/>
  <c r="I61" i="3"/>
  <c r="H61" i="3"/>
  <c r="I60" i="3"/>
  <c r="H60" i="3"/>
  <c r="I58" i="3"/>
  <c r="H58" i="3"/>
  <c r="I53" i="3"/>
  <c r="H53" i="3"/>
  <c r="I48" i="3"/>
  <c r="H48" i="3"/>
  <c r="I47" i="3"/>
  <c r="H47" i="3"/>
  <c r="I46" i="3"/>
  <c r="H46" i="3"/>
  <c r="I43" i="3"/>
  <c r="H43" i="3"/>
  <c r="I42" i="3"/>
  <c r="H42" i="3"/>
  <c r="I37" i="3"/>
  <c r="H37" i="3"/>
  <c r="I35" i="3"/>
  <c r="H35" i="3"/>
  <c r="I36" i="3"/>
  <c r="H36" i="3"/>
  <c r="I33" i="3"/>
  <c r="H33" i="3"/>
  <c r="I31" i="3"/>
  <c r="H31" i="3"/>
  <c r="I29" i="3"/>
  <c r="H29" i="3"/>
  <c r="I27" i="3"/>
  <c r="H27" i="3"/>
  <c r="I24" i="3"/>
  <c r="H24" i="3"/>
  <c r="I23" i="3"/>
  <c r="H23" i="3"/>
  <c r="I18" i="3"/>
  <c r="H18" i="3"/>
  <c r="I16" i="3"/>
  <c r="H16" i="3"/>
  <c r="I15" i="3"/>
  <c r="H15" i="3"/>
  <c r="I13" i="3"/>
  <c r="H13" i="3"/>
  <c r="I12" i="3"/>
  <c r="H12" i="3"/>
  <c r="I11" i="3"/>
  <c r="H11" i="3"/>
  <c r="H150" i="2"/>
  <c r="I150" i="2" s="1"/>
  <c r="H149" i="2"/>
  <c r="I149" i="2" s="1"/>
  <c r="H146" i="2"/>
  <c r="I146" i="2" s="1"/>
  <c r="H145" i="2"/>
  <c r="I145" i="2" s="1"/>
  <c r="H144" i="2"/>
  <c r="I144" i="2" s="1"/>
  <c r="H143" i="2"/>
  <c r="I143" i="2" s="1"/>
  <c r="H136" i="2"/>
  <c r="I136" i="2" s="1"/>
  <c r="H131" i="2"/>
  <c r="I131" i="2" s="1"/>
  <c r="H132" i="2"/>
  <c r="I132" i="2" s="1"/>
  <c r="H129" i="2"/>
  <c r="I129" i="2" s="1"/>
  <c r="H126" i="2"/>
  <c r="I126" i="2" s="1"/>
  <c r="H118" i="2"/>
  <c r="I118" i="2" s="1"/>
  <c r="H117" i="2"/>
  <c r="I117" i="2" s="1"/>
  <c r="H114" i="2"/>
  <c r="I114" i="2" s="1"/>
  <c r="H108" i="2"/>
  <c r="I108" i="2" s="1"/>
  <c r="H106" i="2"/>
  <c r="I106" i="2" s="1"/>
  <c r="J106" i="2" s="1"/>
  <c r="O106" i="2" s="1"/>
  <c r="H102" i="2"/>
  <c r="I102" i="2" s="1"/>
  <c r="H100" i="2"/>
  <c r="I100" i="2" s="1"/>
  <c r="H101" i="2"/>
  <c r="I101" i="2" s="1"/>
  <c r="H97" i="2"/>
  <c r="I97" i="2" s="1"/>
  <c r="H95" i="2"/>
  <c r="I95" i="2" s="1"/>
  <c r="H92" i="2"/>
  <c r="I92" i="2" s="1"/>
  <c r="H88" i="2"/>
  <c r="I88" i="2" s="1"/>
  <c r="H89" i="2"/>
  <c r="I89" i="2" s="1"/>
  <c r="H86" i="2"/>
  <c r="I86" i="2" s="1"/>
  <c r="H83" i="2"/>
  <c r="I83" i="2" s="1"/>
  <c r="H81" i="2"/>
  <c r="I81" i="2" s="1"/>
  <c r="H80" i="2"/>
  <c r="I80" i="2" s="1"/>
  <c r="H73" i="2"/>
  <c r="I73" i="2" s="1"/>
  <c r="H70" i="2"/>
  <c r="I70" i="2" s="1"/>
  <c r="H67" i="2"/>
  <c r="I67" i="2" s="1"/>
  <c r="H66" i="2"/>
  <c r="I66" i="2" s="1"/>
  <c r="H65" i="2"/>
  <c r="I65" i="2" s="1"/>
  <c r="H62" i="2"/>
  <c r="I62" i="2" s="1"/>
  <c r="H63" i="2"/>
  <c r="I63" i="2" s="1"/>
  <c r="H60" i="2"/>
  <c r="I60" i="2" s="1"/>
  <c r="H59" i="2"/>
  <c r="I59" i="2" s="1"/>
  <c r="H56" i="2"/>
  <c r="I56" i="2" s="1"/>
  <c r="H53" i="2"/>
  <c r="I53" i="2" s="1"/>
  <c r="H52" i="2"/>
  <c r="I52" i="2" s="1"/>
  <c r="H48" i="2"/>
  <c r="I48" i="2" s="1"/>
  <c r="H49" i="2"/>
  <c r="I49" i="2" s="1"/>
  <c r="H45" i="2"/>
  <c r="I45" i="2" s="1"/>
  <c r="H46" i="2"/>
  <c r="I46" i="2" s="1"/>
  <c r="H44" i="2"/>
  <c r="I44" i="2" s="1"/>
  <c r="H42" i="2"/>
  <c r="I42" i="2" s="1"/>
  <c r="H40" i="2"/>
  <c r="I40" i="2" s="1"/>
  <c r="H32" i="2"/>
  <c r="I32" i="2" s="1"/>
  <c r="H30" i="2"/>
  <c r="I30" i="2" s="1"/>
  <c r="H28" i="2"/>
  <c r="I28" i="2" s="1"/>
  <c r="H25" i="2"/>
  <c r="I25" i="2" s="1"/>
  <c r="H24" i="2"/>
  <c r="I24" i="2" s="1"/>
  <c r="H19" i="2"/>
  <c r="I19" i="2" s="1"/>
  <c r="H21" i="2"/>
  <c r="I21" i="2" s="1"/>
  <c r="H20" i="2"/>
  <c r="I20" i="2" s="1"/>
  <c r="H15" i="2"/>
  <c r="I15" i="2" s="1"/>
  <c r="H9" i="2"/>
  <c r="I9" i="2" s="1"/>
  <c r="H7" i="2"/>
  <c r="I7" i="2" s="1"/>
  <c r="H6" i="2"/>
  <c r="I6" i="2" s="1"/>
  <c r="H4" i="2"/>
  <c r="I4" i="2" s="1"/>
  <c r="L5" i="2"/>
  <c r="N5" i="2"/>
  <c r="P5" i="2"/>
  <c r="L106" i="2"/>
  <c r="N106" i="2"/>
  <c r="P106" i="2"/>
  <c r="Q91" i="2" l="1"/>
  <c r="M99" i="2"/>
  <c r="Q99" i="2"/>
  <c r="M134" i="2"/>
  <c r="Q96" i="2"/>
  <c r="Q22" i="2"/>
  <c r="M22" i="2"/>
  <c r="Q141" i="2"/>
  <c r="M64" i="2"/>
  <c r="M38" i="2"/>
  <c r="Q64" i="2"/>
  <c r="M13" i="2"/>
  <c r="Q38" i="2"/>
  <c r="O134" i="2"/>
  <c r="O38" i="2"/>
  <c r="I8" i="2"/>
  <c r="J8" i="2" s="1"/>
  <c r="O8" i="2" s="1"/>
  <c r="I128" i="2"/>
  <c r="J128" i="2" s="1"/>
  <c r="O128" i="2" s="1"/>
  <c r="Q135" i="2"/>
  <c r="M115" i="2"/>
  <c r="I109" i="2"/>
  <c r="J109" i="2" s="1"/>
  <c r="O109" i="2" s="1"/>
  <c r="I133" i="2"/>
  <c r="J133" i="2" s="1"/>
  <c r="O133" i="2" s="1"/>
  <c r="Q128" i="2"/>
  <c r="Q133" i="2"/>
  <c r="Q109" i="2"/>
  <c r="I51" i="2"/>
  <c r="J51" i="2" s="1"/>
  <c r="O51" i="2" s="1"/>
  <c r="Q84" i="2"/>
  <c r="Q76" i="2"/>
  <c r="I135" i="2"/>
  <c r="J135" i="2" s="1"/>
  <c r="O135" i="2" s="1"/>
  <c r="Q94" i="2"/>
  <c r="I47" i="2"/>
  <c r="J47" i="2" s="1"/>
  <c r="O47" i="2" s="1"/>
  <c r="Q125" i="2"/>
  <c r="M142" i="2"/>
  <c r="Q148" i="2"/>
  <c r="M85" i="2"/>
  <c r="M125" i="2"/>
  <c r="M148" i="2"/>
  <c r="Q111" i="2"/>
  <c r="Q27" i="2"/>
  <c r="Q69" i="2"/>
  <c r="Q87" i="2"/>
  <c r="Q138" i="2"/>
  <c r="M29" i="2"/>
  <c r="Q23" i="2"/>
  <c r="Q134" i="2"/>
  <c r="Q12" i="2"/>
  <c r="Q113" i="2"/>
  <c r="Q74" i="2"/>
  <c r="O147" i="2"/>
  <c r="Q14" i="2"/>
  <c r="I34" i="2"/>
  <c r="J34" i="2" s="1"/>
  <c r="O34" i="2" s="1"/>
  <c r="I142" i="2"/>
  <c r="J142" i="2" s="1"/>
  <c r="O142" i="2" s="1"/>
  <c r="Q103" i="2"/>
  <c r="M111" i="2"/>
  <c r="Q18" i="2"/>
  <c r="Q51" i="2"/>
  <c r="M27" i="2"/>
  <c r="M69" i="2"/>
  <c r="Q13" i="2"/>
  <c r="M138" i="2"/>
  <c r="I124" i="2"/>
  <c r="J124" i="2" s="1"/>
  <c r="O124" i="2" s="1"/>
  <c r="Q115" i="2"/>
  <c r="I29" i="2"/>
  <c r="J29" i="2" s="1"/>
  <c r="O29" i="2" s="1"/>
  <c r="I98" i="2"/>
  <c r="J98" i="2" s="1"/>
  <c r="O98" i="2" s="1"/>
  <c r="Q152" i="2"/>
  <c r="M23" i="2"/>
  <c r="Q112" i="2"/>
  <c r="M113" i="2"/>
  <c r="Q137" i="2"/>
  <c r="M14" i="2"/>
  <c r="Q98" i="2"/>
  <c r="Q85" i="2"/>
  <c r="Q55" i="2"/>
  <c r="I87" i="2"/>
  <c r="J87" i="2" s="1"/>
  <c r="O87" i="2" s="1"/>
  <c r="I103" i="2"/>
  <c r="J103" i="2" s="1"/>
  <c r="O103" i="2" s="1"/>
  <c r="Q41" i="2"/>
  <c r="Q75" i="2"/>
  <c r="Q154" i="2"/>
  <c r="M141" i="2"/>
  <c r="I96" i="2"/>
  <c r="J96" i="2" s="1"/>
  <c r="O96" i="2" s="1"/>
  <c r="M76" i="2"/>
  <c r="I18" i="2"/>
  <c r="J18" i="2" s="1"/>
  <c r="O18" i="2" s="1"/>
  <c r="M94" i="2"/>
  <c r="I84" i="2"/>
  <c r="J84" i="2" s="1"/>
  <c r="O84" i="2" s="1"/>
  <c r="O152" i="2"/>
  <c r="I55" i="2"/>
  <c r="J55" i="2" s="1"/>
  <c r="O55" i="2" s="1"/>
  <c r="I12" i="2"/>
  <c r="J12" i="2" s="1"/>
  <c r="O12" i="2" s="1"/>
  <c r="I112" i="2"/>
  <c r="J112" i="2" s="1"/>
  <c r="O112" i="2" s="1"/>
  <c r="M137" i="2"/>
  <c r="Q16" i="2"/>
  <c r="Q147" i="2"/>
  <c r="Q8" i="2"/>
  <c r="Q34" i="2"/>
  <c r="M74" i="2"/>
  <c r="Q37" i="2"/>
  <c r="Q124" i="2"/>
  <c r="M39" i="2"/>
  <c r="M79" i="2"/>
  <c r="M16" i="2"/>
  <c r="M154" i="2"/>
  <c r="M54" i="2"/>
  <c r="M41" i="2"/>
  <c r="M37" i="2"/>
  <c r="Q39" i="2"/>
  <c r="Q47" i="2"/>
  <c r="M75" i="2"/>
  <c r="Q79" i="2"/>
  <c r="Q54" i="2"/>
  <c r="Q139" i="2"/>
  <c r="I90" i="2"/>
  <c r="J90" i="2" s="1"/>
  <c r="O90" i="2" s="1"/>
  <c r="M77" i="2"/>
  <c r="Q90" i="2"/>
  <c r="I72" i="2"/>
  <c r="J72" i="2" s="1"/>
  <c r="O72" i="2" s="1"/>
  <c r="I77" i="2"/>
  <c r="J77" i="2" s="1"/>
  <c r="O77" i="2" s="1"/>
  <c r="Q72" i="2"/>
  <c r="Q127" i="2"/>
  <c r="M127" i="2"/>
  <c r="M139" i="2"/>
  <c r="M105" i="2"/>
  <c r="M93" i="2"/>
  <c r="Q105" i="2"/>
  <c r="I93" i="2"/>
  <c r="J93" i="2" s="1"/>
  <c r="O93" i="2" s="1"/>
  <c r="Q104" i="2"/>
  <c r="Q107" i="2"/>
  <c r="M104" i="2"/>
  <c r="M107" i="2"/>
  <c r="M106" i="2"/>
  <c r="Q106" i="2"/>
  <c r="M5" i="2"/>
  <c r="Q5" i="2"/>
  <c r="L25" i="2"/>
  <c r="N25" i="2"/>
  <c r="P25" i="2"/>
  <c r="L52" i="2"/>
  <c r="N52" i="2"/>
  <c r="P52" i="2"/>
  <c r="L60" i="2"/>
  <c r="N60" i="2"/>
  <c r="P60" i="2"/>
  <c r="L145" i="2"/>
  <c r="N145" i="2"/>
  <c r="P145" i="2"/>
  <c r="L67" i="2"/>
  <c r="N67" i="2"/>
  <c r="P67" i="2"/>
  <c r="L59" i="2"/>
  <c r="N59" i="2"/>
  <c r="P59" i="2"/>
  <c r="L58" i="2"/>
  <c r="N58" i="2"/>
  <c r="P58" i="2"/>
  <c r="L136" i="2"/>
  <c r="N136" i="2"/>
  <c r="P136" i="2"/>
  <c r="L48" i="2"/>
  <c r="N48" i="2"/>
  <c r="P48" i="2"/>
  <c r="L130" i="2"/>
  <c r="N130" i="2"/>
  <c r="P130" i="2"/>
  <c r="L144" i="2"/>
  <c r="N144" i="2"/>
  <c r="P144" i="2"/>
  <c r="L20" i="2"/>
  <c r="N20" i="2"/>
  <c r="P20" i="2"/>
  <c r="L62" i="2"/>
  <c r="N62" i="2"/>
  <c r="P62" i="2"/>
  <c r="L53" i="2"/>
  <c r="N53" i="2"/>
  <c r="P53" i="2"/>
  <c r="L110" i="2"/>
  <c r="N110" i="2"/>
  <c r="P110" i="2"/>
  <c r="L28" i="2"/>
  <c r="N28" i="2"/>
  <c r="P28" i="2"/>
  <c r="L143" i="2"/>
  <c r="N143" i="2"/>
  <c r="P143" i="2"/>
  <c r="L50" i="2"/>
  <c r="N50" i="2"/>
  <c r="P50" i="2"/>
  <c r="L61" i="2"/>
  <c r="N61" i="2"/>
  <c r="P61" i="2"/>
  <c r="L40" i="2"/>
  <c r="N40" i="2"/>
  <c r="P40" i="2"/>
  <c r="L108" i="2"/>
  <c r="N108" i="2"/>
  <c r="P108" i="2"/>
  <c r="L88" i="2"/>
  <c r="N88" i="2"/>
  <c r="P88" i="2"/>
  <c r="L45" i="2"/>
  <c r="N45" i="2"/>
  <c r="P45" i="2"/>
  <c r="L82" i="2"/>
  <c r="N82" i="2"/>
  <c r="P82" i="2"/>
  <c r="L116" i="2"/>
  <c r="N116" i="2"/>
  <c r="P116" i="2"/>
  <c r="L78" i="2"/>
  <c r="N78" i="2"/>
  <c r="P78" i="2"/>
  <c r="L65" i="2"/>
  <c r="N65" i="2"/>
  <c r="P65" i="2"/>
  <c r="L126" i="2"/>
  <c r="N126" i="2"/>
  <c r="P126" i="2"/>
  <c r="L66" i="2"/>
  <c r="N66" i="2"/>
  <c r="P66" i="2"/>
  <c r="L4" i="2"/>
  <c r="N4" i="2"/>
  <c r="P4" i="2"/>
  <c r="L118" i="2"/>
  <c r="N118" i="2"/>
  <c r="P118" i="2"/>
  <c r="L122" i="2"/>
  <c r="N122" i="2"/>
  <c r="P122" i="2"/>
  <c r="L49" i="2"/>
  <c r="N49" i="2"/>
  <c r="P49" i="2"/>
  <c r="L7" i="2"/>
  <c r="N7" i="2"/>
  <c r="P7" i="2"/>
  <c r="L57" i="2"/>
  <c r="N57" i="2"/>
  <c r="P57" i="2"/>
  <c r="L131" i="2"/>
  <c r="N131" i="2"/>
  <c r="P131" i="2"/>
  <c r="L24" i="2"/>
  <c r="N24" i="2"/>
  <c r="P24" i="2"/>
  <c r="L151" i="2"/>
  <c r="N151" i="2"/>
  <c r="P151" i="2"/>
  <c r="L146" i="2"/>
  <c r="N146" i="2"/>
  <c r="P146" i="2"/>
  <c r="L101" i="2"/>
  <c r="N101" i="2"/>
  <c r="P101" i="2"/>
  <c r="L9" i="2"/>
  <c r="N9" i="2"/>
  <c r="P9" i="2"/>
  <c r="L149" i="2"/>
  <c r="N149" i="2"/>
  <c r="P149" i="2"/>
  <c r="L73" i="2"/>
  <c r="N73" i="2"/>
  <c r="P73" i="2"/>
  <c r="L102" i="2"/>
  <c r="N102" i="2"/>
  <c r="P102" i="2"/>
  <c r="L121" i="2"/>
  <c r="N121" i="2"/>
  <c r="P121" i="2"/>
  <c r="L119" i="2"/>
  <c r="N119" i="2"/>
  <c r="P119" i="2"/>
  <c r="L32" i="2"/>
  <c r="N32" i="2"/>
  <c r="P32" i="2"/>
  <c r="L43" i="2"/>
  <c r="N43" i="2"/>
  <c r="P43" i="2"/>
  <c r="L21" i="2"/>
  <c r="N21" i="2"/>
  <c r="P21" i="2"/>
  <c r="L114" i="2"/>
  <c r="N114" i="2"/>
  <c r="P114" i="2"/>
  <c r="L117" i="2"/>
  <c r="N117" i="2"/>
  <c r="P117" i="2"/>
  <c r="L42" i="2"/>
  <c r="N42" i="2"/>
  <c r="P42" i="2"/>
  <c r="L31" i="2"/>
  <c r="N31" i="2"/>
  <c r="P31" i="2"/>
  <c r="L33" i="2"/>
  <c r="N33" i="2"/>
  <c r="P33" i="2"/>
  <c r="L68" i="2"/>
  <c r="N68" i="2"/>
  <c r="P68" i="2"/>
  <c r="L86" i="2"/>
  <c r="N86" i="2"/>
  <c r="P86" i="2"/>
  <c r="L30" i="2"/>
  <c r="N30" i="2"/>
  <c r="P30" i="2"/>
  <c r="L19" i="2"/>
  <c r="N19" i="2"/>
  <c r="P19" i="2"/>
  <c r="L10" i="2"/>
  <c r="N10" i="2"/>
  <c r="P10" i="2"/>
  <c r="L63" i="2"/>
  <c r="N63" i="2"/>
  <c r="P63" i="2"/>
  <c r="L153" i="2"/>
  <c r="N153" i="2"/>
  <c r="P153" i="2"/>
  <c r="L71" i="2"/>
  <c r="N71" i="2"/>
  <c r="P71" i="2"/>
  <c r="L150" i="2"/>
  <c r="N150" i="2"/>
  <c r="P150" i="2"/>
  <c r="L6" i="2"/>
  <c r="N6" i="2"/>
  <c r="P6" i="2"/>
  <c r="L132" i="2"/>
  <c r="N132" i="2"/>
  <c r="P132" i="2"/>
  <c r="L81" i="2"/>
  <c r="N81" i="2"/>
  <c r="P81" i="2"/>
  <c r="L11" i="2"/>
  <c r="N11" i="2"/>
  <c r="P11" i="2"/>
  <c r="L140" i="2"/>
  <c r="N140" i="2"/>
  <c r="P140" i="2"/>
  <c r="L70" i="2"/>
  <c r="N70" i="2"/>
  <c r="P70" i="2"/>
  <c r="L89" i="2"/>
  <c r="N89" i="2"/>
  <c r="P89" i="2"/>
  <c r="L15" i="2"/>
  <c r="N15" i="2"/>
  <c r="P15" i="2"/>
  <c r="L36" i="2"/>
  <c r="N36" i="2"/>
  <c r="P36" i="2"/>
  <c r="L44" i="2"/>
  <c r="N44" i="2"/>
  <c r="P44" i="2"/>
  <c r="L83" i="2"/>
  <c r="N83" i="2"/>
  <c r="P83" i="2"/>
  <c r="L46" i="2"/>
  <c r="N46" i="2"/>
  <c r="P46" i="2"/>
  <c r="L100" i="2"/>
  <c r="N100" i="2"/>
  <c r="P100" i="2"/>
  <c r="L80" i="2"/>
  <c r="N80" i="2"/>
  <c r="P80" i="2"/>
  <c r="L120" i="2"/>
  <c r="N120" i="2"/>
  <c r="P120" i="2"/>
  <c r="L123" i="2"/>
  <c r="N123" i="2"/>
  <c r="P123" i="2"/>
  <c r="L97" i="2"/>
  <c r="N97" i="2"/>
  <c r="P97" i="2"/>
  <c r="L17" i="2"/>
  <c r="N17" i="2"/>
  <c r="P17" i="2"/>
  <c r="L26" i="2"/>
  <c r="N26" i="2"/>
  <c r="P26" i="2"/>
  <c r="L95" i="2"/>
  <c r="N95" i="2"/>
  <c r="P95" i="2"/>
  <c r="L56" i="2"/>
  <c r="N56" i="2"/>
  <c r="P56" i="2"/>
  <c r="L35" i="2"/>
  <c r="N35" i="2"/>
  <c r="P35" i="2"/>
  <c r="L92" i="2"/>
  <c r="N92" i="2"/>
  <c r="P92" i="2"/>
  <c r="Q67" i="2"/>
  <c r="Q58" i="2"/>
  <c r="J136" i="2"/>
  <c r="O136" i="2" s="1"/>
  <c r="Q20" i="2"/>
  <c r="Q62" i="2"/>
  <c r="O110" i="2"/>
  <c r="M28" i="2"/>
  <c r="J143" i="2"/>
  <c r="O143" i="2" s="1"/>
  <c r="Q61" i="2"/>
  <c r="J40" i="2"/>
  <c r="O40" i="2" s="1"/>
  <c r="J45" i="2"/>
  <c r="O45" i="2" s="1"/>
  <c r="Q82" i="2"/>
  <c r="J126" i="2"/>
  <c r="O126" i="2" s="1"/>
  <c r="Q4" i="2"/>
  <c r="O122" i="2"/>
  <c r="O57" i="2"/>
  <c r="Q131" i="2"/>
  <c r="Q151" i="2"/>
  <c r="J101" i="2"/>
  <c r="O101" i="2" s="1"/>
  <c r="Q9" i="2"/>
  <c r="J73" i="2"/>
  <c r="O73" i="2" s="1"/>
  <c r="Q121" i="2"/>
  <c r="J32" i="2"/>
  <c r="O32" i="2" s="1"/>
  <c r="Q43" i="2"/>
  <c r="J114" i="2"/>
  <c r="O114" i="2" s="1"/>
  <c r="J117" i="2"/>
  <c r="O117" i="2" s="1"/>
  <c r="O31" i="2"/>
  <c r="O33" i="2"/>
  <c r="Q68" i="2"/>
  <c r="J86" i="2"/>
  <c r="O86" i="2" s="1"/>
  <c r="Q19" i="2"/>
  <c r="O10" i="2"/>
  <c r="O153" i="2"/>
  <c r="O71" i="2"/>
  <c r="J150" i="2"/>
  <c r="O150" i="2" s="1"/>
  <c r="J6" i="2"/>
  <c r="O6" i="2" s="1"/>
  <c r="Q132" i="2"/>
  <c r="O11" i="2"/>
  <c r="Q140" i="2"/>
  <c r="J70" i="2"/>
  <c r="O70" i="2" s="1"/>
  <c r="J89" i="2"/>
  <c r="O89" i="2" s="1"/>
  <c r="O36" i="2"/>
  <c r="M44" i="2"/>
  <c r="J83" i="2"/>
  <c r="O83" i="2" s="1"/>
  <c r="Q46" i="2"/>
  <c r="M100" i="2"/>
  <c r="J80" i="2"/>
  <c r="O80" i="2" s="1"/>
  <c r="M120" i="2"/>
  <c r="O123" i="2"/>
  <c r="J97" i="2"/>
  <c r="O97" i="2" s="1"/>
  <c r="M17" i="2"/>
  <c r="O26" i="2"/>
  <c r="M95" i="2"/>
  <c r="J56" i="2"/>
  <c r="O56" i="2" s="1"/>
  <c r="O35" i="2"/>
  <c r="Q92" i="2"/>
  <c r="J25" i="2"/>
  <c r="O25" i="2" s="1"/>
  <c r="Q129" i="2"/>
  <c r="L129" i="2"/>
  <c r="N129" i="2"/>
  <c r="P129" i="2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3" i="13"/>
  <c r="H2" i="13"/>
  <c r="J70" i="3"/>
  <c r="J37" i="3"/>
  <c r="J42" i="3"/>
  <c r="J18" i="3"/>
  <c r="J66" i="3"/>
  <c r="J11" i="3"/>
  <c r="J48" i="3"/>
  <c r="J15" i="3"/>
  <c r="J16" i="3"/>
  <c r="J27" i="3"/>
  <c r="J62" i="3"/>
  <c r="J36" i="3"/>
  <c r="J12" i="3"/>
  <c r="J53" i="3"/>
  <c r="J60" i="3"/>
  <c r="J31" i="3"/>
  <c r="J33" i="3"/>
  <c r="J64" i="3"/>
  <c r="J63" i="3"/>
  <c r="J35" i="3"/>
  <c r="J47" i="3"/>
  <c r="J58" i="3"/>
  <c r="J13" i="3"/>
  <c r="J24" i="3"/>
  <c r="J29" i="3"/>
  <c r="J46" i="3"/>
  <c r="J23" i="3"/>
  <c r="J67" i="3"/>
  <c r="J43" i="3"/>
  <c r="J61" i="3"/>
  <c r="K69" i="1"/>
  <c r="J69" i="1"/>
  <c r="K70" i="1"/>
  <c r="K71" i="1"/>
  <c r="K72" i="1"/>
  <c r="K73" i="1"/>
  <c r="K64" i="1"/>
  <c r="K65" i="1"/>
  <c r="K66" i="1"/>
  <c r="K67" i="1"/>
  <c r="K68" i="1"/>
  <c r="J64" i="1"/>
  <c r="K59" i="1"/>
  <c r="J59" i="1"/>
  <c r="K60" i="1"/>
  <c r="K61" i="1"/>
  <c r="K62" i="1"/>
  <c r="K63" i="1"/>
  <c r="K54" i="1"/>
  <c r="K55" i="1"/>
  <c r="K56" i="1"/>
  <c r="K57" i="1"/>
  <c r="K58" i="1"/>
  <c r="J54" i="1"/>
  <c r="K49" i="1"/>
  <c r="J49" i="1"/>
  <c r="K50" i="1"/>
  <c r="K51" i="1"/>
  <c r="K52" i="1"/>
  <c r="K53" i="1"/>
  <c r="K44" i="1"/>
  <c r="K45" i="1"/>
  <c r="K46" i="1"/>
  <c r="K47" i="1"/>
  <c r="K48" i="1"/>
  <c r="J44" i="1"/>
  <c r="K39" i="1"/>
  <c r="J39" i="1"/>
  <c r="K40" i="1"/>
  <c r="K41" i="1"/>
  <c r="K42" i="1"/>
  <c r="K43" i="1"/>
  <c r="K34" i="1"/>
  <c r="K35" i="1"/>
  <c r="K36" i="1"/>
  <c r="K37" i="1"/>
  <c r="K38" i="1"/>
  <c r="J34" i="1"/>
  <c r="K29" i="1"/>
  <c r="J29" i="1"/>
  <c r="K30" i="1"/>
  <c r="K31" i="1"/>
  <c r="K32" i="1"/>
  <c r="K33" i="1"/>
  <c r="K24" i="1"/>
  <c r="K25" i="1"/>
  <c r="K26" i="1"/>
  <c r="K27" i="1"/>
  <c r="K28" i="1"/>
  <c r="J24" i="1"/>
  <c r="K19" i="1"/>
  <c r="J19" i="1"/>
  <c r="K20" i="1"/>
  <c r="K21" i="1"/>
  <c r="K22" i="1"/>
  <c r="K23" i="1"/>
  <c r="K14" i="1"/>
  <c r="K15" i="1"/>
  <c r="K16" i="1"/>
  <c r="K17" i="1"/>
  <c r="K18" i="1"/>
  <c r="J14" i="1"/>
  <c r="K9" i="1"/>
  <c r="J9" i="1"/>
  <c r="K10" i="1"/>
  <c r="K11" i="1"/>
  <c r="K12" i="1"/>
  <c r="K13" i="1"/>
  <c r="K4" i="1"/>
  <c r="K5" i="1"/>
  <c r="K6" i="1"/>
  <c r="K7" i="1"/>
  <c r="K8" i="1"/>
  <c r="J4" i="1"/>
  <c r="G74" i="1"/>
  <c r="G69" i="1"/>
  <c r="F69" i="1"/>
  <c r="G70" i="1"/>
  <c r="G71" i="1"/>
  <c r="G72" i="1"/>
  <c r="G73" i="1"/>
  <c r="G64" i="1"/>
  <c r="F64" i="1"/>
  <c r="G65" i="1"/>
  <c r="G66" i="1"/>
  <c r="G67" i="1"/>
  <c r="G68" i="1"/>
  <c r="G59" i="1"/>
  <c r="F59" i="1"/>
  <c r="G60" i="1"/>
  <c r="G61" i="1"/>
  <c r="G62" i="1"/>
  <c r="G63" i="1"/>
  <c r="G54" i="1"/>
  <c r="F54" i="1"/>
  <c r="G49" i="1"/>
  <c r="F49" i="1"/>
  <c r="G50" i="1"/>
  <c r="G51" i="1"/>
  <c r="G52" i="1"/>
  <c r="G53" i="1"/>
  <c r="G44" i="1"/>
  <c r="F44" i="1"/>
  <c r="G45" i="1"/>
  <c r="G46" i="1"/>
  <c r="G47" i="1"/>
  <c r="G48" i="1"/>
  <c r="G39" i="1"/>
  <c r="F39" i="1"/>
  <c r="G40" i="1"/>
  <c r="G41" i="1"/>
  <c r="G42" i="1"/>
  <c r="G43" i="1"/>
  <c r="G34" i="1"/>
  <c r="F34" i="1"/>
  <c r="G35" i="1"/>
  <c r="G36" i="1"/>
  <c r="G37" i="1"/>
  <c r="G38" i="1"/>
  <c r="G29" i="1"/>
  <c r="F29" i="1"/>
  <c r="G30" i="1"/>
  <c r="G31" i="1"/>
  <c r="G32" i="1"/>
  <c r="G33" i="1"/>
  <c r="G24" i="1"/>
  <c r="F24" i="1"/>
  <c r="G25" i="1"/>
  <c r="G26" i="1"/>
  <c r="G27" i="1"/>
  <c r="G28" i="1"/>
  <c r="G19" i="1"/>
  <c r="F19" i="1"/>
  <c r="G20" i="1"/>
  <c r="G21" i="1"/>
  <c r="G22" i="1"/>
  <c r="G23" i="1"/>
  <c r="G4" i="1"/>
  <c r="F4" i="1"/>
  <c r="G5" i="1"/>
  <c r="G6" i="1"/>
  <c r="G7" i="1"/>
  <c r="G8" i="1"/>
  <c r="G14" i="1"/>
  <c r="F14" i="1"/>
  <c r="G15" i="1"/>
  <c r="G16" i="1"/>
  <c r="G17" i="1"/>
  <c r="G18" i="1"/>
  <c r="G9" i="1"/>
  <c r="F9" i="1"/>
  <c r="G10" i="1"/>
  <c r="G11" i="1"/>
  <c r="G12" i="1"/>
  <c r="G13" i="1"/>
  <c r="G55" i="1"/>
  <c r="G56" i="1"/>
  <c r="G57" i="1"/>
  <c r="G58" i="1"/>
  <c r="J20" i="2" l="1"/>
  <c r="O20" i="2" s="1"/>
  <c r="J67" i="2"/>
  <c r="O67" i="2" s="1"/>
  <c r="J100" i="2"/>
  <c r="O100" i="2" s="1"/>
  <c r="J132" i="2"/>
  <c r="O132" i="2" s="1"/>
  <c r="O68" i="2"/>
  <c r="J9" i="2"/>
  <c r="O9" i="2" s="1"/>
  <c r="M153" i="2"/>
  <c r="M131" i="2"/>
  <c r="M140" i="2"/>
  <c r="M123" i="2"/>
  <c r="J92" i="2"/>
  <c r="O92" i="2" s="1"/>
  <c r="O17" i="2"/>
  <c r="J46" i="2"/>
  <c r="O46" i="2" s="1"/>
  <c r="O43" i="2"/>
  <c r="J131" i="2"/>
  <c r="O131" i="2" s="1"/>
  <c r="M92" i="2"/>
  <c r="O120" i="2"/>
  <c r="J44" i="2"/>
  <c r="O44" i="2" s="1"/>
  <c r="O140" i="2"/>
  <c r="J19" i="2"/>
  <c r="O19" i="2" s="1"/>
  <c r="O121" i="2"/>
  <c r="Q123" i="2"/>
  <c r="Q44" i="2"/>
  <c r="M19" i="2"/>
  <c r="M114" i="2"/>
  <c r="M20" i="2"/>
  <c r="M25" i="2"/>
  <c r="M46" i="2"/>
  <c r="Q70" i="2"/>
  <c r="M121" i="2"/>
  <c r="M45" i="2"/>
  <c r="Q25" i="2"/>
  <c r="M36" i="2"/>
  <c r="J15" i="2"/>
  <c r="O15" i="2" s="1"/>
  <c r="M15" i="2"/>
  <c r="Q15" i="2"/>
  <c r="J21" i="2"/>
  <c r="O21" i="2" s="1"/>
  <c r="M21" i="2"/>
  <c r="Q21" i="2"/>
  <c r="M53" i="2"/>
  <c r="Q53" i="2"/>
  <c r="Q48" i="2"/>
  <c r="M48" i="2"/>
  <c r="Q150" i="2"/>
  <c r="J52" i="2"/>
  <c r="O52" i="2" s="1"/>
  <c r="M52" i="2"/>
  <c r="M10" i="2"/>
  <c r="Q10" i="2"/>
  <c r="J42" i="2"/>
  <c r="O42" i="2" s="1"/>
  <c r="M42" i="2"/>
  <c r="Q42" i="2"/>
  <c r="M57" i="2"/>
  <c r="Q57" i="2"/>
  <c r="J4" i="2"/>
  <c r="O4" i="2" s="1"/>
  <c r="M4" i="2"/>
  <c r="O78" i="2"/>
  <c r="M78" i="2"/>
  <c r="Q78" i="2"/>
  <c r="Q56" i="2"/>
  <c r="M80" i="2"/>
  <c r="M83" i="2"/>
  <c r="M86" i="2"/>
  <c r="Q45" i="2"/>
  <c r="J81" i="2"/>
  <c r="O81" i="2" s="1"/>
  <c r="M81" i="2"/>
  <c r="Q81" i="2"/>
  <c r="M117" i="2"/>
  <c r="Q117" i="2"/>
  <c r="J149" i="2"/>
  <c r="O149" i="2" s="1"/>
  <c r="M149" i="2"/>
  <c r="Q149" i="2"/>
  <c r="J7" i="2"/>
  <c r="O7" i="2" s="1"/>
  <c r="Q7" i="2"/>
  <c r="Q122" i="2"/>
  <c r="M122" i="2"/>
  <c r="J66" i="2"/>
  <c r="O66" i="2" s="1"/>
  <c r="M66" i="2"/>
  <c r="Q66" i="2"/>
  <c r="M40" i="2"/>
  <c r="Q40" i="2"/>
  <c r="J28" i="2"/>
  <c r="O28" i="2" s="1"/>
  <c r="Q28" i="2"/>
  <c r="Q110" i="2"/>
  <c r="M110" i="2"/>
  <c r="M136" i="2"/>
  <c r="Q136" i="2"/>
  <c r="Q36" i="2"/>
  <c r="Q11" i="2"/>
  <c r="M132" i="2"/>
  <c r="Q153" i="2"/>
  <c r="Q86" i="2"/>
  <c r="M68" i="2"/>
  <c r="Q114" i="2"/>
  <c r="M43" i="2"/>
  <c r="Q73" i="2"/>
  <c r="M9" i="2"/>
  <c r="M67" i="2"/>
  <c r="Q52" i="2"/>
  <c r="M60" i="2"/>
  <c r="Q60" i="2"/>
  <c r="J63" i="2"/>
  <c r="O63" i="2" s="1"/>
  <c r="M63" i="2"/>
  <c r="Q63" i="2"/>
  <c r="M30" i="2"/>
  <c r="Q30" i="2"/>
  <c r="M102" i="2"/>
  <c r="Q102" i="2"/>
  <c r="J146" i="2"/>
  <c r="O146" i="2" s="1"/>
  <c r="Q146" i="2"/>
  <c r="J24" i="2"/>
  <c r="O24" i="2" s="1"/>
  <c r="M24" i="2"/>
  <c r="Q24" i="2"/>
  <c r="M118" i="2"/>
  <c r="Q118" i="2"/>
  <c r="J65" i="2"/>
  <c r="O65" i="2" s="1"/>
  <c r="Q65" i="2"/>
  <c r="Q116" i="2"/>
  <c r="M116" i="2"/>
  <c r="J88" i="2"/>
  <c r="O88" i="2" s="1"/>
  <c r="Q88" i="2"/>
  <c r="Q108" i="2"/>
  <c r="M108" i="2"/>
  <c r="O50" i="2"/>
  <c r="M50" i="2"/>
  <c r="Q50" i="2"/>
  <c r="J144" i="2"/>
  <c r="O144" i="2" s="1"/>
  <c r="Q144" i="2"/>
  <c r="J59" i="2"/>
  <c r="O59" i="2" s="1"/>
  <c r="M59" i="2"/>
  <c r="Q59" i="2"/>
  <c r="M71" i="2"/>
  <c r="Q31" i="2"/>
  <c r="M89" i="2"/>
  <c r="Q89" i="2"/>
  <c r="M32" i="2"/>
  <c r="Q32" i="2"/>
  <c r="M143" i="2"/>
  <c r="Q143" i="2"/>
  <c r="J62" i="2"/>
  <c r="O62" i="2" s="1"/>
  <c r="M62" i="2"/>
  <c r="O130" i="2"/>
  <c r="M130" i="2"/>
  <c r="Q130" i="2"/>
  <c r="M56" i="2"/>
  <c r="Q80" i="2"/>
  <c r="Q83" i="2"/>
  <c r="M11" i="2"/>
  <c r="Q71" i="2"/>
  <c r="M73" i="2"/>
  <c r="M146" i="2"/>
  <c r="M65" i="2"/>
  <c r="J95" i="2"/>
  <c r="O95" i="2" s="1"/>
  <c r="M6" i="2"/>
  <c r="Q6" i="2"/>
  <c r="J30" i="2"/>
  <c r="O30" i="2" s="1"/>
  <c r="M33" i="2"/>
  <c r="Q33" i="2"/>
  <c r="O119" i="2"/>
  <c r="M119" i="2"/>
  <c r="Q119" i="2"/>
  <c r="J102" i="2"/>
  <c r="O102" i="2" s="1"/>
  <c r="M101" i="2"/>
  <c r="Q101" i="2"/>
  <c r="O151" i="2"/>
  <c r="M151" i="2"/>
  <c r="J49" i="2"/>
  <c r="O49" i="2" s="1"/>
  <c r="M49" i="2"/>
  <c r="Q49" i="2"/>
  <c r="J118" i="2"/>
  <c r="O118" i="2" s="1"/>
  <c r="M126" i="2"/>
  <c r="Q126" i="2"/>
  <c r="O116" i="2"/>
  <c r="O82" i="2"/>
  <c r="M82" i="2"/>
  <c r="J108" i="2"/>
  <c r="O108" i="2" s="1"/>
  <c r="O61" i="2"/>
  <c r="M61" i="2"/>
  <c r="J53" i="2"/>
  <c r="O53" i="2" s="1"/>
  <c r="J48" i="2"/>
  <c r="O48" i="2" s="1"/>
  <c r="O58" i="2"/>
  <c r="M58" i="2"/>
  <c r="J145" i="2"/>
  <c r="O145" i="2" s="1"/>
  <c r="M145" i="2"/>
  <c r="Q145" i="2"/>
  <c r="Q35" i="2"/>
  <c r="M35" i="2"/>
  <c r="Q95" i="2"/>
  <c r="Q26" i="2"/>
  <c r="M26" i="2"/>
  <c r="Q17" i="2"/>
  <c r="Q97" i="2"/>
  <c r="M97" i="2"/>
  <c r="Q120" i="2"/>
  <c r="Q100" i="2"/>
  <c r="M70" i="2"/>
  <c r="M150" i="2"/>
  <c r="M31" i="2"/>
  <c r="M7" i="2"/>
  <c r="M88" i="2"/>
  <c r="M144" i="2"/>
  <c r="J129" i="2"/>
  <c r="O129" i="2" s="1"/>
  <c r="J60" i="2"/>
  <c r="O60" i="2" s="1"/>
  <c r="M129" i="2"/>
  <c r="A4" i="2"/>
  <c r="A5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</calcChain>
</file>

<file path=xl/sharedStrings.xml><?xml version="1.0" encoding="utf-8"?>
<sst xmlns="http://schemas.openxmlformats.org/spreadsheetml/2006/main" count="1742" uniqueCount="478">
  <si>
    <t>Sebastian Widjeskog</t>
  </si>
  <si>
    <t>IFÅsarna</t>
  </si>
  <si>
    <t>Matti Saunanen</t>
  </si>
  <si>
    <t>IkaalU</t>
  </si>
  <si>
    <t>Kari Pohjola</t>
  </si>
  <si>
    <t>LänsiUU</t>
  </si>
  <si>
    <t>VihdUV</t>
  </si>
  <si>
    <t>VSVetU</t>
  </si>
  <si>
    <t>Turku</t>
  </si>
  <si>
    <t>HKV</t>
  </si>
  <si>
    <t>Reijo Sundell</t>
  </si>
  <si>
    <t>Ari Aartola</t>
  </si>
  <si>
    <t>Veli-Markku Kauhajärvi</t>
  </si>
  <si>
    <t>Matti Kostamo</t>
  </si>
  <si>
    <t>LeppävU</t>
  </si>
  <si>
    <t>Juhani Saarinen</t>
  </si>
  <si>
    <t>Kyösti Poutiainen</t>
  </si>
  <si>
    <t>Antero Markunsalo</t>
  </si>
  <si>
    <t>KuopRei</t>
  </si>
  <si>
    <t>sv</t>
  </si>
  <si>
    <t>ikä</t>
  </si>
  <si>
    <t>ikäkorjattu tulos</t>
  </si>
  <si>
    <t>Tulos</t>
  </si>
  <si>
    <t>Nimi</t>
  </si>
  <si>
    <t>Seura</t>
  </si>
  <si>
    <t>Tulospaikkak.</t>
  </si>
  <si>
    <t>pvm</t>
  </si>
  <si>
    <t>Miehet</t>
  </si>
  <si>
    <t>Naiset</t>
  </si>
  <si>
    <t>MIEHET</t>
  </si>
  <si>
    <t>HelsTa</t>
  </si>
  <si>
    <t>Jukka-Pekka Hassinen</t>
  </si>
  <si>
    <t>Helsinki</t>
  </si>
  <si>
    <t>Mikko Huttunen</t>
  </si>
  <si>
    <t>Tampere</t>
  </si>
  <si>
    <t>EsboIF</t>
  </si>
  <si>
    <t>2014 WMA kertoimet Miehet</t>
  </si>
  <si>
    <t>2014 WMA kertoimet Naiset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</si>
  <si>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</si>
  <si>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</si>
  <si>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</si>
  <si>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</si>
  <si>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</si>
  <si>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</si>
  <si>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</si>
  <si>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</si>
  <si>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</si>
  <si>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</si>
  <si>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</si>
  <si>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</si>
  <si>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</si>
  <si>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</si>
  <si>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</si>
  <si>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</si>
  <si>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</si>
  <si>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</si>
  <si>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</si>
  <si>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</si>
  <si>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</si>
  <si>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</si>
  <si>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</si>
  <si>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</si>
  <si>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</si>
  <si>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</si>
  <si>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</si>
  <si>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</si>
  <si>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</si>
  <si>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</si>
  <si>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</si>
  <si>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</si>
  <si>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</si>
  <si>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</si>
  <si>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</si>
  <si>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</si>
  <si>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</si>
  <si>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</si>
  <si>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</si>
  <si>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</si>
  <si>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</si>
  <si>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2010 WMA</t>
  </si>
  <si>
    <t>Sarna</t>
  </si>
  <si>
    <t>syntp</t>
  </si>
  <si>
    <t>HIFK</t>
  </si>
  <si>
    <t>Henry Andberg</t>
  </si>
  <si>
    <t>86.C72:J92</t>
  </si>
  <si>
    <t>ikähyvitys</t>
  </si>
  <si>
    <t>Lari Vesander</t>
  </si>
  <si>
    <t>HaukVei</t>
  </si>
  <si>
    <t>Lauri Lindberg</t>
  </si>
  <si>
    <t>Matti Nieminen</t>
  </si>
  <si>
    <t>Antti Kaihua</t>
  </si>
  <si>
    <t>OulPy</t>
  </si>
  <si>
    <t>Jukka Hannula</t>
  </si>
  <si>
    <t>Paavo Reilson</t>
  </si>
  <si>
    <t>Petri Korander</t>
  </si>
  <si>
    <t>Risto Järvi</t>
  </si>
  <si>
    <t>Lasse Kyrö</t>
  </si>
  <si>
    <t>Miia Lindholm</t>
  </si>
  <si>
    <t>Henna Anunti</t>
  </si>
  <si>
    <t>Tuija Varsala</t>
  </si>
  <si>
    <t>Heikki Pärnä</t>
  </si>
  <si>
    <t>TuUL</t>
  </si>
  <si>
    <t>Mika Polku</t>
  </si>
  <si>
    <t>VirtU</t>
  </si>
  <si>
    <t>Jyväskylä</t>
  </si>
  <si>
    <t>Jukka Järvenpää</t>
  </si>
  <si>
    <t>Tessa Tillgren</t>
  </si>
  <si>
    <t>Tuire Mäki</t>
  </si>
  <si>
    <t>Maire Ahonen</t>
  </si>
  <si>
    <t>Juha Multanen</t>
  </si>
  <si>
    <t>Kunto Viiru</t>
  </si>
  <si>
    <t>KajKi</t>
  </si>
  <si>
    <t>Samuli Nurminen</t>
  </si>
  <si>
    <t>KuntoP</t>
  </si>
  <si>
    <t>Tuomo Peltola</t>
  </si>
  <si>
    <t>LahtiSp</t>
  </si>
  <si>
    <t>KU-58</t>
  </si>
  <si>
    <t>Raimo Kandelin</t>
  </si>
  <si>
    <t>Simo Piispa</t>
  </si>
  <si>
    <t>VehkVei</t>
  </si>
  <si>
    <t>Lasse Kaihlavirta</t>
  </si>
  <si>
    <t>LempKiYU</t>
  </si>
  <si>
    <t>Matti Viitala</t>
  </si>
  <si>
    <t>TampPy</t>
  </si>
  <si>
    <t>IFRaseb</t>
  </si>
  <si>
    <t>Antti Koskela</t>
  </si>
  <si>
    <t>Jukka Malila</t>
  </si>
  <si>
    <t>Reijo Häyrinen</t>
  </si>
  <si>
    <t>KangasnKa</t>
  </si>
  <si>
    <t>Hannu Ranta</t>
  </si>
  <si>
    <t>TammRy</t>
  </si>
  <si>
    <t>Osmo Koivisto</t>
  </si>
  <si>
    <t>Kalevi Kytölä</t>
  </si>
  <si>
    <t>Hannu Sointu</t>
  </si>
  <si>
    <t>Tapani Leppälä</t>
  </si>
  <si>
    <t>Aarne Haapala</t>
  </si>
  <si>
    <t>LaihLu</t>
  </si>
  <si>
    <t>Raimo Kietäväinen</t>
  </si>
  <si>
    <t>LappUM</t>
  </si>
  <si>
    <t>Spove</t>
  </si>
  <si>
    <t>Åke Lund</t>
  </si>
  <si>
    <t>JyväskKU</t>
  </si>
  <si>
    <t>Satu Kouvo</t>
  </si>
  <si>
    <t>Miia Uskalinmäki</t>
  </si>
  <si>
    <t>Jonna Holkeri</t>
  </si>
  <si>
    <t>Anne Viljanmaa</t>
  </si>
  <si>
    <t>Virve Riikonen</t>
  </si>
  <si>
    <t>Annika Savolainen</t>
  </si>
  <si>
    <t>KeskiUYU</t>
  </si>
  <si>
    <t>Jukka Ylitalo</t>
  </si>
  <si>
    <t>nimi</t>
  </si>
  <si>
    <t>Svuosi</t>
  </si>
  <si>
    <t>K_Tulos</t>
  </si>
  <si>
    <t>vuosi</t>
  </si>
  <si>
    <t>Pajulahti</t>
  </si>
  <si>
    <t>PolvijU</t>
  </si>
  <si>
    <t>Joensuu</t>
  </si>
  <si>
    <t>Antti Takala</t>
  </si>
  <si>
    <t>Ilkka Iisakka</t>
  </si>
  <si>
    <t>Pauli Saarinen</t>
  </si>
  <si>
    <t>Tomi Ryynänen</t>
  </si>
  <si>
    <t>Timo Jaakkola</t>
  </si>
  <si>
    <t>Asko Murtomäki</t>
  </si>
  <si>
    <t>ViipU</t>
  </si>
  <si>
    <t>Tuomo Vanhanen</t>
  </si>
  <si>
    <t>TapE</t>
  </si>
  <si>
    <t>Aulis Lind</t>
  </si>
  <si>
    <t>Juha Helander</t>
  </si>
  <si>
    <t>Jarmo Lipasti</t>
  </si>
  <si>
    <t>Jouni Särkijärvi</t>
  </si>
  <si>
    <t>EspTa</t>
  </si>
  <si>
    <t>Markku Juopperi</t>
  </si>
  <si>
    <t>Eerikki Hietikko</t>
  </si>
  <si>
    <t>Tuomo Nurminen</t>
  </si>
  <si>
    <t>tulos</t>
  </si>
  <si>
    <t>seura</t>
  </si>
  <si>
    <t>SV</t>
  </si>
  <si>
    <t>Paikka</t>
  </si>
  <si>
    <t>PVM</t>
  </si>
  <si>
    <t>Richard Östman</t>
  </si>
  <si>
    <t>IFVOM</t>
  </si>
  <si>
    <t>Björn Backman</t>
  </si>
  <si>
    <t>Rainer Lahtinen</t>
  </si>
  <si>
    <t>VeikkVei</t>
  </si>
  <si>
    <t>Tasoitustulokset</t>
  </si>
  <si>
    <t>Sarnan kert.</t>
  </si>
  <si>
    <t>hallitulos</t>
  </si>
  <si>
    <t>Otto Ylöstalo</t>
  </si>
  <si>
    <t>IFSibboV</t>
  </si>
  <si>
    <t>Ville Sirviö</t>
  </si>
  <si>
    <t>Leppävirta</t>
  </si>
  <si>
    <t>Kalle Nuuttila</t>
  </si>
  <si>
    <t>KuhmKu</t>
  </si>
  <si>
    <t>35-vuotiaat</t>
  </si>
  <si>
    <t>Lassi Raunio</t>
  </si>
  <si>
    <t>40-vuotiaat</t>
  </si>
  <si>
    <t>Mikko Kielinen</t>
  </si>
  <si>
    <t>Helsinki/E</t>
  </si>
  <si>
    <t>Vihti</t>
  </si>
  <si>
    <t>45-vuotiaat</t>
  </si>
  <si>
    <t>Anssi Nivala</t>
  </si>
  <si>
    <t>KeskiUU</t>
  </si>
  <si>
    <t>Orivesi</t>
  </si>
  <si>
    <t>Matts Nylund</t>
  </si>
  <si>
    <t>Salo</t>
  </si>
  <si>
    <t>Ikaalinen</t>
  </si>
  <si>
    <t>50-vuotiaat</t>
  </si>
  <si>
    <t>Tero Willamo</t>
  </si>
  <si>
    <t>55-vuotiaat</t>
  </si>
  <si>
    <t>60-vuotiaat</t>
  </si>
  <si>
    <t>Juhani Ryynänen</t>
  </si>
  <si>
    <t>JuuanU</t>
  </si>
  <si>
    <t>65-vuotiaat</t>
  </si>
  <si>
    <t>70-vuotiaat</t>
  </si>
  <si>
    <t>75-vuotiaat</t>
  </si>
  <si>
    <t>Pekka Metsä</t>
  </si>
  <si>
    <t>VihdVie</t>
  </si>
  <si>
    <t>Raimo Korpela</t>
  </si>
  <si>
    <t>TampU</t>
  </si>
  <si>
    <t>80-vuotiaat</t>
  </si>
  <si>
    <t>30-vuotiaat</t>
  </si>
  <si>
    <t>Ville Kattelus</t>
  </si>
  <si>
    <t>YlihJu</t>
  </si>
  <si>
    <t>Alajärvi</t>
  </si>
  <si>
    <t>Marko Petäjä</t>
  </si>
  <si>
    <t>Jukka Peitsala</t>
  </si>
  <si>
    <t>Mika Pasanen</t>
  </si>
  <si>
    <t>Jari Vuorenmaa</t>
  </si>
  <si>
    <t>HyvsU</t>
  </si>
  <si>
    <t>Mats Nagle</t>
  </si>
  <si>
    <t>SWE</t>
  </si>
  <si>
    <t>Jari Jaakkola</t>
  </si>
  <si>
    <t>Eka Roivainen</t>
  </si>
  <si>
    <t>Tapio Alasalmi</t>
  </si>
  <si>
    <t>Jari Simola</t>
  </si>
  <si>
    <t>HämeenlTa</t>
  </si>
  <si>
    <t>Markku Savola</t>
  </si>
  <si>
    <t>SulkU</t>
  </si>
  <si>
    <t>Pertti Nousiainen</t>
  </si>
  <si>
    <t>Antti Alarotu</t>
  </si>
  <si>
    <t>Esko Ylipahkala</t>
  </si>
  <si>
    <t>85-vuotiaat</t>
  </si>
  <si>
    <t>Paulus Makkonen</t>
  </si>
  <si>
    <t>90-vuotiaat</t>
  </si>
  <si>
    <t>RaumU</t>
  </si>
  <si>
    <t>VSMasters</t>
  </si>
  <si>
    <t>Kopio tästä nämä</t>
  </si>
  <si>
    <t>Tulos Tilastovuonna</t>
  </si>
  <si>
    <t>Olli Valkama</t>
  </si>
  <si>
    <t>IisVi</t>
  </si>
  <si>
    <t>Janne Aarnikko</t>
  </si>
  <si>
    <t>ImU</t>
  </si>
  <si>
    <t>Joni Pajala</t>
  </si>
  <si>
    <t>SalSa</t>
  </si>
  <si>
    <t>Jani Rouvinen</t>
  </si>
  <si>
    <t>Pasi Kauha</t>
  </si>
  <si>
    <t>UudKK</t>
  </si>
  <si>
    <t>Heikki Savolainen</t>
  </si>
  <si>
    <t>ToholU</t>
  </si>
  <si>
    <t>SavonlRie</t>
  </si>
  <si>
    <t>Timo Vähäkuopus</t>
  </si>
  <si>
    <t>PudasjU</t>
  </si>
  <si>
    <t>Atte Lähdekorpi</t>
  </si>
  <si>
    <t>ForssSa</t>
  </si>
  <si>
    <t>Risto Vaahtiala</t>
  </si>
  <si>
    <t>Per-Henry Westerlund</t>
  </si>
  <si>
    <t>Timo Suvanto</t>
  </si>
  <si>
    <t>AlavU</t>
  </si>
  <si>
    <t>Esa Paukku</t>
  </si>
  <si>
    <t>Savonlinna</t>
  </si>
  <si>
    <t>Marko Nummenpää</t>
  </si>
  <si>
    <t>Kari Elomäki</t>
  </si>
  <si>
    <t>Martti Pennanen</t>
  </si>
  <si>
    <t>Torun POL</t>
  </si>
  <si>
    <t>Harri Sundell</t>
  </si>
  <si>
    <t>Saarijärvi</t>
  </si>
  <si>
    <t>Oulu</t>
  </si>
  <si>
    <t>Paul Kirsch</t>
  </si>
  <si>
    <t>LahdA</t>
  </si>
  <si>
    <t>Hannes Mäenpää</t>
  </si>
  <si>
    <t>Pertti Huhtala</t>
  </si>
  <si>
    <t>LohtVei</t>
  </si>
  <si>
    <t>Kokkola</t>
  </si>
  <si>
    <t>Kai Koljonen</t>
  </si>
  <si>
    <t>Petri Ukonsaari</t>
  </si>
  <si>
    <t>YppU</t>
  </si>
  <si>
    <t>Tuomo Repo</t>
  </si>
  <si>
    <t>YliINa</t>
  </si>
  <si>
    <t>Miro Wikgren</t>
  </si>
  <si>
    <t>BorgåAk</t>
  </si>
  <si>
    <t>Sipoo</t>
  </si>
  <si>
    <t>Polvijärvi</t>
  </si>
  <si>
    <t>Petri Lappalainen</t>
  </si>
  <si>
    <t>Jani Kangasniemi</t>
  </si>
  <si>
    <t>Paimio</t>
  </si>
  <si>
    <t>Petri Norri</t>
  </si>
  <si>
    <t>Jukka Asikainen</t>
  </si>
  <si>
    <t>JoensKa</t>
  </si>
  <si>
    <t>Olavi Roivainen</t>
  </si>
  <si>
    <t>Jorma Liikala</t>
  </si>
  <si>
    <t>LopU</t>
  </si>
  <si>
    <t>Kuortane</t>
  </si>
  <si>
    <t>Veijo Myllyselkä</t>
  </si>
  <si>
    <t>TyrnTe</t>
  </si>
  <si>
    <t>Erkki Hiironniemi</t>
  </si>
  <si>
    <t>Seppo Kivimäki</t>
  </si>
  <si>
    <t>VaasVa</t>
  </si>
  <si>
    <t>Vesa Mäki</t>
  </si>
  <si>
    <t>Leo Lahtinen</t>
  </si>
  <si>
    <t>Kajaani</t>
  </si>
  <si>
    <t>Matti Pesonen</t>
  </si>
  <si>
    <t>KeurKi</t>
  </si>
  <si>
    <t>Mika Siimes</t>
  </si>
  <si>
    <t>Otto Takala</t>
  </si>
  <si>
    <t>JoutsPo</t>
  </si>
  <si>
    <t>Hvam NOR</t>
  </si>
  <si>
    <t>HiisiM</t>
  </si>
  <si>
    <t>Tartu EST</t>
  </si>
  <si>
    <t>Jorma Hietamäki</t>
  </si>
  <si>
    <t>Antti Savinainen</t>
  </si>
  <si>
    <t>Kuopio</t>
  </si>
  <si>
    <t>Esa Järnvall</t>
  </si>
  <si>
    <t>Teuvo Kärkkäinen</t>
  </si>
  <si>
    <t>KarhU</t>
  </si>
  <si>
    <t>Ari Ollikainen</t>
  </si>
  <si>
    <t>OulIL</t>
  </si>
  <si>
    <t>Rami Urho</t>
  </si>
  <si>
    <t>Petri Melanen</t>
  </si>
  <si>
    <t>Jesse Huttunen</t>
  </si>
  <si>
    <t>SavitU</t>
  </si>
  <si>
    <t>Kalevi Partti</t>
  </si>
  <si>
    <t>Nantes FRA</t>
  </si>
  <si>
    <t>Jaakko Sadeharju</t>
  </si>
  <si>
    <t>SeinäjsU</t>
  </si>
  <si>
    <t>Tuomas Ukonmaanaho</t>
  </si>
  <si>
    <t>LapVi</t>
  </si>
  <si>
    <t>Kamloops CAN</t>
  </si>
  <si>
    <t>Sami Jämsen</t>
  </si>
  <si>
    <t>Jukka Mutanen</t>
  </si>
  <si>
    <t>Jukka Sadeharju</t>
  </si>
  <si>
    <t>Tuomo Ryynänen</t>
  </si>
  <si>
    <t>Toni Juvonen</t>
  </si>
  <si>
    <t>SiilPo</t>
  </si>
  <si>
    <t>Lari Pelanne</t>
  </si>
  <si>
    <t>Lari Autio</t>
  </si>
  <si>
    <t>Sami Päkkilä</t>
  </si>
  <si>
    <t>ÄänekU</t>
  </si>
  <si>
    <t>Tommy Lahti</t>
  </si>
  <si>
    <t>IFFemman</t>
  </si>
  <si>
    <t>Anu Mitro</t>
  </si>
  <si>
    <t>Katri Paananen</t>
  </si>
  <si>
    <t>Heta Tuuri</t>
  </si>
  <si>
    <t>Katja Sillgren</t>
  </si>
  <si>
    <t>Hanna Karjalainen</t>
  </si>
  <si>
    <t>Minna Koivuniemi</t>
  </si>
  <si>
    <t>Sini Lällä</t>
  </si>
  <si>
    <t>Marja Metsänkylä</t>
  </si>
  <si>
    <t>Marja Eskelinen</t>
  </si>
  <si>
    <t>VetU</t>
  </si>
  <si>
    <t>Sirpa Sillman</t>
  </si>
  <si>
    <t>NurmijYU</t>
  </si>
  <si>
    <t>Merja Vuorinen</t>
  </si>
  <si>
    <t>Elin Pajunen</t>
  </si>
  <si>
    <t>VasaIS</t>
  </si>
  <si>
    <t>Riikka Honkanen</t>
  </si>
  <si>
    <t>Satu Koivukumpu</t>
  </si>
  <si>
    <t>Sanna Westerberg</t>
  </si>
  <si>
    <t>Sirpa Myllykangas</t>
  </si>
  <si>
    <t>Anne Yli-Olli</t>
  </si>
  <si>
    <t>Eeva Palomäki</t>
  </si>
  <si>
    <t>Virpi Hannuksela</t>
  </si>
  <si>
    <t>Kirsi Helén</t>
  </si>
  <si>
    <t>Annika Lindgren</t>
  </si>
  <si>
    <t>KokkVei</t>
  </si>
  <si>
    <t>Tuija Aarnio</t>
  </si>
  <si>
    <t>Maarit Varis</t>
  </si>
  <si>
    <t>Riina Monthan</t>
  </si>
  <si>
    <t>Kaija Björklund</t>
  </si>
  <si>
    <t>Airi Korhola</t>
  </si>
  <si>
    <t>Pirkko Hilden</t>
  </si>
  <si>
    <t>Anette Mehtälä</t>
  </si>
  <si>
    <t>Virpi Kämäräinen</t>
  </si>
  <si>
    <t>Raija Mäkipää</t>
  </si>
  <si>
    <t>Suvi Puttonen</t>
  </si>
  <si>
    <t>Niina Malinen</t>
  </si>
  <si>
    <t>Anna Marttila</t>
  </si>
  <si>
    <t>Anne Pöyhönen</t>
  </si>
  <si>
    <t>Pia Väliaho</t>
  </si>
  <si>
    <t>Veronica Gillberg</t>
  </si>
  <si>
    <t>Julia Nevanko</t>
  </si>
  <si>
    <t>Emma Tuomola</t>
  </si>
  <si>
    <t>Marika Lähteenmäki</t>
  </si>
  <si>
    <t>Heidi Niemi</t>
  </si>
  <si>
    <t>Halli</t>
  </si>
  <si>
    <t>Kangasala</t>
  </si>
  <si>
    <t>Arto Lauri</t>
  </si>
  <si>
    <t>Pekka Koskinen</t>
  </si>
  <si>
    <t>Parkano</t>
  </si>
  <si>
    <t>Esko Heikkinen</t>
  </si>
  <si>
    <t>SuomRa</t>
  </si>
  <si>
    <t>Juhani Manner</t>
  </si>
  <si>
    <t>Timo Riihiaho</t>
  </si>
  <si>
    <t>PorinYU</t>
  </si>
  <si>
    <t>Mauno Karjalainen</t>
  </si>
  <si>
    <t>VaalKa</t>
  </si>
  <si>
    <t>Tapani Nippala</t>
  </si>
  <si>
    <t>Espoo/Le</t>
  </si>
  <si>
    <t>Lahti</t>
  </si>
  <si>
    <t>Kari Punkari</t>
  </si>
  <si>
    <t>YlistKV</t>
  </si>
  <si>
    <t>Lappajärvi</t>
  </si>
  <si>
    <t>Tero Huovinen</t>
  </si>
  <si>
    <t>Tuomo Ringman</t>
  </si>
  <si>
    <t>Juha-Antti Hirsivuori</t>
  </si>
  <si>
    <t>Joonas-Petteri Santala</t>
  </si>
  <si>
    <t>Jouni Raassina</t>
  </si>
  <si>
    <t>Petteri Uusitalo</t>
  </si>
  <si>
    <t>Teemu Lehtimäki</t>
  </si>
  <si>
    <t>Timo Sikiö</t>
  </si>
  <si>
    <t>Pekka Saarinen</t>
  </si>
  <si>
    <t>RaisKu</t>
  </si>
  <si>
    <t>Patrik Sandell</t>
  </si>
  <si>
    <t>IKFalken</t>
  </si>
  <si>
    <t>Laihia</t>
  </si>
  <si>
    <t>Janne Haarala</t>
  </si>
  <si>
    <t>Kuhmoinen</t>
  </si>
  <si>
    <t>Antti Nissilä</t>
  </si>
  <si>
    <t>Laitila</t>
  </si>
  <si>
    <t>Jarto Tarpio</t>
  </si>
  <si>
    <t>Juha Kauppinen</t>
  </si>
  <si>
    <t>KuusKi</t>
  </si>
  <si>
    <t>Juhani Savolainen</t>
  </si>
  <si>
    <t>Besançon FRA</t>
  </si>
  <si>
    <t>Alavus/T</t>
  </si>
  <si>
    <t>Heino Heikkilä</t>
  </si>
  <si>
    <t>AlahKi</t>
  </si>
  <si>
    <t>Aimo Salmi</t>
  </si>
  <si>
    <t>Keuruu</t>
  </si>
  <si>
    <t>Mikael Saunanen</t>
  </si>
  <si>
    <t>Tommi Räisänen</t>
  </si>
  <si>
    <t>Dresden GER</t>
  </si>
  <si>
    <t>Funchal POR</t>
  </si>
  <si>
    <t>Juha Mäkiranta</t>
  </si>
  <si>
    <t>VähänkVie</t>
  </si>
  <si>
    <t>Rauli Lautkankare</t>
  </si>
  <si>
    <t>Lauri Ojanperä</t>
  </si>
  <si>
    <t>VehmU</t>
  </si>
  <si>
    <t>Jarmo Leväinen</t>
  </si>
  <si>
    <t>Esko Pentikäinen</t>
  </si>
  <si>
    <t>Markku Sallanko</t>
  </si>
  <si>
    <t>Heikki Eromäki</t>
  </si>
  <si>
    <t>Rehlingen GER</t>
  </si>
  <si>
    <t>Opole POL</t>
  </si>
  <si>
    <t>Kati Tanhua</t>
  </si>
  <si>
    <t>Merly Kosenkranius</t>
  </si>
  <si>
    <t>HKV/EST</t>
  </si>
  <si>
    <t>Niina Norppa</t>
  </si>
  <si>
    <t>Anne Huiko</t>
  </si>
  <si>
    <t>Minna Hämetvaara</t>
  </si>
  <si>
    <t>Lempäälä</t>
  </si>
  <si>
    <t>Marika Salmi</t>
  </si>
  <si>
    <t>Satu Santaholma</t>
  </si>
  <si>
    <t>Kalajoki/H</t>
  </si>
  <si>
    <t>Mirva Hasa</t>
  </si>
  <si>
    <t>Jyväskylä/V</t>
  </si>
  <si>
    <t>Minna-Maria Holkkola</t>
  </si>
  <si>
    <t>Teija Lindgren</t>
  </si>
  <si>
    <t>Helsinki/Pi</t>
  </si>
  <si>
    <t>Tuula Siekkinen</t>
  </si>
  <si>
    <t>KuivAu</t>
  </si>
  <si>
    <t>Seija Hellman</t>
  </si>
  <si>
    <t>Riitta Rajamäki</t>
  </si>
  <si>
    <t>Helinä Pihlaja</t>
  </si>
  <si>
    <t>EPohjUV</t>
  </si>
  <si>
    <t>Pirjo Karetie</t>
  </si>
  <si>
    <t>Varpu Holmberg</t>
  </si>
  <si>
    <t>Rauha Ervalahti</t>
  </si>
  <si>
    <t>Juhani Konu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</si>
</sst>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\.m\.yy;@"/>
  </numFmts>
  <fonts count="21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1"/>
      <charset val="1"/>
      <scheme val="minor"/>
    </font>
    <font>
      <sz val="12"/>
      <color theme="1"/>
      <name val="Arial Narrow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10.5"/>
      <color rgb="FF222222"/>
      <name val="Arial"/>
      <family val="2"/>
    </font>
    <font>
      <sz val="11"/>
      <color rgb="FF222222"/>
      <name val="Lato"/>
      <family val="2"/>
    </font>
    <font>
      <b/>
      <sz val="10.5"/>
      <color rgb="FF222222"/>
      <name val="Lato"/>
      <family val="2"/>
    </font>
    <font>
      <b/>
      <sz val="12"/>
      <color theme="1"/>
      <name val="Calibri"/>
      <family val="2"/>
      <scheme val="minor"/>
    </font>
    <font>
      <sz val="10.5"/>
      <color rgb="FF222222"/>
      <name val="Lato"/>
      <family val="2"/>
    </font>
    <font>
      <sz val="11"/>
      <color rgb="FFFF0000"/>
      <name val="Calibri"/>
      <family val="2"/>
      <scheme val="minor"/>
    </font>
    <font>
      <sz val="12"/>
      <color theme="1"/>
      <name val="Aptos"/>
      <family val="2"/>
    </font>
    <font>
      <sz val="10"/>
      <name val="Arial"/>
      <family val="2"/>
    </font>
    <font>
      <sz val="12"/>
      <name val="Calibri"/>
      <family val="1"/>
      <charset val="1"/>
      <scheme val="minor"/>
    </font>
    <font>
      <sz val="11"/>
      <name val="Lato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/>
    <xf numFmtId="2" fontId="0" fillId="0" borderId="0" xfId="0" applyNumberForma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/>
    </xf>
    <xf numFmtId="2" fontId="0" fillId="0" borderId="0" xfId="0" applyNumberFormat="1"/>
    <xf numFmtId="0" fontId="5" fillId="0" borderId="0" xfId="0" applyFont="1"/>
    <xf numFmtId="0" fontId="0" fillId="0" borderId="0" xfId="0" applyAlignment="1">
      <alignment horizontal="right"/>
    </xf>
    <xf numFmtId="14" fontId="6" fillId="0" borderId="0" xfId="0" applyNumberFormat="1" applyFont="1" applyAlignment="1">
      <alignment wrapText="1"/>
    </xf>
    <xf numFmtId="1" fontId="0" fillId="0" borderId="0" xfId="0" applyNumberFormat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5" fillId="2" borderId="1" xfId="0" applyFont="1" applyFill="1" applyBorder="1"/>
    <xf numFmtId="0" fontId="0" fillId="2" borderId="1" xfId="0" applyFill="1" applyBorder="1" applyAlignment="1">
      <alignment horizontal="right"/>
    </xf>
    <xf numFmtId="2" fontId="0" fillId="2" borderId="2" xfId="0" applyNumberFormat="1" applyFill="1" applyBorder="1" applyAlignment="1">
      <alignment horizontal="center"/>
    </xf>
    <xf numFmtId="1" fontId="7" fillId="0" borderId="0" xfId="0" applyNumberFormat="1" applyFont="1" applyAlignment="1">
      <alignment horizontal="center"/>
    </xf>
    <xf numFmtId="0" fontId="0" fillId="2" borderId="3" xfId="0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vertical="center" wrapText="1"/>
    </xf>
    <xf numFmtId="14" fontId="8" fillId="0" borderId="0" xfId="0" applyNumberFormat="1" applyFont="1" applyAlignment="1">
      <alignment horizontal="right" vertical="center"/>
    </xf>
    <xf numFmtId="1" fontId="8" fillId="0" borderId="0" xfId="0" applyNumberFormat="1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vertical="center" wrapText="1"/>
    </xf>
    <xf numFmtId="14" fontId="9" fillId="0" borderId="0" xfId="0" applyNumberFormat="1" applyFont="1" applyAlignment="1">
      <alignment horizontal="right" vertical="center"/>
    </xf>
    <xf numFmtId="1" fontId="9" fillId="0" borderId="0" xfId="0" applyNumberFormat="1" applyFont="1" applyAlignment="1">
      <alignment horizontal="center"/>
    </xf>
    <xf numFmtId="0" fontId="4" fillId="0" borderId="0" xfId="0" applyFont="1" applyAlignment="1">
      <alignment horizontal="left" indent="1"/>
    </xf>
    <xf numFmtId="0" fontId="4" fillId="2" borderId="1" xfId="0" applyFont="1" applyFill="1" applyBorder="1" applyAlignment="1">
      <alignment horizontal="left" indent="1"/>
    </xf>
    <xf numFmtId="0" fontId="0" fillId="2" borderId="1" xfId="0" applyFill="1" applyBorder="1" applyAlignment="1">
      <alignment horizontal="left" indent="1"/>
    </xf>
    <xf numFmtId="0" fontId="0" fillId="0" borderId="0" xfId="0" applyAlignment="1">
      <alignment horizontal="left" indent="1"/>
    </xf>
    <xf numFmtId="0" fontId="4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right" wrapText="1"/>
    </xf>
    <xf numFmtId="164" fontId="8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10" fillId="2" borderId="3" xfId="0" applyFont="1" applyFill="1" applyBorder="1" applyAlignment="1">
      <alignment horizontal="right" wrapText="1"/>
    </xf>
    <xf numFmtId="165" fontId="4" fillId="0" borderId="0" xfId="0" applyNumberFormat="1" applyFont="1" applyAlignment="1">
      <alignment horizontal="right"/>
    </xf>
    <xf numFmtId="165" fontId="4" fillId="2" borderId="1" xfId="0" applyNumberFormat="1" applyFont="1" applyFill="1" applyBorder="1" applyAlignment="1">
      <alignment horizontal="right"/>
    </xf>
    <xf numFmtId="165" fontId="0" fillId="2" borderId="1" xfId="0" applyNumberFormat="1" applyFill="1" applyBorder="1" applyAlignment="1">
      <alignment horizontal="right"/>
    </xf>
    <xf numFmtId="165" fontId="8" fillId="0" borderId="0" xfId="0" applyNumberFormat="1" applyFont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165" fontId="0" fillId="0" borderId="0" xfId="0" applyNumberFormat="1" applyAlignment="1">
      <alignment horizontal="right"/>
    </xf>
    <xf numFmtId="0" fontId="7" fillId="0" borderId="0" xfId="0" applyFont="1"/>
    <xf numFmtId="14" fontId="0" fillId="0" borderId="0" xfId="0" applyNumberFormat="1"/>
    <xf numFmtId="165" fontId="4" fillId="0" borderId="0" xfId="0" applyNumberFormat="1" applyFont="1" applyAlignment="1">
      <alignment horizontal="left"/>
    </xf>
    <xf numFmtId="1" fontId="0" fillId="0" borderId="0" xfId="0" applyNumberFormat="1"/>
    <xf numFmtId="164" fontId="0" fillId="0" borderId="0" xfId="0" applyNumberFormat="1"/>
    <xf numFmtId="14" fontId="0" fillId="0" borderId="0" xfId="0" applyNumberFormat="1" applyAlignment="1">
      <alignment horizontal="center"/>
    </xf>
    <xf numFmtId="0" fontId="11" fillId="3" borderId="0" xfId="0" applyFont="1" applyFill="1" applyAlignment="1">
      <alignment vertical="center"/>
    </xf>
    <xf numFmtId="14" fontId="11" fillId="3" borderId="0" xfId="0" applyNumberFormat="1" applyFont="1" applyFill="1" applyAlignment="1">
      <alignment vertical="center"/>
    </xf>
    <xf numFmtId="0" fontId="12" fillId="0" borderId="0" xfId="0" applyFont="1" applyAlignment="1">
      <alignment horizontal="right" vertical="top"/>
    </xf>
    <xf numFmtId="0" fontId="12" fillId="0" borderId="0" xfId="0" applyFont="1" applyAlignment="1">
      <alignment vertical="top"/>
    </xf>
    <xf numFmtId="14" fontId="12" fillId="0" borderId="0" xfId="0" applyNumberFormat="1" applyFont="1" applyAlignment="1">
      <alignment vertical="top"/>
    </xf>
    <xf numFmtId="0" fontId="13" fillId="4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14" fontId="11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2" fontId="0" fillId="2" borderId="2" xfId="0" applyNumberForma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/>
    </xf>
    <xf numFmtId="14" fontId="14" fillId="0" borderId="0" xfId="0" applyNumberFormat="1" applyFont="1" applyAlignment="1">
      <alignment horizontal="left"/>
    </xf>
    <xf numFmtId="165" fontId="4" fillId="2" borderId="1" xfId="0" applyNumberFormat="1" applyFon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15" fillId="0" borderId="0" xfId="0" applyFont="1" applyAlignment="1">
      <alignment vertical="center"/>
    </xf>
    <xf numFmtId="14" fontId="15" fillId="0" borderId="0" xfId="0" applyNumberFormat="1" applyFont="1" applyAlignment="1">
      <alignment vertical="center"/>
    </xf>
    <xf numFmtId="14" fontId="15" fillId="0" borderId="0" xfId="0" applyNumberFormat="1" applyFont="1" applyAlignment="1">
      <alignment horizontal="right" vertical="center"/>
    </xf>
    <xf numFmtId="0" fontId="15" fillId="3" borderId="0" xfId="0" applyFont="1" applyFill="1" applyAlignment="1">
      <alignment vertical="center"/>
    </xf>
    <xf numFmtId="14" fontId="15" fillId="3" borderId="0" xfId="0" applyNumberFormat="1" applyFont="1" applyFill="1" applyAlignment="1">
      <alignment vertical="center"/>
    </xf>
    <xf numFmtId="14" fontId="15" fillId="3" borderId="0" xfId="0" applyNumberFormat="1" applyFont="1" applyFill="1" applyAlignment="1">
      <alignment horizontal="right" vertical="center"/>
    </xf>
    <xf numFmtId="1" fontId="9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3" borderId="0" xfId="0" applyFont="1" applyFill="1" applyAlignment="1">
      <alignment vertical="center"/>
    </xf>
    <xf numFmtId="0" fontId="16" fillId="0" borderId="0" xfId="0" applyFont="1"/>
    <xf numFmtId="14" fontId="5" fillId="0" borderId="0" xfId="0" applyNumberFormat="1" applyFont="1"/>
    <xf numFmtId="1" fontId="18" fillId="0" borderId="0" xfId="0" applyNumberFormat="1" applyFont="1" applyAlignment="1">
      <alignment horizontal="center"/>
    </xf>
    <xf numFmtId="164" fontId="18" fillId="0" borderId="0" xfId="0" applyNumberFormat="1" applyFont="1" applyAlignment="1">
      <alignment horizontal="right"/>
    </xf>
    <xf numFmtId="2" fontId="18" fillId="0" borderId="0" xfId="0" applyNumberFormat="1" applyFont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vertical="center" wrapText="1"/>
    </xf>
    <xf numFmtId="165" fontId="18" fillId="0" borderId="0" xfId="0" applyNumberFormat="1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14" fontId="18" fillId="0" borderId="0" xfId="0" applyNumberFormat="1" applyFont="1" applyAlignment="1">
      <alignment horizontal="right" vertical="center"/>
    </xf>
    <xf numFmtId="14" fontId="19" fillId="0" borderId="0" xfId="0" applyNumberFormat="1" applyFont="1" applyAlignment="1">
      <alignment wrapText="1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center"/>
    </xf>
    <xf numFmtId="14" fontId="18" fillId="0" borderId="0" xfId="0" applyNumberFormat="1" applyFont="1" applyAlignment="1">
      <alignment horizontal="center" vertical="center"/>
    </xf>
    <xf numFmtId="14" fontId="20" fillId="0" borderId="0" xfId="0" applyNumberFormat="1" applyFont="1" applyAlignment="1">
      <alignment vertical="top"/>
    </xf>
  </cellXfs>
  <cellStyles count="1">
    <cellStyle name="Normaali" xfId="0" builtinId="0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4"/>
  <sheetViews>
    <sheetView tabSelected="1" zoomScaleNormal="100" workbookViewId="0">
      <pane ySplit="3" topLeftCell="A121" activePane="bottomLeft" state="frozen"/>
      <selection pane="bottomLeft" activeCell="A4" sqref="A4:K151"/>
    </sheetView>
  </sheetViews>
  <sheetFormatPr defaultColWidth="9.140625" defaultRowHeight="15" x14ac:dyDescent="0.25"/>
  <cols>
    <col min="1" max="1" width="4.5703125" customWidth="1"/>
    <col min="2" max="2" width="7.140625" style="64" customWidth="1"/>
    <col min="3" max="3" width="21" style="8" customWidth="1"/>
    <col min="4" max="4" width="11.42578125" style="9" customWidth="1"/>
    <col min="5" max="5" width="12" style="70" customWidth="1"/>
    <col min="6" max="6" width="12.140625" style="65" customWidth="1"/>
    <col min="7" max="7" width="11.5703125" customWidth="1"/>
    <col min="8" max="8" width="8" style="2" customWidth="1"/>
    <col min="9" max="9" width="5.28515625" style="2" customWidth="1"/>
    <col min="10" max="10" width="7.7109375" style="9" customWidth="1"/>
    <col min="11" max="11" width="4" customWidth="1"/>
    <col min="12" max="12" width="20.5703125" customWidth="1"/>
    <col min="14" max="14" width="13.7109375" customWidth="1"/>
  </cols>
  <sheetData>
    <row r="1" spans="1:17" ht="18.75" x14ac:dyDescent="0.3">
      <c r="B1" s="61"/>
      <c r="C1" s="5" t="s">
        <v>184</v>
      </c>
      <c r="D1" s="6">
        <v>2025</v>
      </c>
      <c r="E1" s="49" t="s">
        <v>185</v>
      </c>
      <c r="G1" s="67">
        <v>45950</v>
      </c>
    </row>
    <row r="2" spans="1:17" ht="18.75" x14ac:dyDescent="0.3">
      <c r="A2" s="34"/>
      <c r="B2" s="62" t="s">
        <v>29</v>
      </c>
      <c r="C2" s="12"/>
      <c r="D2" s="13"/>
      <c r="E2" s="68"/>
      <c r="F2" s="66"/>
      <c r="G2" s="14"/>
      <c r="H2" s="15"/>
      <c r="I2" s="15"/>
      <c r="J2" s="17"/>
      <c r="K2" s="17"/>
      <c r="L2" s="71" t="s">
        <v>246</v>
      </c>
      <c r="P2">
        <v>2025</v>
      </c>
    </row>
    <row r="3" spans="1:17" ht="34.5" x14ac:dyDescent="0.25">
      <c r="A3" s="18"/>
      <c r="B3" s="63" t="s">
        <v>22</v>
      </c>
      <c r="C3" s="16" t="s">
        <v>23</v>
      </c>
      <c r="D3" s="17" t="s">
        <v>24</v>
      </c>
      <c r="E3" s="69" t="s">
        <v>81</v>
      </c>
      <c r="F3" s="66" t="s">
        <v>25</v>
      </c>
      <c r="G3" s="14" t="s">
        <v>26</v>
      </c>
      <c r="H3" s="20" t="s">
        <v>19</v>
      </c>
      <c r="I3" s="20" t="s">
        <v>20</v>
      </c>
      <c r="J3" s="40" t="s">
        <v>21</v>
      </c>
      <c r="K3" s="40" t="s">
        <v>186</v>
      </c>
      <c r="L3" s="71" t="s">
        <v>150</v>
      </c>
      <c r="M3" s="72" t="s">
        <v>151</v>
      </c>
      <c r="N3" s="72" t="s">
        <v>22</v>
      </c>
      <c r="O3" s="71" t="s">
        <v>152</v>
      </c>
      <c r="P3" s="71" t="s">
        <v>153</v>
      </c>
      <c r="Q3" s="71" t="s">
        <v>20</v>
      </c>
    </row>
    <row r="4" spans="1:17" ht="15" customHeight="1" x14ac:dyDescent="0.25">
      <c r="A4" s="19">
        <f>A3+1</f>
        <v>1</v>
      </c>
      <c r="B4">
        <v>185</v>
      </c>
      <c r="C4" t="s">
        <v>102</v>
      </c>
      <c r="D4" t="s">
        <v>103</v>
      </c>
      <c r="E4" s="48">
        <v>27594</v>
      </c>
      <c r="F4" t="s">
        <v>104</v>
      </c>
      <c r="G4" s="48">
        <v>45689</v>
      </c>
      <c r="H4" s="24">
        <f t="shared" ref="H4:H30" si="0">YEAR(E4)</f>
        <v>1975</v>
      </c>
      <c r="I4" s="24">
        <f t="shared" ref="I4:I30" si="1">D$1-H4</f>
        <v>50</v>
      </c>
      <c r="J4" s="36">
        <f t="shared" ref="J4:J30" si="2">B4+(VLOOKUP(I4,Ikäkertoimet,13))</f>
        <v>216.2</v>
      </c>
      <c r="K4" t="s">
        <v>186</v>
      </c>
      <c r="L4" t="str">
        <f t="shared" ref="L4:L30" si="3">C4</f>
        <v>Mika Polku</v>
      </c>
      <c r="M4" s="50">
        <f t="shared" ref="M4:M30" si="4">H4</f>
        <v>1975</v>
      </c>
      <c r="N4" s="11">
        <f t="shared" ref="N4:N30" si="5">B4</f>
        <v>185</v>
      </c>
      <c r="O4" s="51">
        <f t="shared" ref="O4:O30" si="6">J4</f>
        <v>216.2</v>
      </c>
      <c r="P4">
        <f t="shared" ref="P4:P30" si="7">P$2</f>
        <v>2025</v>
      </c>
      <c r="Q4" s="50">
        <f t="shared" ref="Q4:Q30" si="8">P$2-H4</f>
        <v>50</v>
      </c>
    </row>
    <row r="5" spans="1:17" ht="15" customHeight="1" x14ac:dyDescent="0.25">
      <c r="A5" s="19">
        <f>A4+1</f>
        <v>2</v>
      </c>
      <c r="B5">
        <v>143</v>
      </c>
      <c r="C5" t="s">
        <v>168</v>
      </c>
      <c r="D5" t="s">
        <v>245</v>
      </c>
      <c r="E5" s="48">
        <v>18083</v>
      </c>
      <c r="F5" t="s">
        <v>198</v>
      </c>
      <c r="G5" s="48">
        <v>45802</v>
      </c>
      <c r="H5" s="24">
        <f t="shared" si="0"/>
        <v>1949</v>
      </c>
      <c r="I5" s="24">
        <f t="shared" si="1"/>
        <v>76</v>
      </c>
      <c r="J5" s="36">
        <f t="shared" si="2"/>
        <v>210.8</v>
      </c>
      <c r="L5" t="str">
        <f t="shared" si="3"/>
        <v>Jarmo Lipasti</v>
      </c>
      <c r="M5" s="50">
        <f t="shared" si="4"/>
        <v>1949</v>
      </c>
      <c r="N5" s="11">
        <f t="shared" si="5"/>
        <v>143</v>
      </c>
      <c r="O5" s="51">
        <f t="shared" si="6"/>
        <v>210.8</v>
      </c>
      <c r="P5">
        <f t="shared" si="7"/>
        <v>2025</v>
      </c>
      <c r="Q5" s="50">
        <f t="shared" si="8"/>
        <v>76</v>
      </c>
    </row>
    <row r="6" spans="1:17" ht="15" customHeight="1" x14ac:dyDescent="0.25">
      <c r="A6" s="19">
        <f>A5+1</f>
        <v>3</v>
      </c>
      <c r="B6">
        <v>152</v>
      </c>
      <c r="C6" t="s">
        <v>125</v>
      </c>
      <c r="D6" t="s">
        <v>258</v>
      </c>
      <c r="E6" s="48">
        <v>21532</v>
      </c>
      <c r="F6" t="s">
        <v>315</v>
      </c>
      <c r="G6" s="48">
        <v>45703</v>
      </c>
      <c r="H6" s="24">
        <f t="shared" si="0"/>
        <v>1958</v>
      </c>
      <c r="I6" s="24">
        <f t="shared" si="1"/>
        <v>67</v>
      </c>
      <c r="J6" s="36">
        <f t="shared" si="2"/>
        <v>208.8</v>
      </c>
      <c r="K6" t="s">
        <v>186</v>
      </c>
      <c r="L6" t="str">
        <f t="shared" si="3"/>
        <v>Antti Koskela</v>
      </c>
      <c r="M6" s="50">
        <f t="shared" si="4"/>
        <v>1958</v>
      </c>
      <c r="N6" s="11">
        <f t="shared" si="5"/>
        <v>152</v>
      </c>
      <c r="O6" s="51">
        <f t="shared" si="6"/>
        <v>208.8</v>
      </c>
      <c r="P6">
        <f t="shared" si="7"/>
        <v>2025</v>
      </c>
      <c r="Q6" s="50">
        <f t="shared" si="8"/>
        <v>67</v>
      </c>
    </row>
    <row r="7" spans="1:17" ht="15" customHeight="1" x14ac:dyDescent="0.25">
      <c r="A7" s="19">
        <f t="shared" ref="A7:A30" si="9">A6+1</f>
        <v>4</v>
      </c>
      <c r="B7">
        <v>163</v>
      </c>
      <c r="C7" t="s">
        <v>122</v>
      </c>
      <c r="D7" t="s">
        <v>123</v>
      </c>
      <c r="E7" s="48">
        <v>24192</v>
      </c>
      <c r="F7" t="s">
        <v>34</v>
      </c>
      <c r="G7" s="48">
        <v>45710</v>
      </c>
      <c r="H7" s="24">
        <f t="shared" si="0"/>
        <v>1966</v>
      </c>
      <c r="I7" s="24">
        <f t="shared" si="1"/>
        <v>59</v>
      </c>
      <c r="J7" s="36">
        <f t="shared" si="2"/>
        <v>208.7</v>
      </c>
      <c r="K7" t="s">
        <v>186</v>
      </c>
      <c r="L7" t="str">
        <f t="shared" si="3"/>
        <v>Matti Viitala</v>
      </c>
      <c r="M7" s="50">
        <f t="shared" si="4"/>
        <v>1966</v>
      </c>
      <c r="N7" s="11">
        <f t="shared" si="5"/>
        <v>163</v>
      </c>
      <c r="O7" s="51">
        <f t="shared" si="6"/>
        <v>208.7</v>
      </c>
      <c r="P7">
        <f t="shared" si="7"/>
        <v>2025</v>
      </c>
      <c r="Q7" s="50">
        <f t="shared" si="8"/>
        <v>59</v>
      </c>
    </row>
    <row r="8" spans="1:17" ht="15" customHeight="1" x14ac:dyDescent="0.25">
      <c r="A8" s="19">
        <f t="shared" si="9"/>
        <v>5</v>
      </c>
      <c r="B8">
        <v>148</v>
      </c>
      <c r="C8" t="s">
        <v>236</v>
      </c>
      <c r="D8" t="s">
        <v>259</v>
      </c>
      <c r="E8" s="48">
        <v>20400</v>
      </c>
      <c r="F8" t="s">
        <v>407</v>
      </c>
      <c r="G8" s="48">
        <v>45877</v>
      </c>
      <c r="H8" s="24">
        <f t="shared" si="0"/>
        <v>1955</v>
      </c>
      <c r="I8" s="24">
        <f t="shared" si="1"/>
        <v>70</v>
      </c>
      <c r="J8" s="36">
        <f t="shared" si="2"/>
        <v>208.6</v>
      </c>
      <c r="K8" t="s">
        <v>186</v>
      </c>
      <c r="L8" t="str">
        <f t="shared" si="3"/>
        <v>Markku Savola</v>
      </c>
      <c r="M8" s="50">
        <f t="shared" si="4"/>
        <v>1955</v>
      </c>
      <c r="N8" s="11">
        <f t="shared" si="5"/>
        <v>148</v>
      </c>
      <c r="O8" s="51">
        <f t="shared" si="6"/>
        <v>208.6</v>
      </c>
      <c r="P8">
        <f t="shared" si="7"/>
        <v>2025</v>
      </c>
      <c r="Q8" s="50">
        <f t="shared" si="8"/>
        <v>70</v>
      </c>
    </row>
    <row r="9" spans="1:17" ht="15" customHeight="1" x14ac:dyDescent="0.25">
      <c r="A9" s="19">
        <f t="shared" si="9"/>
        <v>6</v>
      </c>
      <c r="B9">
        <v>172</v>
      </c>
      <c r="C9" t="s">
        <v>83</v>
      </c>
      <c r="D9" t="s">
        <v>9</v>
      </c>
      <c r="E9" s="48">
        <v>26683</v>
      </c>
      <c r="F9" t="s">
        <v>104</v>
      </c>
      <c r="G9" s="48">
        <v>45724</v>
      </c>
      <c r="H9" s="24">
        <f t="shared" si="0"/>
        <v>1973</v>
      </c>
      <c r="I9" s="24">
        <f t="shared" si="1"/>
        <v>52</v>
      </c>
      <c r="J9" s="36">
        <f t="shared" si="2"/>
        <v>206.6</v>
      </c>
      <c r="K9" t="s">
        <v>186</v>
      </c>
      <c r="L9" t="str">
        <f t="shared" si="3"/>
        <v>Henry Andberg</v>
      </c>
      <c r="M9" s="50">
        <f t="shared" si="4"/>
        <v>1973</v>
      </c>
      <c r="N9" s="11">
        <f t="shared" si="5"/>
        <v>172</v>
      </c>
      <c r="O9" s="51">
        <f t="shared" si="6"/>
        <v>206.6</v>
      </c>
      <c r="P9">
        <f t="shared" si="7"/>
        <v>2025</v>
      </c>
      <c r="Q9" s="50">
        <f t="shared" si="8"/>
        <v>52</v>
      </c>
    </row>
    <row r="10" spans="1:17" ht="15" customHeight="1" x14ac:dyDescent="0.25">
      <c r="A10" s="19">
        <f t="shared" si="9"/>
        <v>7</v>
      </c>
      <c r="B10">
        <v>156</v>
      </c>
      <c r="C10" t="s">
        <v>4</v>
      </c>
      <c r="D10" t="s">
        <v>5</v>
      </c>
      <c r="E10" s="48">
        <v>23131</v>
      </c>
      <c r="F10" t="s">
        <v>309</v>
      </c>
      <c r="G10" s="48">
        <v>45822</v>
      </c>
      <c r="H10" s="24">
        <f t="shared" si="0"/>
        <v>1963</v>
      </c>
      <c r="I10" s="24">
        <f t="shared" si="1"/>
        <v>62</v>
      </c>
      <c r="J10" s="36">
        <f t="shared" si="2"/>
        <v>206</v>
      </c>
      <c r="L10" t="str">
        <f t="shared" si="3"/>
        <v>Kari Pohjola</v>
      </c>
      <c r="M10" s="50">
        <f t="shared" si="4"/>
        <v>1963</v>
      </c>
      <c r="N10" s="11">
        <f t="shared" si="5"/>
        <v>156</v>
      </c>
      <c r="O10" s="51">
        <f t="shared" si="6"/>
        <v>206</v>
      </c>
      <c r="P10">
        <f t="shared" si="7"/>
        <v>2025</v>
      </c>
      <c r="Q10" s="50">
        <f t="shared" si="8"/>
        <v>62</v>
      </c>
    </row>
    <row r="11" spans="1:17" ht="15" customHeight="1" x14ac:dyDescent="0.25">
      <c r="A11" s="19">
        <f t="shared" si="9"/>
        <v>8</v>
      </c>
      <c r="B11">
        <v>136</v>
      </c>
      <c r="C11" t="s">
        <v>10</v>
      </c>
      <c r="D11" t="s">
        <v>316</v>
      </c>
      <c r="E11" s="48">
        <v>17679</v>
      </c>
      <c r="F11" t="s">
        <v>197</v>
      </c>
      <c r="G11" s="48">
        <v>45833</v>
      </c>
      <c r="H11" s="24">
        <f t="shared" si="0"/>
        <v>1948</v>
      </c>
      <c r="I11" s="24">
        <f t="shared" si="1"/>
        <v>77</v>
      </c>
      <c r="J11" s="36">
        <f t="shared" si="2"/>
        <v>205</v>
      </c>
      <c r="L11" t="str">
        <f t="shared" si="3"/>
        <v>Reijo Sundell</v>
      </c>
      <c r="M11" s="50">
        <f t="shared" si="4"/>
        <v>1948</v>
      </c>
      <c r="N11" s="11">
        <f t="shared" si="5"/>
        <v>136</v>
      </c>
      <c r="O11" s="51">
        <f t="shared" si="6"/>
        <v>205</v>
      </c>
      <c r="P11">
        <f t="shared" si="7"/>
        <v>2025</v>
      </c>
      <c r="Q11" s="50">
        <f t="shared" si="8"/>
        <v>77</v>
      </c>
    </row>
    <row r="12" spans="1:17" ht="15" customHeight="1" x14ac:dyDescent="0.25">
      <c r="A12" s="19">
        <f t="shared" si="9"/>
        <v>9</v>
      </c>
      <c r="B12">
        <v>168</v>
      </c>
      <c r="C12" t="s">
        <v>117</v>
      </c>
      <c r="D12" t="s">
        <v>101</v>
      </c>
      <c r="E12" s="48">
        <v>26300</v>
      </c>
      <c r="F12" t="s">
        <v>407</v>
      </c>
      <c r="G12" s="48">
        <v>45877</v>
      </c>
      <c r="H12" s="24">
        <f t="shared" si="0"/>
        <v>1972</v>
      </c>
      <c r="I12" s="24">
        <f t="shared" si="1"/>
        <v>53</v>
      </c>
      <c r="J12" s="36">
        <f t="shared" si="2"/>
        <v>204.3</v>
      </c>
      <c r="K12" t="s">
        <v>186</v>
      </c>
      <c r="L12" t="str">
        <f t="shared" si="3"/>
        <v>Raimo Kandelin</v>
      </c>
      <c r="M12" s="50">
        <f t="shared" si="4"/>
        <v>1972</v>
      </c>
      <c r="N12" s="11">
        <f t="shared" si="5"/>
        <v>168</v>
      </c>
      <c r="O12" s="51">
        <f t="shared" si="6"/>
        <v>204.3</v>
      </c>
      <c r="P12">
        <f t="shared" si="7"/>
        <v>2025</v>
      </c>
      <c r="Q12" s="50">
        <f t="shared" si="8"/>
        <v>53</v>
      </c>
    </row>
    <row r="13" spans="1:17" ht="15" customHeight="1" x14ac:dyDescent="0.25">
      <c r="A13" s="19">
        <f t="shared" si="9"/>
        <v>10</v>
      </c>
      <c r="B13">
        <v>140</v>
      </c>
      <c r="C13" t="s">
        <v>11</v>
      </c>
      <c r="D13" t="s">
        <v>245</v>
      </c>
      <c r="E13" s="48">
        <v>19213</v>
      </c>
      <c r="F13" t="s">
        <v>197</v>
      </c>
      <c r="G13" s="48">
        <v>45896</v>
      </c>
      <c r="H13" s="24">
        <f t="shared" si="0"/>
        <v>1952</v>
      </c>
      <c r="I13" s="24">
        <f t="shared" si="1"/>
        <v>73</v>
      </c>
      <c r="J13" s="36">
        <f t="shared" si="2"/>
        <v>204.3</v>
      </c>
      <c r="L13" t="str">
        <f t="shared" si="3"/>
        <v>Ari Aartola</v>
      </c>
      <c r="M13" s="50">
        <f t="shared" si="4"/>
        <v>1952</v>
      </c>
      <c r="N13" s="11">
        <f t="shared" si="5"/>
        <v>140</v>
      </c>
      <c r="O13" s="51">
        <f t="shared" si="6"/>
        <v>204.3</v>
      </c>
      <c r="P13">
        <f t="shared" si="7"/>
        <v>2025</v>
      </c>
      <c r="Q13" s="50">
        <f t="shared" si="8"/>
        <v>73</v>
      </c>
    </row>
    <row r="14" spans="1:17" ht="15" customHeight="1" x14ac:dyDescent="0.25">
      <c r="A14" s="19">
        <f t="shared" si="9"/>
        <v>11</v>
      </c>
      <c r="B14">
        <v>162</v>
      </c>
      <c r="C14" t="s">
        <v>90</v>
      </c>
      <c r="D14" t="s">
        <v>91</v>
      </c>
      <c r="E14" s="48">
        <v>25207</v>
      </c>
      <c r="F14" t="s">
        <v>407</v>
      </c>
      <c r="G14" s="48">
        <v>45877</v>
      </c>
      <c r="H14" s="24">
        <f t="shared" si="0"/>
        <v>1969</v>
      </c>
      <c r="I14" s="24">
        <f t="shared" si="1"/>
        <v>56</v>
      </c>
      <c r="J14" s="36">
        <f t="shared" si="2"/>
        <v>203.1</v>
      </c>
      <c r="K14" t="s">
        <v>186</v>
      </c>
      <c r="L14" t="str">
        <f t="shared" si="3"/>
        <v>Antti Kaihua</v>
      </c>
      <c r="M14" s="50">
        <f t="shared" si="4"/>
        <v>1969</v>
      </c>
      <c r="N14" s="11">
        <f t="shared" si="5"/>
        <v>162</v>
      </c>
      <c r="O14" s="51">
        <f t="shared" si="6"/>
        <v>203.1</v>
      </c>
      <c r="P14">
        <f t="shared" si="7"/>
        <v>2025</v>
      </c>
      <c r="Q14" s="50">
        <f t="shared" si="8"/>
        <v>56</v>
      </c>
    </row>
    <row r="15" spans="1:17" ht="15" customHeight="1" x14ac:dyDescent="0.25">
      <c r="A15" s="19">
        <f t="shared" si="9"/>
        <v>12</v>
      </c>
      <c r="B15">
        <v>150</v>
      </c>
      <c r="C15" t="s">
        <v>88</v>
      </c>
      <c r="D15" t="s">
        <v>245</v>
      </c>
      <c r="E15" s="48">
        <v>22450</v>
      </c>
      <c r="F15" t="s">
        <v>317</v>
      </c>
      <c r="G15" s="48">
        <v>45675</v>
      </c>
      <c r="H15" s="24">
        <f t="shared" si="0"/>
        <v>1961</v>
      </c>
      <c r="I15" s="24">
        <f t="shared" si="1"/>
        <v>64</v>
      </c>
      <c r="J15" s="36">
        <f t="shared" si="2"/>
        <v>202.8</v>
      </c>
      <c r="K15" t="s">
        <v>186</v>
      </c>
      <c r="L15" t="str">
        <f t="shared" si="3"/>
        <v>Lauri Lindberg</v>
      </c>
      <c r="M15" s="50">
        <f t="shared" si="4"/>
        <v>1961</v>
      </c>
      <c r="N15" s="11">
        <f t="shared" si="5"/>
        <v>150</v>
      </c>
      <c r="O15" s="51">
        <f t="shared" si="6"/>
        <v>202.8</v>
      </c>
      <c r="P15">
        <f t="shared" si="7"/>
        <v>2025</v>
      </c>
      <c r="Q15" s="50">
        <f t="shared" si="8"/>
        <v>64</v>
      </c>
    </row>
    <row r="16" spans="1:17" ht="15" customHeight="1" x14ac:dyDescent="0.25">
      <c r="A16" s="19">
        <f t="shared" si="9"/>
        <v>13</v>
      </c>
      <c r="B16">
        <v>142</v>
      </c>
      <c r="C16" t="s">
        <v>318</v>
      </c>
      <c r="D16" t="s">
        <v>245</v>
      </c>
      <c r="E16" s="48">
        <v>20411</v>
      </c>
      <c r="F16" t="s">
        <v>407</v>
      </c>
      <c r="G16" s="48">
        <v>45877</v>
      </c>
      <c r="H16" s="24">
        <f t="shared" si="0"/>
        <v>1955</v>
      </c>
      <c r="I16" s="24">
        <f t="shared" si="1"/>
        <v>70</v>
      </c>
      <c r="J16" s="36">
        <f t="shared" si="2"/>
        <v>202.6</v>
      </c>
      <c r="K16" t="s">
        <v>186</v>
      </c>
      <c r="L16" t="str">
        <f t="shared" si="3"/>
        <v>Jorma Hietamäki</v>
      </c>
      <c r="M16" s="50">
        <f t="shared" si="4"/>
        <v>1955</v>
      </c>
      <c r="N16" s="11">
        <f t="shared" si="5"/>
        <v>142</v>
      </c>
      <c r="O16" s="51">
        <f t="shared" si="6"/>
        <v>202.6</v>
      </c>
      <c r="P16">
        <f t="shared" si="7"/>
        <v>2025</v>
      </c>
      <c r="Q16" s="50">
        <f t="shared" si="8"/>
        <v>70</v>
      </c>
    </row>
    <row r="17" spans="1:17" ht="15" customHeight="1" x14ac:dyDescent="0.25">
      <c r="A17" s="19">
        <f t="shared" si="9"/>
        <v>14</v>
      </c>
      <c r="B17">
        <v>153</v>
      </c>
      <c r="C17" t="s">
        <v>321</v>
      </c>
      <c r="D17" t="s">
        <v>113</v>
      </c>
      <c r="E17" s="48">
        <v>23929</v>
      </c>
      <c r="F17" t="s">
        <v>441</v>
      </c>
      <c r="G17" s="48">
        <v>45940</v>
      </c>
      <c r="H17" s="24">
        <f t="shared" si="0"/>
        <v>1965</v>
      </c>
      <c r="I17" s="24">
        <f t="shared" si="1"/>
        <v>60</v>
      </c>
      <c r="J17" s="36">
        <f t="shared" si="2"/>
        <v>200.2</v>
      </c>
      <c r="L17" t="str">
        <f t="shared" si="3"/>
        <v>Esa Järnvall</v>
      </c>
      <c r="M17" s="50">
        <f t="shared" si="4"/>
        <v>1965</v>
      </c>
      <c r="N17" s="11">
        <f t="shared" si="5"/>
        <v>153</v>
      </c>
      <c r="O17" s="51">
        <f t="shared" si="6"/>
        <v>200.2</v>
      </c>
      <c r="P17">
        <f t="shared" si="7"/>
        <v>2025</v>
      </c>
      <c r="Q17" s="50">
        <f t="shared" si="8"/>
        <v>60</v>
      </c>
    </row>
    <row r="18" spans="1:17" ht="15" customHeight="1" x14ac:dyDescent="0.25">
      <c r="A18" s="19">
        <f t="shared" si="9"/>
        <v>15</v>
      </c>
      <c r="B18">
        <v>130</v>
      </c>
      <c r="C18" t="s">
        <v>13</v>
      </c>
      <c r="D18" t="s">
        <v>14</v>
      </c>
      <c r="E18" s="48">
        <v>17440</v>
      </c>
      <c r="F18" t="s">
        <v>190</v>
      </c>
      <c r="G18" s="48">
        <v>45859</v>
      </c>
      <c r="H18" s="24">
        <f t="shared" si="0"/>
        <v>1947</v>
      </c>
      <c r="I18" s="24">
        <f t="shared" si="1"/>
        <v>78</v>
      </c>
      <c r="J18" s="36">
        <f t="shared" si="2"/>
        <v>200.1</v>
      </c>
      <c r="K18" t="s">
        <v>186</v>
      </c>
      <c r="L18" t="str">
        <f t="shared" si="3"/>
        <v>Matti Kostamo</v>
      </c>
      <c r="M18" s="50">
        <f t="shared" si="4"/>
        <v>1947</v>
      </c>
      <c r="N18" s="11">
        <f t="shared" si="5"/>
        <v>130</v>
      </c>
      <c r="O18" s="51">
        <f t="shared" si="6"/>
        <v>200.1</v>
      </c>
      <c r="P18">
        <f t="shared" si="7"/>
        <v>2025</v>
      </c>
      <c r="Q18" s="50">
        <f t="shared" si="8"/>
        <v>78</v>
      </c>
    </row>
    <row r="19" spans="1:17" ht="15" customHeight="1" x14ac:dyDescent="0.25">
      <c r="A19" s="19">
        <f t="shared" si="9"/>
        <v>16</v>
      </c>
      <c r="B19">
        <v>154</v>
      </c>
      <c r="C19" t="s">
        <v>93</v>
      </c>
      <c r="D19" t="s">
        <v>5</v>
      </c>
      <c r="E19" s="48">
        <v>24216</v>
      </c>
      <c r="F19" t="s">
        <v>34</v>
      </c>
      <c r="G19" s="48">
        <v>45710</v>
      </c>
      <c r="H19" s="24">
        <f t="shared" si="0"/>
        <v>1966</v>
      </c>
      <c r="I19" s="24">
        <f t="shared" si="1"/>
        <v>59</v>
      </c>
      <c r="J19" s="36">
        <f t="shared" si="2"/>
        <v>199.7</v>
      </c>
      <c r="K19" t="s">
        <v>186</v>
      </c>
      <c r="L19" t="str">
        <f t="shared" si="3"/>
        <v>Paavo Reilson</v>
      </c>
      <c r="M19" s="50">
        <f t="shared" si="4"/>
        <v>1966</v>
      </c>
      <c r="N19" s="11">
        <f t="shared" si="5"/>
        <v>154</v>
      </c>
      <c r="O19" s="51">
        <f t="shared" si="6"/>
        <v>199.7</v>
      </c>
      <c r="P19">
        <f t="shared" si="7"/>
        <v>2025</v>
      </c>
      <c r="Q19" s="50">
        <f t="shared" si="8"/>
        <v>59</v>
      </c>
    </row>
    <row r="20" spans="1:17" ht="15" customHeight="1" x14ac:dyDescent="0.25">
      <c r="A20" s="19">
        <f t="shared" si="9"/>
        <v>17</v>
      </c>
      <c r="B20">
        <v>154</v>
      </c>
      <c r="C20" t="s">
        <v>92</v>
      </c>
      <c r="D20" t="s">
        <v>9</v>
      </c>
      <c r="E20" s="48">
        <v>24278</v>
      </c>
      <c r="F20" t="s">
        <v>32</v>
      </c>
      <c r="G20" s="48">
        <v>45679</v>
      </c>
      <c r="H20" s="24">
        <f t="shared" si="0"/>
        <v>1966</v>
      </c>
      <c r="I20" s="24">
        <f t="shared" si="1"/>
        <v>59</v>
      </c>
      <c r="J20" s="36">
        <f t="shared" si="2"/>
        <v>199.7</v>
      </c>
      <c r="K20" t="s">
        <v>186</v>
      </c>
      <c r="L20" t="str">
        <f t="shared" si="3"/>
        <v>Jukka Hannula</v>
      </c>
      <c r="M20" s="50">
        <f t="shared" si="4"/>
        <v>1966</v>
      </c>
      <c r="N20" s="11">
        <f t="shared" si="5"/>
        <v>154</v>
      </c>
      <c r="O20" s="51">
        <f t="shared" si="6"/>
        <v>199.7</v>
      </c>
      <c r="P20">
        <f t="shared" si="7"/>
        <v>2025</v>
      </c>
      <c r="Q20" s="50">
        <f t="shared" si="8"/>
        <v>59</v>
      </c>
    </row>
    <row r="21" spans="1:17" ht="15" customHeight="1" x14ac:dyDescent="0.25">
      <c r="A21" s="19">
        <f t="shared" si="9"/>
        <v>18</v>
      </c>
      <c r="B21">
        <v>133</v>
      </c>
      <c r="C21" t="s">
        <v>105</v>
      </c>
      <c r="D21" t="s">
        <v>141</v>
      </c>
      <c r="E21" s="48">
        <v>18342</v>
      </c>
      <c r="F21" t="s">
        <v>34</v>
      </c>
      <c r="G21" s="48">
        <v>45710</v>
      </c>
      <c r="H21" s="24">
        <f t="shared" si="0"/>
        <v>1950</v>
      </c>
      <c r="I21" s="24">
        <f t="shared" si="1"/>
        <v>75</v>
      </c>
      <c r="J21" s="36">
        <f t="shared" si="2"/>
        <v>199.7</v>
      </c>
      <c r="K21" t="s">
        <v>186</v>
      </c>
      <c r="L21" t="str">
        <f t="shared" si="3"/>
        <v>Jukka Järvenpää</v>
      </c>
      <c r="M21" s="50">
        <f t="shared" si="4"/>
        <v>1950</v>
      </c>
      <c r="N21" s="11">
        <f t="shared" si="5"/>
        <v>133</v>
      </c>
      <c r="O21" s="51">
        <f t="shared" si="6"/>
        <v>199.7</v>
      </c>
      <c r="P21">
        <f t="shared" si="7"/>
        <v>2025</v>
      </c>
      <c r="Q21" s="50">
        <f t="shared" si="8"/>
        <v>75</v>
      </c>
    </row>
    <row r="22" spans="1:17" ht="15" customHeight="1" x14ac:dyDescent="0.25">
      <c r="A22" s="19">
        <f t="shared" si="9"/>
        <v>19</v>
      </c>
      <c r="B22">
        <v>168</v>
      </c>
      <c r="C22" t="s">
        <v>118</v>
      </c>
      <c r="D22" t="s">
        <v>323</v>
      </c>
      <c r="E22" s="48">
        <v>27491</v>
      </c>
      <c r="F22" t="s">
        <v>441</v>
      </c>
      <c r="G22" s="48">
        <v>45939</v>
      </c>
      <c r="H22" s="24">
        <f t="shared" si="0"/>
        <v>1975</v>
      </c>
      <c r="I22" s="24">
        <f t="shared" si="1"/>
        <v>50</v>
      </c>
      <c r="J22" s="36">
        <f t="shared" si="2"/>
        <v>199.2</v>
      </c>
      <c r="L22" t="str">
        <f t="shared" si="3"/>
        <v>Simo Piispa</v>
      </c>
      <c r="M22" s="50">
        <f t="shared" si="4"/>
        <v>1975</v>
      </c>
      <c r="N22" s="11">
        <f t="shared" si="5"/>
        <v>168</v>
      </c>
      <c r="O22" s="51">
        <f t="shared" si="6"/>
        <v>199.2</v>
      </c>
      <c r="P22">
        <f t="shared" si="7"/>
        <v>2025</v>
      </c>
      <c r="Q22" s="50">
        <f t="shared" si="8"/>
        <v>50</v>
      </c>
    </row>
    <row r="23" spans="1:17" ht="15" customHeight="1" x14ac:dyDescent="0.25">
      <c r="A23" s="19">
        <f t="shared" si="9"/>
        <v>20</v>
      </c>
      <c r="B23">
        <v>142</v>
      </c>
      <c r="C23" t="s">
        <v>431</v>
      </c>
      <c r="D23" t="s">
        <v>249</v>
      </c>
      <c r="E23" s="48">
        <v>21348</v>
      </c>
      <c r="F23" t="s">
        <v>407</v>
      </c>
      <c r="G23" s="48">
        <v>45877</v>
      </c>
      <c r="H23" s="24">
        <f t="shared" si="0"/>
        <v>1958</v>
      </c>
      <c r="I23" s="24">
        <f t="shared" si="1"/>
        <v>67</v>
      </c>
      <c r="J23" s="36">
        <f t="shared" si="2"/>
        <v>198.8</v>
      </c>
      <c r="K23" t="s">
        <v>186</v>
      </c>
      <c r="L23" t="str">
        <f t="shared" si="3"/>
        <v>Juhani Savolainen</v>
      </c>
      <c r="M23" s="50">
        <f t="shared" si="4"/>
        <v>1958</v>
      </c>
      <c r="N23" s="11">
        <f t="shared" si="5"/>
        <v>142</v>
      </c>
      <c r="O23" s="51">
        <f t="shared" si="6"/>
        <v>198.8</v>
      </c>
      <c r="P23">
        <f t="shared" si="7"/>
        <v>2025</v>
      </c>
      <c r="Q23" s="50">
        <f t="shared" si="8"/>
        <v>67</v>
      </c>
    </row>
    <row r="24" spans="1:17" ht="15" customHeight="1" x14ac:dyDescent="0.25">
      <c r="A24" s="19">
        <f t="shared" si="9"/>
        <v>21</v>
      </c>
      <c r="B24">
        <v>157</v>
      </c>
      <c r="C24" t="s">
        <v>255</v>
      </c>
      <c r="D24" t="s">
        <v>256</v>
      </c>
      <c r="E24" s="48">
        <v>25529</v>
      </c>
      <c r="F24" t="s">
        <v>34</v>
      </c>
      <c r="G24" s="48">
        <v>45710</v>
      </c>
      <c r="H24" s="24">
        <f t="shared" si="0"/>
        <v>1969</v>
      </c>
      <c r="I24" s="24">
        <f t="shared" si="1"/>
        <v>56</v>
      </c>
      <c r="J24" s="36">
        <f t="shared" si="2"/>
        <v>198.1</v>
      </c>
      <c r="K24" t="s">
        <v>186</v>
      </c>
      <c r="L24" t="str">
        <f t="shared" si="3"/>
        <v>Pasi Kauha</v>
      </c>
      <c r="M24" s="50">
        <f t="shared" si="4"/>
        <v>1969</v>
      </c>
      <c r="N24" s="11">
        <f t="shared" si="5"/>
        <v>157</v>
      </c>
      <c r="O24" s="51">
        <f t="shared" si="6"/>
        <v>198.1</v>
      </c>
      <c r="P24">
        <f t="shared" si="7"/>
        <v>2025</v>
      </c>
      <c r="Q24" s="50">
        <f t="shared" si="8"/>
        <v>56</v>
      </c>
    </row>
    <row r="25" spans="1:17" ht="15" customHeight="1" x14ac:dyDescent="0.25">
      <c r="A25" s="19">
        <f t="shared" si="9"/>
        <v>22</v>
      </c>
      <c r="B25">
        <v>151</v>
      </c>
      <c r="C25" t="s">
        <v>257</v>
      </c>
      <c r="D25" t="s">
        <v>18</v>
      </c>
      <c r="E25" s="48">
        <v>24466</v>
      </c>
      <c r="F25" t="s">
        <v>104</v>
      </c>
      <c r="G25" s="48">
        <v>45724</v>
      </c>
      <c r="H25" s="24">
        <f t="shared" si="0"/>
        <v>1966</v>
      </c>
      <c r="I25" s="24">
        <f t="shared" si="1"/>
        <v>59</v>
      </c>
      <c r="J25" s="36">
        <f t="shared" si="2"/>
        <v>196.7</v>
      </c>
      <c r="K25" t="s">
        <v>186</v>
      </c>
      <c r="L25" t="str">
        <f t="shared" si="3"/>
        <v>Heikki Savolainen</v>
      </c>
      <c r="M25" s="50">
        <f t="shared" si="4"/>
        <v>1966</v>
      </c>
      <c r="N25" s="11">
        <f t="shared" si="5"/>
        <v>151</v>
      </c>
      <c r="O25" s="51">
        <f t="shared" si="6"/>
        <v>196.7</v>
      </c>
      <c r="P25">
        <f t="shared" si="7"/>
        <v>2025</v>
      </c>
      <c r="Q25" s="50">
        <f t="shared" si="8"/>
        <v>59</v>
      </c>
    </row>
    <row r="26" spans="1:17" ht="15" customHeight="1" x14ac:dyDescent="0.25">
      <c r="A26" s="19">
        <f t="shared" si="9"/>
        <v>23</v>
      </c>
      <c r="B26">
        <v>160</v>
      </c>
      <c r="C26" t="s">
        <v>421</v>
      </c>
      <c r="D26" t="s">
        <v>422</v>
      </c>
      <c r="E26" s="48">
        <v>26425</v>
      </c>
      <c r="F26" t="s">
        <v>437</v>
      </c>
      <c r="G26" s="48">
        <v>45899</v>
      </c>
      <c r="H26" s="24">
        <f t="shared" si="0"/>
        <v>1972</v>
      </c>
      <c r="I26" s="24">
        <f t="shared" si="1"/>
        <v>53</v>
      </c>
      <c r="J26" s="36">
        <f t="shared" si="2"/>
        <v>196.3</v>
      </c>
      <c r="L26" t="str">
        <f t="shared" si="3"/>
        <v>Patrik Sandell</v>
      </c>
      <c r="M26" s="50">
        <f t="shared" si="4"/>
        <v>1972</v>
      </c>
      <c r="N26" s="11">
        <f t="shared" si="5"/>
        <v>160</v>
      </c>
      <c r="O26" s="51">
        <f t="shared" si="6"/>
        <v>196.3</v>
      </c>
      <c r="P26">
        <f t="shared" si="7"/>
        <v>2025</v>
      </c>
      <c r="Q26" s="50">
        <f t="shared" si="8"/>
        <v>53</v>
      </c>
    </row>
    <row r="27" spans="1:17" ht="15" customHeight="1" x14ac:dyDescent="0.25">
      <c r="A27" s="19">
        <f t="shared" si="9"/>
        <v>24</v>
      </c>
      <c r="B27">
        <v>142</v>
      </c>
      <c r="C27" t="s">
        <v>126</v>
      </c>
      <c r="D27" t="s">
        <v>183</v>
      </c>
      <c r="E27" s="48">
        <v>22014</v>
      </c>
      <c r="F27" t="s">
        <v>407</v>
      </c>
      <c r="G27" s="48">
        <v>45877</v>
      </c>
      <c r="H27" s="24">
        <f t="shared" si="0"/>
        <v>1960</v>
      </c>
      <c r="I27" s="24">
        <f t="shared" si="1"/>
        <v>65</v>
      </c>
      <c r="J27" s="36">
        <f t="shared" si="2"/>
        <v>196.2</v>
      </c>
      <c r="K27" t="s">
        <v>186</v>
      </c>
      <c r="L27" t="str">
        <f t="shared" si="3"/>
        <v>Jukka Malila</v>
      </c>
      <c r="M27" s="50">
        <f t="shared" si="4"/>
        <v>1960</v>
      </c>
      <c r="N27" s="11">
        <f t="shared" si="5"/>
        <v>142</v>
      </c>
      <c r="O27" s="51">
        <f t="shared" si="6"/>
        <v>196.2</v>
      </c>
      <c r="P27">
        <f t="shared" si="7"/>
        <v>2025</v>
      </c>
      <c r="Q27" s="50">
        <f t="shared" si="8"/>
        <v>65</v>
      </c>
    </row>
    <row r="28" spans="1:17" ht="15" customHeight="1" x14ac:dyDescent="0.25">
      <c r="A28" s="19">
        <f t="shared" si="9"/>
        <v>25</v>
      </c>
      <c r="B28">
        <v>150</v>
      </c>
      <c r="C28" t="s">
        <v>319</v>
      </c>
      <c r="D28" t="s">
        <v>18</v>
      </c>
      <c r="E28" s="48">
        <v>24239</v>
      </c>
      <c r="F28" t="s">
        <v>320</v>
      </c>
      <c r="G28" s="48">
        <v>45682</v>
      </c>
      <c r="H28" s="24">
        <f t="shared" si="0"/>
        <v>1966</v>
      </c>
      <c r="I28" s="24">
        <f t="shared" si="1"/>
        <v>59</v>
      </c>
      <c r="J28" s="36">
        <f t="shared" si="2"/>
        <v>195.7</v>
      </c>
      <c r="K28" t="s">
        <v>186</v>
      </c>
      <c r="L28" t="str">
        <f t="shared" si="3"/>
        <v>Antti Savinainen</v>
      </c>
      <c r="M28" s="50">
        <f t="shared" si="4"/>
        <v>1966</v>
      </c>
      <c r="N28" s="11">
        <f t="shared" si="5"/>
        <v>150</v>
      </c>
      <c r="O28" s="51">
        <f t="shared" si="6"/>
        <v>195.7</v>
      </c>
      <c r="P28">
        <f t="shared" si="7"/>
        <v>2025</v>
      </c>
      <c r="Q28" s="50">
        <f t="shared" si="8"/>
        <v>59</v>
      </c>
    </row>
    <row r="29" spans="1:17" ht="15" customHeight="1" x14ac:dyDescent="0.25">
      <c r="A29" s="19">
        <f t="shared" si="9"/>
        <v>26</v>
      </c>
      <c r="B29">
        <v>123</v>
      </c>
      <c r="C29" t="s">
        <v>215</v>
      </c>
      <c r="D29" t="s">
        <v>316</v>
      </c>
      <c r="E29" s="48">
        <v>16758</v>
      </c>
      <c r="F29" t="s">
        <v>407</v>
      </c>
      <c r="G29" s="48">
        <v>45877</v>
      </c>
      <c r="H29" s="24">
        <f t="shared" si="0"/>
        <v>1945</v>
      </c>
      <c r="I29" s="24">
        <f t="shared" si="1"/>
        <v>80</v>
      </c>
      <c r="J29" s="36">
        <f t="shared" si="2"/>
        <v>195.3</v>
      </c>
      <c r="K29" t="s">
        <v>186</v>
      </c>
      <c r="L29" t="str">
        <f t="shared" si="3"/>
        <v>Pekka Metsä</v>
      </c>
      <c r="M29" s="50">
        <f t="shared" si="4"/>
        <v>1945</v>
      </c>
      <c r="N29" s="11">
        <f t="shared" si="5"/>
        <v>123</v>
      </c>
      <c r="O29" s="51">
        <f t="shared" si="6"/>
        <v>195.3</v>
      </c>
      <c r="P29">
        <f t="shared" si="7"/>
        <v>2025</v>
      </c>
      <c r="Q29" s="50">
        <f t="shared" si="8"/>
        <v>80</v>
      </c>
    </row>
    <row r="30" spans="1:17" ht="15" customHeight="1" x14ac:dyDescent="0.25">
      <c r="A30" s="19">
        <f t="shared" si="9"/>
        <v>27</v>
      </c>
      <c r="B30">
        <v>127</v>
      </c>
      <c r="C30" t="s">
        <v>322</v>
      </c>
      <c r="D30" t="s">
        <v>259</v>
      </c>
      <c r="E30" s="48">
        <v>18179</v>
      </c>
      <c r="F30" t="s">
        <v>104</v>
      </c>
      <c r="G30" s="48">
        <v>45724</v>
      </c>
      <c r="H30" s="24">
        <f t="shared" si="0"/>
        <v>1949</v>
      </c>
      <c r="I30" s="24">
        <f t="shared" si="1"/>
        <v>76</v>
      </c>
      <c r="J30" s="36">
        <f t="shared" si="2"/>
        <v>194.8</v>
      </c>
      <c r="K30" t="s">
        <v>186</v>
      </c>
      <c r="L30" t="str">
        <f t="shared" si="3"/>
        <v>Teuvo Kärkkäinen</v>
      </c>
      <c r="M30" s="50">
        <f t="shared" si="4"/>
        <v>1949</v>
      </c>
      <c r="N30" s="11">
        <f t="shared" si="5"/>
        <v>127</v>
      </c>
      <c r="O30" s="51">
        <f t="shared" si="6"/>
        <v>194.8</v>
      </c>
      <c r="P30">
        <f t="shared" si="7"/>
        <v>2025</v>
      </c>
      <c r="Q30" s="50">
        <f t="shared" si="8"/>
        <v>76</v>
      </c>
    </row>
    <row r="31" spans="1:17" ht="15" customHeight="1" x14ac:dyDescent="0.25">
      <c r="A31" s="19">
        <f t="shared" ref="A31:A62" si="10">A30+1</f>
        <v>28</v>
      </c>
      <c r="B31">
        <v>160</v>
      </c>
      <c r="C31" t="s">
        <v>424</v>
      </c>
      <c r="D31" t="s">
        <v>115</v>
      </c>
      <c r="E31" s="48">
        <v>26819</v>
      </c>
      <c r="F31" t="s">
        <v>441</v>
      </c>
      <c r="G31" s="48">
        <v>45943</v>
      </c>
      <c r="H31" s="24">
        <f t="shared" ref="H31:H62" si="11">YEAR(E31)</f>
        <v>1973</v>
      </c>
      <c r="I31" s="24">
        <f t="shared" ref="I31:I62" si="12">D$1-H31</f>
        <v>52</v>
      </c>
      <c r="J31" s="36">
        <f t="shared" ref="J31:J62" si="13">B31+(VLOOKUP(I31,Ikäkertoimet,13))</f>
        <v>194.6</v>
      </c>
      <c r="L31" t="str">
        <f t="shared" ref="L31:L62" si="14">C31</f>
        <v>Janne Haarala</v>
      </c>
      <c r="M31" s="50">
        <f t="shared" ref="M31:M62" si="15">H31</f>
        <v>1973</v>
      </c>
      <c r="N31" s="11">
        <f t="shared" ref="N31:N62" si="16">B31</f>
        <v>160</v>
      </c>
      <c r="O31" s="51">
        <f t="shared" ref="O31:O62" si="17">J31</f>
        <v>194.6</v>
      </c>
      <c r="P31">
        <f t="shared" ref="P31:P62" si="18">P$2</f>
        <v>2025</v>
      </c>
      <c r="Q31" s="50">
        <f t="shared" ref="Q31:Q62" si="19">P$2-H31</f>
        <v>52</v>
      </c>
    </row>
    <row r="32" spans="1:17" ht="15" customHeight="1" x14ac:dyDescent="0.25">
      <c r="A32" s="19">
        <f t="shared" si="10"/>
        <v>29</v>
      </c>
      <c r="B32">
        <v>130</v>
      </c>
      <c r="C32" t="s">
        <v>132</v>
      </c>
      <c r="D32" t="s">
        <v>113</v>
      </c>
      <c r="E32" s="48">
        <v>19087</v>
      </c>
      <c r="F32" t="s">
        <v>34</v>
      </c>
      <c r="G32" s="48">
        <v>45710</v>
      </c>
      <c r="H32" s="24">
        <f t="shared" si="11"/>
        <v>1952</v>
      </c>
      <c r="I32" s="24">
        <f t="shared" si="12"/>
        <v>73</v>
      </c>
      <c r="J32" s="36">
        <f t="shared" si="13"/>
        <v>194.3</v>
      </c>
      <c r="K32" t="s">
        <v>186</v>
      </c>
      <c r="L32" t="str">
        <f t="shared" si="14"/>
        <v>Kalevi Kytölä</v>
      </c>
      <c r="M32" s="50">
        <f t="shared" si="15"/>
        <v>1952</v>
      </c>
      <c r="N32" s="11">
        <f t="shared" si="16"/>
        <v>130</v>
      </c>
      <c r="O32" s="51">
        <f t="shared" si="17"/>
        <v>194.3</v>
      </c>
      <c r="P32">
        <f t="shared" si="18"/>
        <v>2025</v>
      </c>
      <c r="Q32" s="50">
        <f t="shared" si="19"/>
        <v>73</v>
      </c>
    </row>
    <row r="33" spans="1:17" ht="15" customHeight="1" x14ac:dyDescent="0.25">
      <c r="A33" s="19">
        <f t="shared" si="10"/>
        <v>30</v>
      </c>
      <c r="B33">
        <v>163</v>
      </c>
      <c r="C33" t="s">
        <v>288</v>
      </c>
      <c r="D33" t="s">
        <v>289</v>
      </c>
      <c r="E33" s="48">
        <v>27480</v>
      </c>
      <c r="F33" t="s">
        <v>32</v>
      </c>
      <c r="G33" s="48">
        <v>45987</v>
      </c>
      <c r="H33" s="24">
        <f t="shared" si="11"/>
        <v>1975</v>
      </c>
      <c r="I33" s="24">
        <f t="shared" si="12"/>
        <v>50</v>
      </c>
      <c r="J33" s="36">
        <f t="shared" si="13"/>
        <v>194.2</v>
      </c>
      <c r="L33" t="str">
        <f t="shared" si="14"/>
        <v>Miro Wikgren</v>
      </c>
      <c r="M33" s="50">
        <f t="shared" si="15"/>
        <v>1975</v>
      </c>
      <c r="N33" s="11">
        <f t="shared" si="16"/>
        <v>163</v>
      </c>
      <c r="O33" s="51">
        <f t="shared" si="17"/>
        <v>194.2</v>
      </c>
      <c r="P33">
        <f t="shared" si="18"/>
        <v>2025</v>
      </c>
      <c r="Q33" s="50">
        <f t="shared" si="19"/>
        <v>50</v>
      </c>
    </row>
    <row r="34" spans="1:17" ht="15" customHeight="1" x14ac:dyDescent="0.25">
      <c r="A34" s="19">
        <f t="shared" si="10"/>
        <v>31</v>
      </c>
      <c r="B34">
        <v>168</v>
      </c>
      <c r="C34" t="s">
        <v>416</v>
      </c>
      <c r="D34" t="s">
        <v>101</v>
      </c>
      <c r="E34" s="48">
        <v>28538</v>
      </c>
      <c r="F34" t="s">
        <v>407</v>
      </c>
      <c r="G34" s="48">
        <v>45877</v>
      </c>
      <c r="H34" s="24">
        <f t="shared" si="11"/>
        <v>1978</v>
      </c>
      <c r="I34" s="24">
        <f t="shared" si="12"/>
        <v>47</v>
      </c>
      <c r="J34" s="36">
        <f t="shared" si="13"/>
        <v>193.8</v>
      </c>
      <c r="K34" t="s">
        <v>186</v>
      </c>
      <c r="L34" t="str">
        <f t="shared" si="14"/>
        <v>Petteri Uusitalo</v>
      </c>
      <c r="M34" s="50">
        <f t="shared" si="15"/>
        <v>1978</v>
      </c>
      <c r="N34" s="11">
        <f t="shared" si="16"/>
        <v>168</v>
      </c>
      <c r="O34" s="51">
        <f t="shared" si="17"/>
        <v>193.8</v>
      </c>
      <c r="P34">
        <f t="shared" si="18"/>
        <v>2025</v>
      </c>
      <c r="Q34" s="50">
        <f t="shared" si="19"/>
        <v>47</v>
      </c>
    </row>
    <row r="35" spans="1:17" ht="15" customHeight="1" x14ac:dyDescent="0.25">
      <c r="A35" s="19">
        <f t="shared" si="10"/>
        <v>32</v>
      </c>
      <c r="B35">
        <v>127</v>
      </c>
      <c r="C35" t="s">
        <v>134</v>
      </c>
      <c r="D35" t="s">
        <v>113</v>
      </c>
      <c r="E35" s="48">
        <v>18381</v>
      </c>
      <c r="F35" t="s">
        <v>190</v>
      </c>
      <c r="G35" s="48">
        <v>45801</v>
      </c>
      <c r="H35" s="24">
        <f t="shared" si="11"/>
        <v>1950</v>
      </c>
      <c r="I35" s="24">
        <f t="shared" si="12"/>
        <v>75</v>
      </c>
      <c r="J35" s="36">
        <f t="shared" si="13"/>
        <v>193.7</v>
      </c>
      <c r="L35" t="str">
        <f t="shared" si="14"/>
        <v>Tapani Leppälä</v>
      </c>
      <c r="M35" s="50">
        <f t="shared" si="15"/>
        <v>1950</v>
      </c>
      <c r="N35" s="11">
        <f t="shared" si="16"/>
        <v>127</v>
      </c>
      <c r="O35" s="51">
        <f t="shared" si="17"/>
        <v>193.7</v>
      </c>
      <c r="P35">
        <f t="shared" si="18"/>
        <v>2025</v>
      </c>
      <c r="Q35" s="50">
        <f t="shared" si="19"/>
        <v>75</v>
      </c>
    </row>
    <row r="36" spans="1:17" ht="15" customHeight="1" x14ac:dyDescent="0.25">
      <c r="A36" s="19">
        <f t="shared" si="10"/>
        <v>33</v>
      </c>
      <c r="B36">
        <v>173</v>
      </c>
      <c r="C36" t="s">
        <v>100</v>
      </c>
      <c r="D36" t="s">
        <v>101</v>
      </c>
      <c r="E36" s="48">
        <v>29682</v>
      </c>
      <c r="F36" t="s">
        <v>198</v>
      </c>
      <c r="G36" s="48">
        <v>45802</v>
      </c>
      <c r="H36" s="24">
        <f t="shared" si="11"/>
        <v>1981</v>
      </c>
      <c r="I36" s="24">
        <f t="shared" si="12"/>
        <v>44</v>
      </c>
      <c r="J36" s="36">
        <f t="shared" si="13"/>
        <v>193</v>
      </c>
      <c r="L36" t="str">
        <f t="shared" si="14"/>
        <v>Heikki Pärnä</v>
      </c>
      <c r="M36" s="50">
        <f t="shared" si="15"/>
        <v>1981</v>
      </c>
      <c r="N36" s="11">
        <f t="shared" si="16"/>
        <v>173</v>
      </c>
      <c r="O36" s="51">
        <f t="shared" si="17"/>
        <v>193</v>
      </c>
      <c r="P36">
        <f t="shared" si="18"/>
        <v>2025</v>
      </c>
      <c r="Q36" s="50">
        <f t="shared" si="19"/>
        <v>44</v>
      </c>
    </row>
    <row r="37" spans="1:17" ht="15" customHeight="1" x14ac:dyDescent="0.25">
      <c r="A37" s="19">
        <f t="shared" si="10"/>
        <v>34</v>
      </c>
      <c r="B37">
        <v>117</v>
      </c>
      <c r="C37" t="s">
        <v>110</v>
      </c>
      <c r="D37" t="s">
        <v>111</v>
      </c>
      <c r="E37" s="48">
        <v>15686</v>
      </c>
      <c r="F37" t="s">
        <v>441</v>
      </c>
      <c r="G37" s="48">
        <v>45944</v>
      </c>
      <c r="H37" s="24">
        <f t="shared" si="11"/>
        <v>1942</v>
      </c>
      <c r="I37" s="24">
        <f t="shared" si="12"/>
        <v>83</v>
      </c>
      <c r="J37" s="36">
        <f t="shared" si="13"/>
        <v>192.5</v>
      </c>
      <c r="L37" t="str">
        <f t="shared" si="14"/>
        <v>Kunto Viiru</v>
      </c>
      <c r="M37" s="50">
        <f t="shared" si="15"/>
        <v>1942</v>
      </c>
      <c r="N37" s="11">
        <f t="shared" si="16"/>
        <v>117</v>
      </c>
      <c r="O37" s="51">
        <f t="shared" si="17"/>
        <v>192.5</v>
      </c>
      <c r="P37">
        <f t="shared" si="18"/>
        <v>2025</v>
      </c>
      <c r="Q37" s="50">
        <f t="shared" si="19"/>
        <v>83</v>
      </c>
    </row>
    <row r="38" spans="1:17" ht="15" customHeight="1" x14ac:dyDescent="0.25">
      <c r="A38" s="19">
        <f t="shared" si="10"/>
        <v>35</v>
      </c>
      <c r="B38">
        <v>120</v>
      </c>
      <c r="C38" t="s">
        <v>217</v>
      </c>
      <c r="D38" t="s">
        <v>113</v>
      </c>
      <c r="E38" s="48">
        <v>16615</v>
      </c>
      <c r="F38" t="s">
        <v>441</v>
      </c>
      <c r="G38" s="48">
        <v>45944</v>
      </c>
      <c r="H38" s="24">
        <f t="shared" si="11"/>
        <v>1945</v>
      </c>
      <c r="I38" s="24">
        <f t="shared" si="12"/>
        <v>80</v>
      </c>
      <c r="J38" s="36">
        <f t="shared" si="13"/>
        <v>192.3</v>
      </c>
      <c r="L38" t="str">
        <f t="shared" si="14"/>
        <v>Raimo Korpela</v>
      </c>
      <c r="M38" s="50">
        <f t="shared" si="15"/>
        <v>1945</v>
      </c>
      <c r="N38" s="11">
        <f t="shared" si="16"/>
        <v>120</v>
      </c>
      <c r="O38" s="51">
        <f t="shared" si="17"/>
        <v>192.3</v>
      </c>
      <c r="P38">
        <f t="shared" si="18"/>
        <v>2025</v>
      </c>
      <c r="Q38" s="50">
        <f t="shared" si="19"/>
        <v>80</v>
      </c>
    </row>
    <row r="39" spans="1:17" ht="15" customHeight="1" x14ac:dyDescent="0.25">
      <c r="A39" s="19">
        <f t="shared" si="10"/>
        <v>36</v>
      </c>
      <c r="B39">
        <v>151</v>
      </c>
      <c r="C39" t="s">
        <v>426</v>
      </c>
      <c r="D39" t="s">
        <v>3</v>
      </c>
      <c r="E39" s="48">
        <v>25362</v>
      </c>
      <c r="F39" t="s">
        <v>425</v>
      </c>
      <c r="G39" s="48">
        <v>45857</v>
      </c>
      <c r="H39" s="24">
        <f t="shared" si="11"/>
        <v>1969</v>
      </c>
      <c r="I39" s="24">
        <f t="shared" si="12"/>
        <v>56</v>
      </c>
      <c r="J39" s="36">
        <f t="shared" si="13"/>
        <v>192.1</v>
      </c>
      <c r="K39" t="s">
        <v>186</v>
      </c>
      <c r="L39" t="str">
        <f t="shared" si="14"/>
        <v>Antti Nissilä</v>
      </c>
      <c r="M39" s="50">
        <f t="shared" si="15"/>
        <v>1969</v>
      </c>
      <c r="N39" s="11">
        <f t="shared" si="16"/>
        <v>151</v>
      </c>
      <c r="O39" s="51">
        <f t="shared" si="17"/>
        <v>192.1</v>
      </c>
      <c r="P39">
        <f t="shared" si="18"/>
        <v>2025</v>
      </c>
      <c r="Q39" s="50">
        <f t="shared" si="19"/>
        <v>56</v>
      </c>
    </row>
    <row r="40" spans="1:17" ht="15" customHeight="1" x14ac:dyDescent="0.25">
      <c r="A40" s="19">
        <f t="shared" si="10"/>
        <v>37</v>
      </c>
      <c r="B40">
        <v>172</v>
      </c>
      <c r="C40" t="s">
        <v>112</v>
      </c>
      <c r="D40" t="s">
        <v>244</v>
      </c>
      <c r="E40" s="48">
        <v>29614</v>
      </c>
      <c r="F40" t="s">
        <v>34</v>
      </c>
      <c r="G40" s="48">
        <v>45710</v>
      </c>
      <c r="H40" s="24">
        <f t="shared" si="11"/>
        <v>1981</v>
      </c>
      <c r="I40" s="24">
        <f t="shared" si="12"/>
        <v>44</v>
      </c>
      <c r="J40" s="36">
        <f t="shared" si="13"/>
        <v>192</v>
      </c>
      <c r="K40" t="s">
        <v>186</v>
      </c>
      <c r="L40" t="str">
        <f t="shared" si="14"/>
        <v>Samuli Nurminen</v>
      </c>
      <c r="M40" s="50">
        <f t="shared" si="15"/>
        <v>1981</v>
      </c>
      <c r="N40" s="11">
        <f t="shared" si="16"/>
        <v>172</v>
      </c>
      <c r="O40" s="51">
        <f t="shared" si="17"/>
        <v>192</v>
      </c>
      <c r="P40">
        <f t="shared" si="18"/>
        <v>2025</v>
      </c>
      <c r="Q40" s="50">
        <f t="shared" si="19"/>
        <v>44</v>
      </c>
    </row>
    <row r="41" spans="1:17" ht="15" customHeight="1" x14ac:dyDescent="0.25">
      <c r="A41" s="19">
        <f t="shared" si="10"/>
        <v>38</v>
      </c>
      <c r="B41">
        <v>162</v>
      </c>
      <c r="C41" t="s">
        <v>286</v>
      </c>
      <c r="D41" t="s">
        <v>287</v>
      </c>
      <c r="E41" s="48">
        <v>27834</v>
      </c>
      <c r="F41" t="s">
        <v>407</v>
      </c>
      <c r="G41" s="48">
        <v>45877</v>
      </c>
      <c r="H41" s="24">
        <f t="shared" si="11"/>
        <v>1976</v>
      </c>
      <c r="I41" s="24">
        <f t="shared" si="12"/>
        <v>49</v>
      </c>
      <c r="J41" s="36">
        <f t="shared" si="13"/>
        <v>191.4</v>
      </c>
      <c r="K41" t="s">
        <v>186</v>
      </c>
      <c r="L41" t="str">
        <f t="shared" si="14"/>
        <v>Tuomo Repo</v>
      </c>
      <c r="M41" s="50">
        <f t="shared" si="15"/>
        <v>1976</v>
      </c>
      <c r="N41" s="11">
        <f t="shared" si="16"/>
        <v>162</v>
      </c>
      <c r="O41" s="51">
        <f t="shared" si="17"/>
        <v>191.4</v>
      </c>
      <c r="P41">
        <f t="shared" si="18"/>
        <v>2025</v>
      </c>
      <c r="Q41" s="50">
        <f t="shared" si="19"/>
        <v>49</v>
      </c>
    </row>
    <row r="42" spans="1:17" ht="15" customHeight="1" x14ac:dyDescent="0.25">
      <c r="A42" s="19">
        <f t="shared" si="10"/>
        <v>39</v>
      </c>
      <c r="B42">
        <v>130</v>
      </c>
      <c r="C42" t="s">
        <v>167</v>
      </c>
      <c r="D42" t="s">
        <v>165</v>
      </c>
      <c r="E42" s="48">
        <v>20409</v>
      </c>
      <c r="F42" t="s">
        <v>104</v>
      </c>
      <c r="G42" s="48">
        <v>45724</v>
      </c>
      <c r="H42" s="24">
        <f t="shared" si="11"/>
        <v>1955</v>
      </c>
      <c r="I42" s="24">
        <f t="shared" si="12"/>
        <v>70</v>
      </c>
      <c r="J42" s="36">
        <f t="shared" si="13"/>
        <v>190.6</v>
      </c>
      <c r="K42" t="s">
        <v>186</v>
      </c>
      <c r="L42" t="str">
        <f t="shared" si="14"/>
        <v>Juha Helander</v>
      </c>
      <c r="M42" s="50">
        <f t="shared" si="15"/>
        <v>1955</v>
      </c>
      <c r="N42" s="11">
        <f t="shared" si="16"/>
        <v>130</v>
      </c>
      <c r="O42" s="51">
        <f t="shared" si="17"/>
        <v>190.6</v>
      </c>
      <c r="P42">
        <f t="shared" si="18"/>
        <v>2025</v>
      </c>
      <c r="Q42" s="50">
        <f t="shared" si="19"/>
        <v>70</v>
      </c>
    </row>
    <row r="43" spans="1:17" ht="15" customHeight="1" x14ac:dyDescent="0.25">
      <c r="A43" s="19">
        <f t="shared" si="10"/>
        <v>40</v>
      </c>
      <c r="B43">
        <v>135</v>
      </c>
      <c r="C43" t="s">
        <v>396</v>
      </c>
      <c r="D43" t="s">
        <v>121</v>
      </c>
      <c r="E43" s="48">
        <v>21811</v>
      </c>
      <c r="F43" t="s">
        <v>202</v>
      </c>
      <c r="G43" s="48">
        <v>45837</v>
      </c>
      <c r="H43" s="24">
        <f t="shared" si="11"/>
        <v>1959</v>
      </c>
      <c r="I43" s="24">
        <f t="shared" si="12"/>
        <v>66</v>
      </c>
      <c r="J43" s="36">
        <f t="shared" si="13"/>
        <v>190.5</v>
      </c>
      <c r="L43" t="str">
        <f t="shared" si="14"/>
        <v>Pekka Koskinen</v>
      </c>
      <c r="M43" s="50">
        <f t="shared" si="15"/>
        <v>1959</v>
      </c>
      <c r="N43" s="11">
        <f t="shared" si="16"/>
        <v>135</v>
      </c>
      <c r="O43" s="51">
        <f t="shared" si="17"/>
        <v>190.5</v>
      </c>
      <c r="P43">
        <f t="shared" si="18"/>
        <v>2025</v>
      </c>
      <c r="Q43" s="50">
        <f t="shared" si="19"/>
        <v>66</v>
      </c>
    </row>
    <row r="44" spans="1:17" ht="15" customHeight="1" x14ac:dyDescent="0.25">
      <c r="A44" s="19">
        <f t="shared" si="10"/>
        <v>41</v>
      </c>
      <c r="B44">
        <v>142</v>
      </c>
      <c r="C44" t="s">
        <v>324</v>
      </c>
      <c r="D44" t="s">
        <v>325</v>
      </c>
      <c r="E44" s="48">
        <v>23869</v>
      </c>
      <c r="F44" t="s">
        <v>34</v>
      </c>
      <c r="G44" s="48">
        <v>45710</v>
      </c>
      <c r="H44" s="24">
        <f t="shared" si="11"/>
        <v>1965</v>
      </c>
      <c r="I44" s="24">
        <f t="shared" si="12"/>
        <v>60</v>
      </c>
      <c r="J44" s="36">
        <f t="shared" si="13"/>
        <v>189.2</v>
      </c>
      <c r="K44" t="s">
        <v>186</v>
      </c>
      <c r="L44" t="str">
        <f t="shared" si="14"/>
        <v>Ari Ollikainen</v>
      </c>
      <c r="M44" s="50">
        <f t="shared" si="15"/>
        <v>1965</v>
      </c>
      <c r="N44" s="11">
        <f t="shared" si="16"/>
        <v>142</v>
      </c>
      <c r="O44" s="51">
        <f t="shared" si="17"/>
        <v>189.2</v>
      </c>
      <c r="P44">
        <f t="shared" si="18"/>
        <v>2025</v>
      </c>
      <c r="Q44" s="50">
        <f t="shared" si="19"/>
        <v>60</v>
      </c>
    </row>
    <row r="45" spans="1:17" ht="15" customHeight="1" x14ac:dyDescent="0.25">
      <c r="A45" s="19">
        <f t="shared" si="10"/>
        <v>42</v>
      </c>
      <c r="B45">
        <v>139</v>
      </c>
      <c r="C45" t="s">
        <v>164</v>
      </c>
      <c r="D45" t="s">
        <v>9</v>
      </c>
      <c r="E45" s="48">
        <v>23357</v>
      </c>
      <c r="F45" t="s">
        <v>104</v>
      </c>
      <c r="G45" s="48">
        <v>45724</v>
      </c>
      <c r="H45" s="24">
        <f t="shared" si="11"/>
        <v>1963</v>
      </c>
      <c r="I45" s="24">
        <f t="shared" si="12"/>
        <v>62</v>
      </c>
      <c r="J45" s="36">
        <f t="shared" si="13"/>
        <v>189</v>
      </c>
      <c r="K45" t="s">
        <v>186</v>
      </c>
      <c r="L45" t="str">
        <f t="shared" si="14"/>
        <v>Tuomo Vanhanen</v>
      </c>
      <c r="M45" s="50">
        <f t="shared" si="15"/>
        <v>1963</v>
      </c>
      <c r="N45" s="11">
        <f t="shared" si="16"/>
        <v>139</v>
      </c>
      <c r="O45" s="51">
        <f t="shared" si="17"/>
        <v>189</v>
      </c>
      <c r="P45">
        <f t="shared" si="18"/>
        <v>2025</v>
      </c>
      <c r="Q45" s="50">
        <f t="shared" si="19"/>
        <v>62</v>
      </c>
    </row>
    <row r="46" spans="1:17" ht="15" customHeight="1" x14ac:dyDescent="0.25">
      <c r="A46" s="19">
        <f t="shared" si="10"/>
        <v>43</v>
      </c>
      <c r="B46">
        <v>139</v>
      </c>
      <c r="C46" t="s">
        <v>94</v>
      </c>
      <c r="D46" t="s">
        <v>316</v>
      </c>
      <c r="E46" s="48">
        <v>23215</v>
      </c>
      <c r="F46" t="s">
        <v>34</v>
      </c>
      <c r="G46" s="48">
        <v>45710</v>
      </c>
      <c r="H46" s="24">
        <f t="shared" si="11"/>
        <v>1963</v>
      </c>
      <c r="I46" s="24">
        <f t="shared" si="12"/>
        <v>62</v>
      </c>
      <c r="J46" s="36">
        <f t="shared" si="13"/>
        <v>189</v>
      </c>
      <c r="K46" t="s">
        <v>186</v>
      </c>
      <c r="L46" t="str">
        <f t="shared" si="14"/>
        <v>Petri Korander</v>
      </c>
      <c r="M46" s="50">
        <f t="shared" si="15"/>
        <v>1963</v>
      </c>
      <c r="N46" s="11">
        <f t="shared" si="16"/>
        <v>139</v>
      </c>
      <c r="O46" s="51">
        <f t="shared" si="17"/>
        <v>189</v>
      </c>
      <c r="P46">
        <f t="shared" si="18"/>
        <v>2025</v>
      </c>
      <c r="Q46" s="50">
        <f t="shared" si="19"/>
        <v>62</v>
      </c>
    </row>
    <row r="47" spans="1:17" ht="15" customHeight="1" x14ac:dyDescent="0.25">
      <c r="A47" s="19">
        <f t="shared" si="10"/>
        <v>44</v>
      </c>
      <c r="B47">
        <v>112.00000000000001</v>
      </c>
      <c r="C47" t="s">
        <v>16</v>
      </c>
      <c r="D47" t="s">
        <v>9</v>
      </c>
      <c r="E47" s="48">
        <v>15131</v>
      </c>
      <c r="F47" t="s">
        <v>197</v>
      </c>
      <c r="G47" s="48">
        <v>45875</v>
      </c>
      <c r="H47" s="24">
        <f t="shared" si="11"/>
        <v>1941</v>
      </c>
      <c r="I47" s="24">
        <f t="shared" si="12"/>
        <v>84</v>
      </c>
      <c r="J47" s="36">
        <f t="shared" si="13"/>
        <v>188.60000000000002</v>
      </c>
      <c r="K47" t="s">
        <v>186</v>
      </c>
      <c r="L47" t="str">
        <f t="shared" si="14"/>
        <v>Kyösti Poutiainen</v>
      </c>
      <c r="M47" s="50">
        <f t="shared" si="15"/>
        <v>1941</v>
      </c>
      <c r="N47" s="11">
        <f t="shared" si="16"/>
        <v>112.00000000000001</v>
      </c>
      <c r="O47" s="51">
        <f t="shared" si="17"/>
        <v>188.60000000000002</v>
      </c>
      <c r="P47">
        <f t="shared" si="18"/>
        <v>2025</v>
      </c>
      <c r="Q47" s="50">
        <f t="shared" si="19"/>
        <v>84</v>
      </c>
    </row>
    <row r="48" spans="1:17" ht="15" customHeight="1" x14ac:dyDescent="0.25">
      <c r="A48" s="19">
        <f t="shared" si="10"/>
        <v>45</v>
      </c>
      <c r="B48">
        <v>133</v>
      </c>
      <c r="C48" t="s">
        <v>166</v>
      </c>
      <c r="D48" t="s">
        <v>9</v>
      </c>
      <c r="E48" s="48">
        <v>21855</v>
      </c>
      <c r="F48" t="s">
        <v>32</v>
      </c>
      <c r="G48" s="48">
        <v>45693</v>
      </c>
      <c r="H48" s="24">
        <f t="shared" si="11"/>
        <v>1959</v>
      </c>
      <c r="I48" s="24">
        <f t="shared" si="12"/>
        <v>66</v>
      </c>
      <c r="J48" s="36">
        <f t="shared" si="13"/>
        <v>188.5</v>
      </c>
      <c r="K48" t="s">
        <v>186</v>
      </c>
      <c r="L48" t="str">
        <f t="shared" si="14"/>
        <v>Aulis Lind</v>
      </c>
      <c r="M48" s="50">
        <f t="shared" si="15"/>
        <v>1959</v>
      </c>
      <c r="N48" s="11">
        <f t="shared" si="16"/>
        <v>133</v>
      </c>
      <c r="O48" s="51">
        <f t="shared" si="17"/>
        <v>188.5</v>
      </c>
      <c r="P48">
        <f t="shared" si="18"/>
        <v>2025</v>
      </c>
      <c r="Q48" s="50">
        <f t="shared" si="19"/>
        <v>66</v>
      </c>
    </row>
    <row r="49" spans="1:17" ht="15" customHeight="1" x14ac:dyDescent="0.25">
      <c r="A49" s="19">
        <f t="shared" si="10"/>
        <v>46</v>
      </c>
      <c r="B49">
        <v>133</v>
      </c>
      <c r="C49" t="s">
        <v>262</v>
      </c>
      <c r="D49" t="s">
        <v>263</v>
      </c>
      <c r="E49" s="48">
        <v>21673</v>
      </c>
      <c r="F49" t="s">
        <v>34</v>
      </c>
      <c r="G49" s="48">
        <v>45710</v>
      </c>
      <c r="H49" s="24">
        <f t="shared" si="11"/>
        <v>1959</v>
      </c>
      <c r="I49" s="24">
        <f t="shared" si="12"/>
        <v>66</v>
      </c>
      <c r="J49" s="36">
        <f t="shared" si="13"/>
        <v>188.5</v>
      </c>
      <c r="K49" t="s">
        <v>186</v>
      </c>
      <c r="L49" t="str">
        <f t="shared" si="14"/>
        <v>Atte Lähdekorpi</v>
      </c>
      <c r="M49" s="50">
        <f t="shared" si="15"/>
        <v>1959</v>
      </c>
      <c r="N49" s="11">
        <f t="shared" si="16"/>
        <v>133</v>
      </c>
      <c r="O49" s="51">
        <f t="shared" si="17"/>
        <v>188.5</v>
      </c>
      <c r="P49">
        <f t="shared" si="18"/>
        <v>2025</v>
      </c>
      <c r="Q49" s="50">
        <f t="shared" si="19"/>
        <v>66</v>
      </c>
    </row>
    <row r="50" spans="1:17" ht="15" customHeight="1" x14ac:dyDescent="0.25">
      <c r="A50" s="19">
        <f t="shared" si="10"/>
        <v>47</v>
      </c>
      <c r="B50">
        <v>124</v>
      </c>
      <c r="C50" t="s">
        <v>308</v>
      </c>
      <c r="D50" t="s">
        <v>141</v>
      </c>
      <c r="E50" s="48">
        <v>19240</v>
      </c>
      <c r="F50" t="s">
        <v>437</v>
      </c>
      <c r="G50" s="48">
        <v>45899</v>
      </c>
      <c r="H50" s="24">
        <f t="shared" si="11"/>
        <v>1952</v>
      </c>
      <c r="I50" s="24">
        <f t="shared" si="12"/>
        <v>73</v>
      </c>
      <c r="J50" s="36">
        <f t="shared" si="13"/>
        <v>188.3</v>
      </c>
      <c r="L50" t="str">
        <f t="shared" si="14"/>
        <v>Leo Lahtinen</v>
      </c>
      <c r="M50" s="50">
        <f t="shared" si="15"/>
        <v>1952</v>
      </c>
      <c r="N50" s="11">
        <f t="shared" si="16"/>
        <v>124</v>
      </c>
      <c r="O50" s="51">
        <f t="shared" si="17"/>
        <v>188.3</v>
      </c>
      <c r="P50">
        <f t="shared" si="18"/>
        <v>2025</v>
      </c>
      <c r="Q50" s="50">
        <f t="shared" si="19"/>
        <v>73</v>
      </c>
    </row>
    <row r="51" spans="1:17" ht="15" customHeight="1" x14ac:dyDescent="0.25">
      <c r="A51" s="19">
        <f t="shared" si="10"/>
        <v>48</v>
      </c>
      <c r="B51">
        <v>109.00000000000001</v>
      </c>
      <c r="C51" t="s">
        <v>266</v>
      </c>
      <c r="D51" t="s">
        <v>267</v>
      </c>
      <c r="E51" s="48">
        <v>14295</v>
      </c>
      <c r="F51" t="s">
        <v>407</v>
      </c>
      <c r="G51" s="48">
        <v>45877</v>
      </c>
      <c r="H51" s="24">
        <f t="shared" si="11"/>
        <v>1939</v>
      </c>
      <c r="I51" s="24">
        <f t="shared" si="12"/>
        <v>86</v>
      </c>
      <c r="J51" s="36">
        <f t="shared" si="13"/>
        <v>187.60000000000002</v>
      </c>
      <c r="K51" t="s">
        <v>186</v>
      </c>
      <c r="L51" t="str">
        <f t="shared" si="14"/>
        <v>Timo Suvanto</v>
      </c>
      <c r="M51" s="50">
        <f t="shared" si="15"/>
        <v>1939</v>
      </c>
      <c r="N51" s="11">
        <f t="shared" si="16"/>
        <v>109.00000000000001</v>
      </c>
      <c r="O51" s="51">
        <f t="shared" si="17"/>
        <v>187.60000000000002</v>
      </c>
      <c r="P51">
        <f t="shared" si="18"/>
        <v>2025</v>
      </c>
      <c r="Q51" s="50">
        <f t="shared" si="19"/>
        <v>86</v>
      </c>
    </row>
    <row r="52" spans="1:17" ht="15" customHeight="1" x14ac:dyDescent="0.25">
      <c r="A52" s="19">
        <f t="shared" si="10"/>
        <v>49</v>
      </c>
      <c r="B52">
        <v>148</v>
      </c>
      <c r="C52" t="s">
        <v>326</v>
      </c>
      <c r="D52" t="s">
        <v>101</v>
      </c>
      <c r="E52" s="48">
        <v>25661</v>
      </c>
      <c r="F52" t="s">
        <v>34</v>
      </c>
      <c r="G52" s="48">
        <v>45710</v>
      </c>
      <c r="H52" s="24">
        <f t="shared" si="11"/>
        <v>1970</v>
      </c>
      <c r="I52" s="24">
        <f t="shared" si="12"/>
        <v>55</v>
      </c>
      <c r="J52" s="36">
        <f t="shared" si="13"/>
        <v>187.5</v>
      </c>
      <c r="K52" t="s">
        <v>186</v>
      </c>
      <c r="L52" t="str">
        <f t="shared" si="14"/>
        <v>Rami Urho</v>
      </c>
      <c r="M52" s="50">
        <f t="shared" si="15"/>
        <v>1970</v>
      </c>
      <c r="N52" s="11">
        <f t="shared" si="16"/>
        <v>148</v>
      </c>
      <c r="O52" s="51">
        <f t="shared" si="17"/>
        <v>187.5</v>
      </c>
      <c r="P52">
        <f t="shared" si="18"/>
        <v>2025</v>
      </c>
      <c r="Q52" s="50">
        <f t="shared" si="19"/>
        <v>55</v>
      </c>
    </row>
    <row r="53" spans="1:17" ht="15" customHeight="1" x14ac:dyDescent="0.25">
      <c r="A53" s="19">
        <f t="shared" si="10"/>
        <v>50</v>
      </c>
      <c r="B53">
        <v>119</v>
      </c>
      <c r="C53" t="s">
        <v>96</v>
      </c>
      <c r="D53" t="s">
        <v>9</v>
      </c>
      <c r="E53" s="48">
        <v>18064</v>
      </c>
      <c r="F53" t="s">
        <v>32</v>
      </c>
      <c r="G53" s="48">
        <v>45707</v>
      </c>
      <c r="H53" s="24">
        <f t="shared" si="11"/>
        <v>1949</v>
      </c>
      <c r="I53" s="24">
        <f t="shared" si="12"/>
        <v>76</v>
      </c>
      <c r="J53" s="36">
        <f t="shared" si="13"/>
        <v>186.8</v>
      </c>
      <c r="K53" t="s">
        <v>186</v>
      </c>
      <c r="L53" t="str">
        <f t="shared" si="14"/>
        <v>Lasse Kyrö</v>
      </c>
      <c r="M53" s="50">
        <f t="shared" si="15"/>
        <v>1949</v>
      </c>
      <c r="N53" s="11">
        <f t="shared" si="16"/>
        <v>119</v>
      </c>
      <c r="O53" s="51">
        <f t="shared" si="17"/>
        <v>186.8</v>
      </c>
      <c r="P53">
        <f t="shared" si="18"/>
        <v>2025</v>
      </c>
      <c r="Q53" s="50">
        <f t="shared" si="19"/>
        <v>76</v>
      </c>
    </row>
    <row r="54" spans="1:17" ht="15" customHeight="1" x14ac:dyDescent="0.25">
      <c r="A54" s="19">
        <f t="shared" si="10"/>
        <v>51</v>
      </c>
      <c r="B54">
        <v>147</v>
      </c>
      <c r="C54" t="s">
        <v>271</v>
      </c>
      <c r="D54" t="s">
        <v>9</v>
      </c>
      <c r="E54" s="48">
        <v>25761</v>
      </c>
      <c r="F54" t="s">
        <v>441</v>
      </c>
      <c r="G54" s="48">
        <v>45940</v>
      </c>
      <c r="H54" s="24">
        <f t="shared" si="11"/>
        <v>1970</v>
      </c>
      <c r="I54" s="24">
        <f t="shared" si="12"/>
        <v>55</v>
      </c>
      <c r="J54" s="36">
        <f t="shared" si="13"/>
        <v>186.5</v>
      </c>
      <c r="L54" t="str">
        <f t="shared" si="14"/>
        <v>Kari Elomäki</v>
      </c>
      <c r="M54" s="50">
        <f t="shared" si="15"/>
        <v>1970</v>
      </c>
      <c r="N54" s="11">
        <f t="shared" si="16"/>
        <v>147</v>
      </c>
      <c r="O54" s="51">
        <f t="shared" si="17"/>
        <v>186.5</v>
      </c>
      <c r="P54">
        <f t="shared" si="18"/>
        <v>2025</v>
      </c>
      <c r="Q54" s="50">
        <f t="shared" si="19"/>
        <v>55</v>
      </c>
    </row>
    <row r="55" spans="1:17" ht="15" customHeight="1" x14ac:dyDescent="0.25">
      <c r="A55" s="19">
        <f t="shared" si="10"/>
        <v>52</v>
      </c>
      <c r="B55">
        <v>147</v>
      </c>
      <c r="C55" t="s">
        <v>395</v>
      </c>
      <c r="D55" t="s">
        <v>35</v>
      </c>
      <c r="E55" s="48">
        <v>25913</v>
      </c>
      <c r="F55" t="s">
        <v>407</v>
      </c>
      <c r="G55" s="48">
        <v>45877</v>
      </c>
      <c r="H55" s="24">
        <f t="shared" si="11"/>
        <v>1970</v>
      </c>
      <c r="I55" s="24">
        <f t="shared" si="12"/>
        <v>55</v>
      </c>
      <c r="J55" s="36">
        <f t="shared" si="13"/>
        <v>186.5</v>
      </c>
      <c r="K55" t="s">
        <v>186</v>
      </c>
      <c r="L55" t="str">
        <f t="shared" si="14"/>
        <v>Arto Lauri</v>
      </c>
      <c r="M55" s="50">
        <f t="shared" si="15"/>
        <v>1970</v>
      </c>
      <c r="N55" s="11">
        <f t="shared" si="16"/>
        <v>147</v>
      </c>
      <c r="O55" s="51">
        <f t="shared" si="17"/>
        <v>186.5</v>
      </c>
      <c r="P55">
        <f t="shared" si="18"/>
        <v>2025</v>
      </c>
      <c r="Q55" s="50">
        <f t="shared" si="19"/>
        <v>55</v>
      </c>
    </row>
    <row r="56" spans="1:17" ht="15" customHeight="1" x14ac:dyDescent="0.25">
      <c r="A56" s="19">
        <f t="shared" si="10"/>
        <v>53</v>
      </c>
      <c r="B56">
        <v>157</v>
      </c>
      <c r="C56" t="s">
        <v>203</v>
      </c>
      <c r="D56" t="s">
        <v>245</v>
      </c>
      <c r="E56" s="48">
        <v>27815</v>
      </c>
      <c r="F56" t="s">
        <v>34</v>
      </c>
      <c r="G56" s="48">
        <v>45710</v>
      </c>
      <c r="H56" s="24">
        <f t="shared" si="11"/>
        <v>1976</v>
      </c>
      <c r="I56" s="24">
        <f t="shared" si="12"/>
        <v>49</v>
      </c>
      <c r="J56" s="36">
        <f t="shared" si="13"/>
        <v>186.4</v>
      </c>
      <c r="K56" t="s">
        <v>186</v>
      </c>
      <c r="L56" t="str">
        <f t="shared" si="14"/>
        <v>Matts Nylund</v>
      </c>
      <c r="M56" s="50">
        <f t="shared" si="15"/>
        <v>1976</v>
      </c>
      <c r="N56" s="11">
        <f t="shared" si="16"/>
        <v>157</v>
      </c>
      <c r="O56" s="51">
        <f t="shared" si="17"/>
        <v>186.4</v>
      </c>
      <c r="P56">
        <f t="shared" si="18"/>
        <v>2025</v>
      </c>
      <c r="Q56" s="50">
        <f t="shared" si="19"/>
        <v>49</v>
      </c>
    </row>
    <row r="57" spans="1:17" ht="15" customHeight="1" x14ac:dyDescent="0.25">
      <c r="A57" s="19">
        <f t="shared" si="10"/>
        <v>54</v>
      </c>
      <c r="B57">
        <v>127</v>
      </c>
      <c r="C57" t="s">
        <v>298</v>
      </c>
      <c r="D57" t="s">
        <v>253</v>
      </c>
      <c r="E57" s="48">
        <v>20593</v>
      </c>
      <c r="F57" t="s">
        <v>190</v>
      </c>
      <c r="G57" s="48">
        <v>45801</v>
      </c>
      <c r="H57" s="24">
        <f t="shared" si="11"/>
        <v>1956</v>
      </c>
      <c r="I57" s="24">
        <f t="shared" si="12"/>
        <v>69</v>
      </c>
      <c r="J57" s="36">
        <f t="shared" si="13"/>
        <v>186.4</v>
      </c>
      <c r="L57" t="str">
        <f t="shared" si="14"/>
        <v>Olavi Roivainen</v>
      </c>
      <c r="M57" s="50">
        <f t="shared" si="15"/>
        <v>1956</v>
      </c>
      <c r="N57" s="11">
        <f t="shared" si="16"/>
        <v>127</v>
      </c>
      <c r="O57" s="51">
        <f t="shared" si="17"/>
        <v>186.4</v>
      </c>
      <c r="P57">
        <f t="shared" si="18"/>
        <v>2025</v>
      </c>
      <c r="Q57" s="50">
        <f t="shared" si="19"/>
        <v>69</v>
      </c>
    </row>
    <row r="58" spans="1:17" ht="15" customHeight="1" x14ac:dyDescent="0.25">
      <c r="A58" s="19">
        <f t="shared" si="10"/>
        <v>55</v>
      </c>
      <c r="B58">
        <v>122</v>
      </c>
      <c r="C58" t="s">
        <v>299</v>
      </c>
      <c r="D58" t="s">
        <v>300</v>
      </c>
      <c r="E58" s="48">
        <v>19015</v>
      </c>
      <c r="F58" t="s">
        <v>197</v>
      </c>
      <c r="G58" s="48">
        <v>45833</v>
      </c>
      <c r="H58" s="24">
        <f t="shared" si="11"/>
        <v>1952</v>
      </c>
      <c r="I58" s="24">
        <f t="shared" si="12"/>
        <v>73</v>
      </c>
      <c r="J58" s="36">
        <f t="shared" si="13"/>
        <v>186.3</v>
      </c>
      <c r="L58" t="str">
        <f t="shared" si="14"/>
        <v>Jorma Liikala</v>
      </c>
      <c r="M58" s="50">
        <f t="shared" si="15"/>
        <v>1952</v>
      </c>
      <c r="N58" s="11">
        <f t="shared" si="16"/>
        <v>122</v>
      </c>
      <c r="O58" s="51">
        <f t="shared" si="17"/>
        <v>186.3</v>
      </c>
      <c r="P58">
        <f t="shared" si="18"/>
        <v>2025</v>
      </c>
      <c r="Q58" s="50">
        <f t="shared" si="19"/>
        <v>73</v>
      </c>
    </row>
    <row r="59" spans="1:17" ht="15" customHeight="1" x14ac:dyDescent="0.25">
      <c r="A59" s="19">
        <f t="shared" si="10"/>
        <v>56</v>
      </c>
      <c r="B59">
        <v>142</v>
      </c>
      <c r="C59" t="s">
        <v>272</v>
      </c>
      <c r="D59" t="s">
        <v>9</v>
      </c>
      <c r="E59" s="48">
        <v>24550</v>
      </c>
      <c r="F59" t="s">
        <v>104</v>
      </c>
      <c r="G59" s="48">
        <v>45724</v>
      </c>
      <c r="H59" s="24">
        <f t="shared" si="11"/>
        <v>1967</v>
      </c>
      <c r="I59" s="24">
        <f t="shared" si="12"/>
        <v>58</v>
      </c>
      <c r="J59" s="36">
        <f t="shared" si="13"/>
        <v>186.2</v>
      </c>
      <c r="K59" t="s">
        <v>186</v>
      </c>
      <c r="L59" t="str">
        <f t="shared" si="14"/>
        <v>Martti Pennanen</v>
      </c>
      <c r="M59" s="50">
        <f t="shared" si="15"/>
        <v>1967</v>
      </c>
      <c r="N59" s="11">
        <f t="shared" si="16"/>
        <v>142</v>
      </c>
      <c r="O59" s="51">
        <f t="shared" si="17"/>
        <v>186.2</v>
      </c>
      <c r="P59">
        <f t="shared" si="18"/>
        <v>2025</v>
      </c>
      <c r="Q59" s="50">
        <f t="shared" si="19"/>
        <v>58</v>
      </c>
    </row>
    <row r="60" spans="1:17" ht="15" customHeight="1" x14ac:dyDescent="0.25">
      <c r="A60" s="19">
        <f t="shared" si="10"/>
        <v>57</v>
      </c>
      <c r="B60">
        <v>139</v>
      </c>
      <c r="C60" t="s">
        <v>327</v>
      </c>
      <c r="D60" t="s">
        <v>138</v>
      </c>
      <c r="E60" s="48">
        <v>23926</v>
      </c>
      <c r="F60" t="s">
        <v>34</v>
      </c>
      <c r="G60" s="48">
        <v>45710</v>
      </c>
      <c r="H60" s="24">
        <f t="shared" si="11"/>
        <v>1965</v>
      </c>
      <c r="I60" s="24">
        <f t="shared" si="12"/>
        <v>60</v>
      </c>
      <c r="J60" s="36">
        <f t="shared" si="13"/>
        <v>186.2</v>
      </c>
      <c r="K60" t="s">
        <v>186</v>
      </c>
      <c r="L60" t="str">
        <f t="shared" si="14"/>
        <v>Petri Melanen</v>
      </c>
      <c r="M60" s="50">
        <f t="shared" si="15"/>
        <v>1965</v>
      </c>
      <c r="N60" s="11">
        <f t="shared" si="16"/>
        <v>139</v>
      </c>
      <c r="O60" s="51">
        <f t="shared" si="17"/>
        <v>186.2</v>
      </c>
      <c r="P60">
        <f t="shared" si="18"/>
        <v>2025</v>
      </c>
      <c r="Q60" s="50">
        <f t="shared" si="19"/>
        <v>60</v>
      </c>
    </row>
    <row r="61" spans="1:17" ht="15" customHeight="1" x14ac:dyDescent="0.25">
      <c r="A61" s="19">
        <f t="shared" si="10"/>
        <v>58</v>
      </c>
      <c r="B61">
        <v>139</v>
      </c>
      <c r="C61" t="s">
        <v>312</v>
      </c>
      <c r="D61" t="s">
        <v>9</v>
      </c>
      <c r="E61" s="48">
        <v>23888</v>
      </c>
      <c r="F61" t="s">
        <v>197</v>
      </c>
      <c r="G61" s="48">
        <v>45840</v>
      </c>
      <c r="H61" s="24">
        <f t="shared" si="11"/>
        <v>1965</v>
      </c>
      <c r="I61" s="24">
        <f t="shared" si="12"/>
        <v>60</v>
      </c>
      <c r="J61" s="36">
        <f t="shared" si="13"/>
        <v>186.2</v>
      </c>
      <c r="L61" t="str">
        <f t="shared" si="14"/>
        <v>Mika Siimes</v>
      </c>
      <c r="M61" s="50">
        <f t="shared" si="15"/>
        <v>1965</v>
      </c>
      <c r="N61" s="11">
        <f t="shared" si="16"/>
        <v>139</v>
      </c>
      <c r="O61" s="51">
        <f t="shared" si="17"/>
        <v>186.2</v>
      </c>
      <c r="P61">
        <f t="shared" si="18"/>
        <v>2025</v>
      </c>
      <c r="Q61" s="50">
        <f t="shared" si="19"/>
        <v>60</v>
      </c>
    </row>
    <row r="62" spans="1:17" ht="15" customHeight="1" x14ac:dyDescent="0.25">
      <c r="A62" s="19">
        <f t="shared" si="10"/>
        <v>59</v>
      </c>
      <c r="B62">
        <v>133</v>
      </c>
      <c r="C62" t="s">
        <v>295</v>
      </c>
      <c r="D62" t="s">
        <v>245</v>
      </c>
      <c r="E62" s="48">
        <v>22311</v>
      </c>
      <c r="F62" t="s">
        <v>34</v>
      </c>
      <c r="G62" s="48">
        <v>45710</v>
      </c>
      <c r="H62" s="24">
        <f t="shared" si="11"/>
        <v>1961</v>
      </c>
      <c r="I62" s="24">
        <f t="shared" si="12"/>
        <v>64</v>
      </c>
      <c r="J62" s="36">
        <f t="shared" si="13"/>
        <v>185.8</v>
      </c>
      <c r="K62" t="s">
        <v>186</v>
      </c>
      <c r="L62" t="str">
        <f t="shared" si="14"/>
        <v>Petri Norri</v>
      </c>
      <c r="M62" s="50">
        <f t="shared" si="15"/>
        <v>1961</v>
      </c>
      <c r="N62" s="11">
        <f t="shared" si="16"/>
        <v>133</v>
      </c>
      <c r="O62" s="51">
        <f t="shared" si="17"/>
        <v>185.8</v>
      </c>
      <c r="P62">
        <f t="shared" si="18"/>
        <v>2025</v>
      </c>
      <c r="Q62" s="50">
        <f t="shared" si="19"/>
        <v>64</v>
      </c>
    </row>
    <row r="63" spans="1:17" ht="15" customHeight="1" x14ac:dyDescent="0.25">
      <c r="A63" s="19">
        <f t="shared" ref="A63:A94" si="20">A62+1</f>
        <v>60</v>
      </c>
      <c r="B63">
        <v>133</v>
      </c>
      <c r="C63" t="s">
        <v>231</v>
      </c>
      <c r="D63" t="s">
        <v>9</v>
      </c>
      <c r="E63" s="48">
        <v>22520</v>
      </c>
      <c r="F63" t="s">
        <v>104</v>
      </c>
      <c r="G63" s="48">
        <v>45724</v>
      </c>
      <c r="H63" s="24">
        <f t="shared" ref="H63:H94" si="21">YEAR(E63)</f>
        <v>1961</v>
      </c>
      <c r="I63" s="24">
        <f t="shared" ref="I63:I94" si="22">D$1-H63</f>
        <v>64</v>
      </c>
      <c r="J63" s="36">
        <f t="shared" ref="J63:J94" si="23">B63+(VLOOKUP(I63,Ikäkertoimet,13))</f>
        <v>185.8</v>
      </c>
      <c r="K63" t="s">
        <v>186</v>
      </c>
      <c r="L63" t="str">
        <f t="shared" ref="L63:L94" si="24">C63</f>
        <v>Jari Jaakkola</v>
      </c>
      <c r="M63" s="50">
        <f t="shared" ref="M63:M94" si="25">H63</f>
        <v>1961</v>
      </c>
      <c r="N63" s="11">
        <f t="shared" ref="N63:N94" si="26">B63</f>
        <v>133</v>
      </c>
      <c r="O63" s="51">
        <f t="shared" ref="O63:O94" si="27">J63</f>
        <v>185.8</v>
      </c>
      <c r="P63">
        <f t="shared" ref="P63:P94" si="28">P$2</f>
        <v>2025</v>
      </c>
      <c r="Q63" s="50">
        <f t="shared" ref="Q63:Q94" si="29">P$2-H63</f>
        <v>64</v>
      </c>
    </row>
    <row r="64" spans="1:17" ht="15" customHeight="1" x14ac:dyDescent="0.25">
      <c r="A64" s="19">
        <f t="shared" si="20"/>
        <v>61</v>
      </c>
      <c r="B64">
        <v>151</v>
      </c>
      <c r="C64" t="s">
        <v>444</v>
      </c>
      <c r="D64" t="s">
        <v>101</v>
      </c>
      <c r="E64" s="48">
        <v>26741</v>
      </c>
      <c r="F64" t="s">
        <v>204</v>
      </c>
      <c r="G64" s="48">
        <v>45889</v>
      </c>
      <c r="H64" s="24">
        <f t="shared" si="21"/>
        <v>1973</v>
      </c>
      <c r="I64" s="24">
        <f t="shared" si="22"/>
        <v>52</v>
      </c>
      <c r="J64" s="36">
        <f t="shared" si="23"/>
        <v>185.6</v>
      </c>
      <c r="L64" t="str">
        <f t="shared" si="24"/>
        <v>Rauli Lautkankare</v>
      </c>
      <c r="M64" s="50">
        <f t="shared" si="25"/>
        <v>1973</v>
      </c>
      <c r="N64" s="11">
        <f t="shared" si="26"/>
        <v>151</v>
      </c>
      <c r="O64" s="51">
        <f t="shared" si="27"/>
        <v>185.6</v>
      </c>
      <c r="P64">
        <f t="shared" si="28"/>
        <v>2025</v>
      </c>
      <c r="Q64" s="50">
        <f t="shared" si="29"/>
        <v>52</v>
      </c>
    </row>
    <row r="65" spans="1:17" ht="15" customHeight="1" x14ac:dyDescent="0.25">
      <c r="A65" s="19">
        <f t="shared" si="20"/>
        <v>62</v>
      </c>
      <c r="B65">
        <v>151</v>
      </c>
      <c r="C65" t="s">
        <v>120</v>
      </c>
      <c r="D65" t="s">
        <v>113</v>
      </c>
      <c r="E65" s="48">
        <v>26981</v>
      </c>
      <c r="F65" t="s">
        <v>202</v>
      </c>
      <c r="G65" s="48">
        <v>45843</v>
      </c>
      <c r="H65" s="24">
        <f t="shared" si="21"/>
        <v>1973</v>
      </c>
      <c r="I65" s="24">
        <f t="shared" si="22"/>
        <v>52</v>
      </c>
      <c r="J65" s="36">
        <f t="shared" si="23"/>
        <v>185.6</v>
      </c>
      <c r="L65" t="str">
        <f t="shared" si="24"/>
        <v>Lasse Kaihlavirta</v>
      </c>
      <c r="M65" s="50">
        <f t="shared" si="25"/>
        <v>1973</v>
      </c>
      <c r="N65" s="11">
        <f t="shared" si="26"/>
        <v>151</v>
      </c>
      <c r="O65" s="51">
        <f t="shared" si="27"/>
        <v>185.6</v>
      </c>
      <c r="P65">
        <f t="shared" si="28"/>
        <v>2025</v>
      </c>
      <c r="Q65" s="50">
        <f t="shared" si="29"/>
        <v>52</v>
      </c>
    </row>
    <row r="66" spans="1:17" ht="15" customHeight="1" x14ac:dyDescent="0.25">
      <c r="A66" s="19">
        <f t="shared" si="20"/>
        <v>63</v>
      </c>
      <c r="B66">
        <v>130</v>
      </c>
      <c r="C66" t="s">
        <v>296</v>
      </c>
      <c r="D66" t="s">
        <v>297</v>
      </c>
      <c r="E66" s="48">
        <v>21812</v>
      </c>
      <c r="F66" t="s">
        <v>34</v>
      </c>
      <c r="G66" s="48">
        <v>45710</v>
      </c>
      <c r="H66" s="24">
        <f t="shared" si="21"/>
        <v>1959</v>
      </c>
      <c r="I66" s="24">
        <f t="shared" si="22"/>
        <v>66</v>
      </c>
      <c r="J66" s="36">
        <f t="shared" si="23"/>
        <v>185.5</v>
      </c>
      <c r="K66" t="s">
        <v>186</v>
      </c>
      <c r="L66" t="str">
        <f t="shared" si="24"/>
        <v>Jukka Asikainen</v>
      </c>
      <c r="M66" s="50">
        <f t="shared" si="25"/>
        <v>1959</v>
      </c>
      <c r="N66" s="11">
        <f t="shared" si="26"/>
        <v>130</v>
      </c>
      <c r="O66" s="51">
        <f t="shared" si="27"/>
        <v>185.5</v>
      </c>
      <c r="P66">
        <f t="shared" si="28"/>
        <v>2025</v>
      </c>
      <c r="Q66" s="50">
        <f t="shared" si="29"/>
        <v>66</v>
      </c>
    </row>
    <row r="67" spans="1:17" ht="15" customHeight="1" x14ac:dyDescent="0.25">
      <c r="A67" s="19">
        <f t="shared" si="20"/>
        <v>64</v>
      </c>
      <c r="B67">
        <v>127</v>
      </c>
      <c r="C67" t="s">
        <v>95</v>
      </c>
      <c r="D67" t="s">
        <v>35</v>
      </c>
      <c r="E67" s="48">
        <v>20958</v>
      </c>
      <c r="F67" t="s">
        <v>34</v>
      </c>
      <c r="G67" s="48">
        <v>45710</v>
      </c>
      <c r="H67" s="24">
        <f t="shared" si="21"/>
        <v>1957</v>
      </c>
      <c r="I67" s="24">
        <f t="shared" si="22"/>
        <v>68</v>
      </c>
      <c r="J67" s="36">
        <f t="shared" si="23"/>
        <v>185.1</v>
      </c>
      <c r="K67" t="s">
        <v>186</v>
      </c>
      <c r="L67" t="str">
        <f t="shared" si="24"/>
        <v>Risto Järvi</v>
      </c>
      <c r="M67" s="50">
        <f t="shared" si="25"/>
        <v>1957</v>
      </c>
      <c r="N67" s="11">
        <f t="shared" si="26"/>
        <v>127</v>
      </c>
      <c r="O67" s="51">
        <f t="shared" si="27"/>
        <v>185.1</v>
      </c>
      <c r="P67">
        <f t="shared" si="28"/>
        <v>2025</v>
      </c>
      <c r="Q67" s="50">
        <f t="shared" si="29"/>
        <v>68</v>
      </c>
    </row>
    <row r="68" spans="1:17" ht="15.75" x14ac:dyDescent="0.25">
      <c r="A68" s="19">
        <f t="shared" si="20"/>
        <v>65</v>
      </c>
      <c r="B68">
        <v>139</v>
      </c>
      <c r="C68" t="s">
        <v>268</v>
      </c>
      <c r="D68" t="s">
        <v>245</v>
      </c>
      <c r="E68" s="48">
        <v>24278</v>
      </c>
      <c r="F68" t="s">
        <v>437</v>
      </c>
      <c r="G68" s="48">
        <v>45899</v>
      </c>
      <c r="H68" s="24">
        <f t="shared" si="21"/>
        <v>1966</v>
      </c>
      <c r="I68" s="24">
        <f t="shared" si="22"/>
        <v>59</v>
      </c>
      <c r="J68" s="36">
        <f t="shared" si="23"/>
        <v>184.7</v>
      </c>
      <c r="L68" t="str">
        <f t="shared" si="24"/>
        <v>Esa Paukku</v>
      </c>
      <c r="M68" s="50">
        <f t="shared" si="25"/>
        <v>1966</v>
      </c>
      <c r="N68" s="11">
        <f t="shared" si="26"/>
        <v>139</v>
      </c>
      <c r="O68" s="51">
        <f t="shared" si="27"/>
        <v>184.7</v>
      </c>
      <c r="P68">
        <f t="shared" si="28"/>
        <v>2025</v>
      </c>
      <c r="Q68" s="50">
        <f t="shared" si="29"/>
        <v>59</v>
      </c>
    </row>
    <row r="69" spans="1:17" ht="15.75" x14ac:dyDescent="0.25">
      <c r="A69" s="19">
        <f t="shared" si="20"/>
        <v>66</v>
      </c>
      <c r="B69">
        <v>136</v>
      </c>
      <c r="C69" t="s">
        <v>149</v>
      </c>
      <c r="D69" t="s">
        <v>9</v>
      </c>
      <c r="E69" s="48">
        <v>23436</v>
      </c>
      <c r="F69" t="s">
        <v>407</v>
      </c>
      <c r="G69" s="48">
        <v>45877</v>
      </c>
      <c r="H69" s="24">
        <f t="shared" si="21"/>
        <v>1964</v>
      </c>
      <c r="I69" s="24">
        <f t="shared" si="22"/>
        <v>61</v>
      </c>
      <c r="J69" s="36">
        <f t="shared" si="23"/>
        <v>184.6</v>
      </c>
      <c r="K69" t="s">
        <v>186</v>
      </c>
      <c r="L69" t="str">
        <f t="shared" si="24"/>
        <v>Jukka Ylitalo</v>
      </c>
      <c r="M69" s="50">
        <f t="shared" si="25"/>
        <v>1964</v>
      </c>
      <c r="N69" s="11">
        <f t="shared" si="26"/>
        <v>136</v>
      </c>
      <c r="O69" s="51">
        <f t="shared" si="27"/>
        <v>184.6</v>
      </c>
      <c r="P69">
        <f t="shared" si="28"/>
        <v>2025</v>
      </c>
      <c r="Q69" s="50">
        <f t="shared" si="29"/>
        <v>61</v>
      </c>
    </row>
    <row r="70" spans="1:17" ht="15.75" x14ac:dyDescent="0.25">
      <c r="A70" s="19">
        <f t="shared" si="20"/>
        <v>67</v>
      </c>
      <c r="B70">
        <v>196</v>
      </c>
      <c r="C70" t="s">
        <v>328</v>
      </c>
      <c r="D70" t="s">
        <v>329</v>
      </c>
      <c r="E70" s="48">
        <v>34493</v>
      </c>
      <c r="F70" t="s">
        <v>104</v>
      </c>
      <c r="G70" s="48">
        <v>45724</v>
      </c>
      <c r="H70" s="24">
        <f t="shared" si="21"/>
        <v>1994</v>
      </c>
      <c r="I70" s="24">
        <f t="shared" si="22"/>
        <v>31</v>
      </c>
      <c r="J70" s="36">
        <f t="shared" si="23"/>
        <v>184.4</v>
      </c>
      <c r="K70" t="s">
        <v>186</v>
      </c>
      <c r="L70" t="str">
        <f t="shared" si="24"/>
        <v>Jesse Huttunen</v>
      </c>
      <c r="M70" s="50">
        <f t="shared" si="25"/>
        <v>1994</v>
      </c>
      <c r="N70" s="11">
        <f t="shared" si="26"/>
        <v>196</v>
      </c>
      <c r="O70" s="51">
        <f t="shared" si="27"/>
        <v>184.4</v>
      </c>
      <c r="P70">
        <f t="shared" si="28"/>
        <v>2025</v>
      </c>
      <c r="Q70" s="50">
        <f t="shared" si="29"/>
        <v>31</v>
      </c>
    </row>
    <row r="71" spans="1:17" ht="15.75" x14ac:dyDescent="0.25">
      <c r="A71" s="19">
        <f t="shared" si="20"/>
        <v>68</v>
      </c>
      <c r="B71">
        <v>155</v>
      </c>
      <c r="C71" t="s">
        <v>225</v>
      </c>
      <c r="D71" t="s">
        <v>101</v>
      </c>
      <c r="E71" s="48">
        <v>27895</v>
      </c>
      <c r="F71" t="s">
        <v>8</v>
      </c>
      <c r="G71" s="48">
        <v>45839</v>
      </c>
      <c r="H71" s="24">
        <f t="shared" si="21"/>
        <v>1976</v>
      </c>
      <c r="I71" s="24">
        <f t="shared" si="22"/>
        <v>49</v>
      </c>
      <c r="J71" s="36">
        <f t="shared" si="23"/>
        <v>184.4</v>
      </c>
      <c r="L71" t="str">
        <f t="shared" si="24"/>
        <v>Jukka Peitsala</v>
      </c>
      <c r="M71" s="50">
        <f t="shared" si="25"/>
        <v>1976</v>
      </c>
      <c r="N71" s="11">
        <f t="shared" si="26"/>
        <v>155</v>
      </c>
      <c r="O71" s="51">
        <f t="shared" si="27"/>
        <v>184.4</v>
      </c>
      <c r="P71">
        <f t="shared" si="28"/>
        <v>2025</v>
      </c>
      <c r="Q71" s="50">
        <f t="shared" si="29"/>
        <v>49</v>
      </c>
    </row>
    <row r="72" spans="1:17" ht="15.75" x14ac:dyDescent="0.25">
      <c r="A72" s="19">
        <f t="shared" si="20"/>
        <v>69</v>
      </c>
      <c r="B72">
        <v>130</v>
      </c>
      <c r="C72" t="s">
        <v>405</v>
      </c>
      <c r="D72" t="s">
        <v>113</v>
      </c>
      <c r="E72" s="48">
        <v>22001</v>
      </c>
      <c r="F72" s="65" t="s">
        <v>202</v>
      </c>
      <c r="G72" s="48">
        <v>45843</v>
      </c>
      <c r="H72" s="24">
        <f t="shared" si="21"/>
        <v>1960</v>
      </c>
      <c r="I72" s="24">
        <f t="shared" si="22"/>
        <v>65</v>
      </c>
      <c r="J72" s="36">
        <f t="shared" si="23"/>
        <v>184.2</v>
      </c>
      <c r="L72" t="str">
        <f t="shared" si="24"/>
        <v>Tapani Nippala</v>
      </c>
      <c r="M72" s="50">
        <f t="shared" si="25"/>
        <v>1960</v>
      </c>
      <c r="N72" s="11">
        <f t="shared" si="26"/>
        <v>130</v>
      </c>
      <c r="O72" s="51">
        <f t="shared" si="27"/>
        <v>184.2</v>
      </c>
      <c r="P72">
        <f t="shared" si="28"/>
        <v>2025</v>
      </c>
      <c r="Q72" s="50">
        <f t="shared" si="29"/>
        <v>65</v>
      </c>
    </row>
    <row r="73" spans="1:17" ht="15.75" x14ac:dyDescent="0.25">
      <c r="A73" s="19">
        <f t="shared" si="20"/>
        <v>70</v>
      </c>
      <c r="B73">
        <v>130</v>
      </c>
      <c r="C73" t="s">
        <v>31</v>
      </c>
      <c r="D73" t="s">
        <v>116</v>
      </c>
      <c r="E73" s="48">
        <v>21919</v>
      </c>
      <c r="F73" t="s">
        <v>32</v>
      </c>
      <c r="G73" s="48">
        <v>45721</v>
      </c>
      <c r="H73" s="24">
        <f t="shared" si="21"/>
        <v>1960</v>
      </c>
      <c r="I73" s="24">
        <f t="shared" si="22"/>
        <v>65</v>
      </c>
      <c r="J73" s="36">
        <f t="shared" si="23"/>
        <v>184.2</v>
      </c>
      <c r="K73" t="s">
        <v>186</v>
      </c>
      <c r="L73" t="str">
        <f t="shared" si="24"/>
        <v>Jukka-Pekka Hassinen</v>
      </c>
      <c r="M73" s="50">
        <f t="shared" si="25"/>
        <v>1960</v>
      </c>
      <c r="N73" s="11">
        <f t="shared" si="26"/>
        <v>130</v>
      </c>
      <c r="O73" s="51">
        <f t="shared" si="27"/>
        <v>184.2</v>
      </c>
      <c r="P73">
        <f t="shared" si="28"/>
        <v>2025</v>
      </c>
      <c r="Q73" s="50">
        <f t="shared" si="29"/>
        <v>65</v>
      </c>
    </row>
    <row r="74" spans="1:17" ht="15.75" x14ac:dyDescent="0.25">
      <c r="A74" s="19">
        <f t="shared" si="20"/>
        <v>71</v>
      </c>
      <c r="B74">
        <v>127</v>
      </c>
      <c r="C74" t="s">
        <v>265</v>
      </c>
      <c r="D74" t="s">
        <v>136</v>
      </c>
      <c r="E74" s="48">
        <v>21243</v>
      </c>
      <c r="F74" t="s">
        <v>410</v>
      </c>
      <c r="G74" s="48">
        <v>45885</v>
      </c>
      <c r="H74" s="24">
        <f t="shared" si="21"/>
        <v>1958</v>
      </c>
      <c r="I74" s="24">
        <f t="shared" si="22"/>
        <v>67</v>
      </c>
      <c r="J74" s="36">
        <f t="shared" si="23"/>
        <v>183.8</v>
      </c>
      <c r="K74" t="s">
        <v>186</v>
      </c>
      <c r="L74" t="str">
        <f t="shared" si="24"/>
        <v>Per-Henry Westerlund</v>
      </c>
      <c r="M74" s="50">
        <f t="shared" si="25"/>
        <v>1958</v>
      </c>
      <c r="N74" s="11">
        <f t="shared" si="26"/>
        <v>127</v>
      </c>
      <c r="O74" s="51">
        <f t="shared" si="27"/>
        <v>183.8</v>
      </c>
      <c r="P74">
        <f t="shared" si="28"/>
        <v>2025</v>
      </c>
      <c r="Q74" s="50">
        <f t="shared" si="29"/>
        <v>67</v>
      </c>
    </row>
    <row r="75" spans="1:17" ht="15.75" x14ac:dyDescent="0.25">
      <c r="A75" s="19">
        <f t="shared" si="20"/>
        <v>72</v>
      </c>
      <c r="B75">
        <v>103</v>
      </c>
      <c r="C75" t="s">
        <v>436</v>
      </c>
      <c r="D75" t="s">
        <v>136</v>
      </c>
      <c r="E75" s="48">
        <v>13572</v>
      </c>
      <c r="F75" t="s">
        <v>423</v>
      </c>
      <c r="G75" s="48">
        <v>45852</v>
      </c>
      <c r="H75" s="24">
        <f t="shared" si="21"/>
        <v>1937</v>
      </c>
      <c r="I75" s="24">
        <f t="shared" si="22"/>
        <v>88</v>
      </c>
      <c r="J75" s="36">
        <f t="shared" si="23"/>
        <v>183.7</v>
      </c>
      <c r="K75" t="s">
        <v>186</v>
      </c>
      <c r="L75" t="str">
        <f t="shared" si="24"/>
        <v>Aimo Salmi</v>
      </c>
      <c r="M75" s="50">
        <f t="shared" si="25"/>
        <v>1937</v>
      </c>
      <c r="N75" s="11">
        <f t="shared" si="26"/>
        <v>103</v>
      </c>
      <c r="O75" s="51">
        <f t="shared" si="27"/>
        <v>183.7</v>
      </c>
      <c r="P75">
        <f t="shared" si="28"/>
        <v>2025</v>
      </c>
      <c r="Q75" s="50">
        <f t="shared" si="29"/>
        <v>88</v>
      </c>
    </row>
    <row r="76" spans="1:17" ht="15.75" x14ac:dyDescent="0.25">
      <c r="A76" s="19">
        <f t="shared" si="20"/>
        <v>73</v>
      </c>
      <c r="B76">
        <v>119</v>
      </c>
      <c r="C76" t="s">
        <v>304</v>
      </c>
      <c r="D76" t="s">
        <v>267</v>
      </c>
      <c r="E76" s="48">
        <v>19006</v>
      </c>
      <c r="F76" t="s">
        <v>433</v>
      </c>
      <c r="G76" s="48">
        <v>45855</v>
      </c>
      <c r="H76" s="24">
        <f t="shared" si="21"/>
        <v>1952</v>
      </c>
      <c r="I76" s="24">
        <f t="shared" si="22"/>
        <v>73</v>
      </c>
      <c r="J76" s="36">
        <f t="shared" si="23"/>
        <v>183.3</v>
      </c>
      <c r="K76" t="s">
        <v>186</v>
      </c>
      <c r="L76" t="str">
        <f t="shared" si="24"/>
        <v>Erkki Hiironniemi</v>
      </c>
      <c r="M76" s="50">
        <f t="shared" si="25"/>
        <v>1952</v>
      </c>
      <c r="N76" s="11">
        <f t="shared" si="26"/>
        <v>119</v>
      </c>
      <c r="O76" s="51">
        <f t="shared" si="27"/>
        <v>183.3</v>
      </c>
      <c r="P76">
        <f t="shared" si="28"/>
        <v>2025</v>
      </c>
      <c r="Q76" s="50">
        <f t="shared" si="29"/>
        <v>73</v>
      </c>
    </row>
    <row r="77" spans="1:17" ht="15.75" x14ac:dyDescent="0.25">
      <c r="A77" s="19">
        <f t="shared" si="20"/>
        <v>74</v>
      </c>
      <c r="B77">
        <v>136</v>
      </c>
      <c r="C77" t="s">
        <v>403</v>
      </c>
      <c r="D77" t="s">
        <v>404</v>
      </c>
      <c r="E77" s="48">
        <v>24053</v>
      </c>
      <c r="F77" s="65" t="s">
        <v>202</v>
      </c>
      <c r="G77" s="48">
        <v>45843</v>
      </c>
      <c r="H77" s="24">
        <f t="shared" si="21"/>
        <v>1965</v>
      </c>
      <c r="I77" s="24">
        <f t="shared" si="22"/>
        <v>60</v>
      </c>
      <c r="J77" s="36">
        <f t="shared" si="23"/>
        <v>183.2</v>
      </c>
      <c r="L77" t="str">
        <f t="shared" si="24"/>
        <v>Mauno Karjalainen</v>
      </c>
      <c r="M77" s="50">
        <f t="shared" si="25"/>
        <v>1965</v>
      </c>
      <c r="N77" s="11">
        <f t="shared" si="26"/>
        <v>136</v>
      </c>
      <c r="O77" s="51">
        <f t="shared" si="27"/>
        <v>183.2</v>
      </c>
      <c r="P77">
        <f t="shared" si="28"/>
        <v>2025</v>
      </c>
      <c r="Q77" s="50">
        <f t="shared" si="29"/>
        <v>60</v>
      </c>
    </row>
    <row r="78" spans="1:17" ht="15.75" x14ac:dyDescent="0.25">
      <c r="A78" s="19">
        <f t="shared" si="20"/>
        <v>75</v>
      </c>
      <c r="B78">
        <v>127</v>
      </c>
      <c r="C78" t="s">
        <v>260</v>
      </c>
      <c r="D78" t="s">
        <v>261</v>
      </c>
      <c r="E78" s="48">
        <v>21683</v>
      </c>
      <c r="F78" t="s">
        <v>190</v>
      </c>
      <c r="G78" s="48">
        <v>45801</v>
      </c>
      <c r="H78" s="24">
        <f t="shared" si="21"/>
        <v>1959</v>
      </c>
      <c r="I78" s="24">
        <f t="shared" si="22"/>
        <v>66</v>
      </c>
      <c r="J78" s="36">
        <f t="shared" si="23"/>
        <v>182.5</v>
      </c>
      <c r="L78" t="str">
        <f t="shared" si="24"/>
        <v>Timo Vähäkuopus</v>
      </c>
      <c r="M78" s="50">
        <f t="shared" si="25"/>
        <v>1959</v>
      </c>
      <c r="N78" s="11">
        <f t="shared" si="26"/>
        <v>127</v>
      </c>
      <c r="O78" s="51">
        <f t="shared" si="27"/>
        <v>182.5</v>
      </c>
      <c r="P78">
        <f t="shared" si="28"/>
        <v>2025</v>
      </c>
      <c r="Q78" s="50">
        <f t="shared" si="29"/>
        <v>66</v>
      </c>
    </row>
    <row r="79" spans="1:17" ht="15.75" x14ac:dyDescent="0.25">
      <c r="A79" s="19">
        <f t="shared" si="20"/>
        <v>76</v>
      </c>
      <c r="B79">
        <v>187</v>
      </c>
      <c r="C79" t="s">
        <v>221</v>
      </c>
      <c r="D79" t="s">
        <v>222</v>
      </c>
      <c r="E79" s="48">
        <v>33757</v>
      </c>
      <c r="F79" t="s">
        <v>406</v>
      </c>
      <c r="G79" s="48">
        <v>45871</v>
      </c>
      <c r="H79" s="24">
        <f t="shared" si="21"/>
        <v>1992</v>
      </c>
      <c r="I79" s="24">
        <f t="shared" si="22"/>
        <v>33</v>
      </c>
      <c r="J79" s="36">
        <f t="shared" si="23"/>
        <v>181.9</v>
      </c>
      <c r="K79" t="s">
        <v>186</v>
      </c>
      <c r="L79" t="str">
        <f t="shared" si="24"/>
        <v>Ville Kattelus</v>
      </c>
      <c r="M79" s="50">
        <f t="shared" si="25"/>
        <v>1992</v>
      </c>
      <c r="N79" s="11">
        <f t="shared" si="26"/>
        <v>187</v>
      </c>
      <c r="O79" s="51">
        <f t="shared" si="27"/>
        <v>181.9</v>
      </c>
      <c r="P79">
        <f t="shared" si="28"/>
        <v>2025</v>
      </c>
      <c r="Q79" s="50">
        <f t="shared" si="29"/>
        <v>33</v>
      </c>
    </row>
    <row r="80" spans="1:17" ht="15.75" x14ac:dyDescent="0.25">
      <c r="A80" s="19">
        <f t="shared" si="20"/>
        <v>77</v>
      </c>
      <c r="B80">
        <v>114.99999999999999</v>
      </c>
      <c r="C80" t="s">
        <v>182</v>
      </c>
      <c r="D80" t="s">
        <v>245</v>
      </c>
      <c r="E80" s="48">
        <v>18605</v>
      </c>
      <c r="F80" t="s">
        <v>34</v>
      </c>
      <c r="G80" s="48">
        <v>45710</v>
      </c>
      <c r="H80" s="24">
        <f t="shared" si="21"/>
        <v>1950</v>
      </c>
      <c r="I80" s="24">
        <f t="shared" si="22"/>
        <v>75</v>
      </c>
      <c r="J80" s="36">
        <f t="shared" si="23"/>
        <v>181.7</v>
      </c>
      <c r="K80" t="s">
        <v>186</v>
      </c>
      <c r="L80" t="str">
        <f t="shared" si="24"/>
        <v>Rainer Lahtinen</v>
      </c>
      <c r="M80" s="50">
        <f t="shared" si="25"/>
        <v>1950</v>
      </c>
      <c r="N80" s="11">
        <f t="shared" si="26"/>
        <v>114.99999999999999</v>
      </c>
      <c r="O80" s="51">
        <f t="shared" si="27"/>
        <v>181.7</v>
      </c>
      <c r="P80">
        <f t="shared" si="28"/>
        <v>2025</v>
      </c>
      <c r="Q80" s="50">
        <f t="shared" si="29"/>
        <v>75</v>
      </c>
    </row>
    <row r="81" spans="1:17" ht="15.75" x14ac:dyDescent="0.25">
      <c r="A81" s="19">
        <f t="shared" si="20"/>
        <v>78</v>
      </c>
      <c r="B81">
        <v>154</v>
      </c>
      <c r="C81" t="s">
        <v>254</v>
      </c>
      <c r="D81" t="s">
        <v>228</v>
      </c>
      <c r="E81" s="48">
        <v>28126</v>
      </c>
      <c r="F81" t="s">
        <v>34</v>
      </c>
      <c r="G81" s="48">
        <v>45710</v>
      </c>
      <c r="H81" s="24">
        <f t="shared" si="21"/>
        <v>1977</v>
      </c>
      <c r="I81" s="24">
        <f t="shared" si="22"/>
        <v>48</v>
      </c>
      <c r="J81" s="36">
        <f t="shared" si="23"/>
        <v>181.6</v>
      </c>
      <c r="K81" t="s">
        <v>186</v>
      </c>
      <c r="L81" t="str">
        <f t="shared" si="24"/>
        <v>Jani Rouvinen</v>
      </c>
      <c r="M81" s="50">
        <f t="shared" si="25"/>
        <v>1977</v>
      </c>
      <c r="N81" s="11">
        <f t="shared" si="26"/>
        <v>154</v>
      </c>
      <c r="O81" s="51">
        <f t="shared" si="27"/>
        <v>181.6</v>
      </c>
      <c r="P81">
        <f t="shared" si="28"/>
        <v>2025</v>
      </c>
      <c r="Q81" s="50">
        <f t="shared" si="29"/>
        <v>48</v>
      </c>
    </row>
    <row r="82" spans="1:17" ht="15.75" x14ac:dyDescent="0.25">
      <c r="A82" s="19">
        <f t="shared" si="20"/>
        <v>79</v>
      </c>
      <c r="B82">
        <v>121</v>
      </c>
      <c r="C82" t="s">
        <v>449</v>
      </c>
      <c r="D82" t="s">
        <v>141</v>
      </c>
      <c r="E82" s="48">
        <v>20349</v>
      </c>
      <c r="F82" t="s">
        <v>437</v>
      </c>
      <c r="G82" s="48">
        <v>45899</v>
      </c>
      <c r="H82" s="24">
        <f t="shared" si="21"/>
        <v>1955</v>
      </c>
      <c r="I82" s="24">
        <f t="shared" si="22"/>
        <v>70</v>
      </c>
      <c r="J82" s="36">
        <f t="shared" si="23"/>
        <v>181.6</v>
      </c>
      <c r="L82" t="str">
        <f t="shared" si="24"/>
        <v>Markku Sallanko</v>
      </c>
      <c r="M82" s="50">
        <f t="shared" si="25"/>
        <v>1955</v>
      </c>
      <c r="N82" s="11">
        <f t="shared" si="26"/>
        <v>121</v>
      </c>
      <c r="O82" s="51">
        <f t="shared" si="27"/>
        <v>181.6</v>
      </c>
      <c r="P82">
        <f t="shared" si="28"/>
        <v>2025</v>
      </c>
      <c r="Q82" s="50">
        <f t="shared" si="29"/>
        <v>70</v>
      </c>
    </row>
    <row r="83" spans="1:17" ht="15.75" x14ac:dyDescent="0.25">
      <c r="A83" s="19">
        <f t="shared" si="20"/>
        <v>80</v>
      </c>
      <c r="B83">
        <v>109.00000000000001</v>
      </c>
      <c r="C83" t="s">
        <v>330</v>
      </c>
      <c r="D83" t="s">
        <v>128</v>
      </c>
      <c r="E83" s="48">
        <v>16734</v>
      </c>
      <c r="F83" t="s">
        <v>34</v>
      </c>
      <c r="G83" s="48">
        <v>45710</v>
      </c>
      <c r="H83" s="24">
        <f t="shared" si="21"/>
        <v>1945</v>
      </c>
      <c r="I83" s="24">
        <f t="shared" si="22"/>
        <v>80</v>
      </c>
      <c r="J83" s="36">
        <f t="shared" si="23"/>
        <v>181.3</v>
      </c>
      <c r="K83" t="s">
        <v>186</v>
      </c>
      <c r="L83" t="str">
        <f t="shared" si="24"/>
        <v>Kalevi Partti</v>
      </c>
      <c r="M83" s="50">
        <f t="shared" si="25"/>
        <v>1945</v>
      </c>
      <c r="N83" s="11">
        <f t="shared" si="26"/>
        <v>109.00000000000001</v>
      </c>
      <c r="O83" s="51">
        <f t="shared" si="27"/>
        <v>181.3</v>
      </c>
      <c r="P83">
        <f t="shared" si="28"/>
        <v>2025</v>
      </c>
      <c r="Q83" s="50">
        <f t="shared" si="29"/>
        <v>80</v>
      </c>
    </row>
    <row r="84" spans="1:17" ht="15.75" x14ac:dyDescent="0.25">
      <c r="A84" s="19">
        <f t="shared" si="20"/>
        <v>81</v>
      </c>
      <c r="B84">
        <v>109.00000000000001</v>
      </c>
      <c r="C84" t="s">
        <v>15</v>
      </c>
      <c r="D84" t="s">
        <v>245</v>
      </c>
      <c r="E84" s="48">
        <v>16637</v>
      </c>
      <c r="F84" t="s">
        <v>407</v>
      </c>
      <c r="G84" s="48">
        <v>45877</v>
      </c>
      <c r="H84" s="24">
        <f t="shared" si="21"/>
        <v>1945</v>
      </c>
      <c r="I84" s="24">
        <f t="shared" si="22"/>
        <v>80</v>
      </c>
      <c r="J84" s="36">
        <f t="shared" si="23"/>
        <v>181.3</v>
      </c>
      <c r="K84" t="s">
        <v>186</v>
      </c>
      <c r="L84" t="str">
        <f t="shared" si="24"/>
        <v>Juhani Saarinen</v>
      </c>
      <c r="M84" s="50">
        <f t="shared" si="25"/>
        <v>1945</v>
      </c>
      <c r="N84" s="11">
        <f t="shared" si="26"/>
        <v>109.00000000000001</v>
      </c>
      <c r="O84" s="51">
        <f t="shared" si="27"/>
        <v>181.3</v>
      </c>
      <c r="P84">
        <f t="shared" si="28"/>
        <v>2025</v>
      </c>
      <c r="Q84" s="50">
        <f t="shared" si="29"/>
        <v>80</v>
      </c>
    </row>
    <row r="85" spans="1:17" ht="15.75" x14ac:dyDescent="0.25">
      <c r="A85" s="19">
        <f t="shared" si="20"/>
        <v>82</v>
      </c>
      <c r="B85">
        <v>118</v>
      </c>
      <c r="C85" t="s">
        <v>238</v>
      </c>
      <c r="D85" t="s">
        <v>113</v>
      </c>
      <c r="E85" s="48">
        <v>19441</v>
      </c>
      <c r="F85" t="s">
        <v>407</v>
      </c>
      <c r="G85" s="48">
        <v>45877</v>
      </c>
      <c r="H85" s="24">
        <f t="shared" si="21"/>
        <v>1953</v>
      </c>
      <c r="I85" s="24">
        <f t="shared" si="22"/>
        <v>72</v>
      </c>
      <c r="J85" s="36">
        <f t="shared" si="23"/>
        <v>181.1</v>
      </c>
      <c r="K85" t="s">
        <v>186</v>
      </c>
      <c r="L85" t="str">
        <f t="shared" si="24"/>
        <v>Pertti Nousiainen</v>
      </c>
      <c r="M85" s="50">
        <f t="shared" si="25"/>
        <v>1953</v>
      </c>
      <c r="N85" s="11">
        <f t="shared" si="26"/>
        <v>118</v>
      </c>
      <c r="O85" s="51">
        <f t="shared" si="27"/>
        <v>181.1</v>
      </c>
      <c r="P85">
        <f t="shared" si="28"/>
        <v>2025</v>
      </c>
      <c r="Q85" s="50">
        <f t="shared" si="29"/>
        <v>72</v>
      </c>
    </row>
    <row r="86" spans="1:17" ht="15.75" x14ac:dyDescent="0.25">
      <c r="A86" s="19">
        <f t="shared" si="20"/>
        <v>83</v>
      </c>
      <c r="B86">
        <v>124</v>
      </c>
      <c r="C86" t="s">
        <v>129</v>
      </c>
      <c r="D86" t="s">
        <v>130</v>
      </c>
      <c r="E86" s="48">
        <v>21297</v>
      </c>
      <c r="F86" t="s">
        <v>34</v>
      </c>
      <c r="G86" s="48">
        <v>45710</v>
      </c>
      <c r="H86" s="24">
        <f t="shared" si="21"/>
        <v>1958</v>
      </c>
      <c r="I86" s="24">
        <f t="shared" si="22"/>
        <v>67</v>
      </c>
      <c r="J86" s="36">
        <f t="shared" si="23"/>
        <v>180.8</v>
      </c>
      <c r="K86" t="s">
        <v>186</v>
      </c>
      <c r="L86" t="str">
        <f t="shared" si="24"/>
        <v>Hannu Ranta</v>
      </c>
      <c r="M86" s="50">
        <f t="shared" si="25"/>
        <v>1958</v>
      </c>
      <c r="N86" s="11">
        <f t="shared" si="26"/>
        <v>124</v>
      </c>
      <c r="O86" s="51">
        <f t="shared" si="27"/>
        <v>180.8</v>
      </c>
      <c r="P86">
        <f t="shared" si="28"/>
        <v>2025</v>
      </c>
      <c r="Q86" s="50">
        <f t="shared" si="29"/>
        <v>67</v>
      </c>
    </row>
    <row r="87" spans="1:17" ht="15.75" x14ac:dyDescent="0.25">
      <c r="A87" s="19">
        <f t="shared" si="20"/>
        <v>84</v>
      </c>
      <c r="B87">
        <v>162</v>
      </c>
      <c r="C87" t="s">
        <v>413</v>
      </c>
      <c r="D87" t="s">
        <v>163</v>
      </c>
      <c r="E87" s="48">
        <v>30067</v>
      </c>
      <c r="F87" t="s">
        <v>407</v>
      </c>
      <c r="G87" s="48">
        <v>45877</v>
      </c>
      <c r="H87" s="24">
        <f t="shared" si="21"/>
        <v>1982</v>
      </c>
      <c r="I87" s="24">
        <f t="shared" si="22"/>
        <v>43</v>
      </c>
      <c r="J87" s="36">
        <f t="shared" si="23"/>
        <v>180</v>
      </c>
      <c r="K87" t="s">
        <v>186</v>
      </c>
      <c r="L87" t="str">
        <f t="shared" si="24"/>
        <v>Juha-Antti Hirsivuori</v>
      </c>
      <c r="M87" s="50">
        <f t="shared" si="25"/>
        <v>1982</v>
      </c>
      <c r="N87" s="11">
        <f t="shared" si="26"/>
        <v>162</v>
      </c>
      <c r="O87" s="51">
        <f t="shared" si="27"/>
        <v>180</v>
      </c>
      <c r="P87">
        <f t="shared" si="28"/>
        <v>2025</v>
      </c>
      <c r="Q87" s="50">
        <f t="shared" si="29"/>
        <v>43</v>
      </c>
    </row>
    <row r="88" spans="1:17" ht="15.75" x14ac:dyDescent="0.25">
      <c r="A88" s="19">
        <f t="shared" si="20"/>
        <v>85</v>
      </c>
      <c r="B88">
        <v>164</v>
      </c>
      <c r="C88" t="s">
        <v>250</v>
      </c>
      <c r="D88" t="s">
        <v>251</v>
      </c>
      <c r="E88" s="48">
        <v>30392</v>
      </c>
      <c r="F88" t="s">
        <v>269</v>
      </c>
      <c r="G88" s="48">
        <v>45697</v>
      </c>
      <c r="H88" s="24">
        <f t="shared" si="21"/>
        <v>1983</v>
      </c>
      <c r="I88" s="24">
        <f t="shared" si="22"/>
        <v>42</v>
      </c>
      <c r="J88" s="36">
        <f t="shared" si="23"/>
        <v>179.9</v>
      </c>
      <c r="K88" t="s">
        <v>186</v>
      </c>
      <c r="L88" t="str">
        <f t="shared" si="24"/>
        <v>Janne Aarnikko</v>
      </c>
      <c r="M88" s="50">
        <f t="shared" si="25"/>
        <v>1983</v>
      </c>
      <c r="N88" s="11">
        <f t="shared" si="26"/>
        <v>164</v>
      </c>
      <c r="O88" s="51">
        <f t="shared" si="27"/>
        <v>179.9</v>
      </c>
      <c r="P88">
        <f t="shared" si="28"/>
        <v>2025</v>
      </c>
      <c r="Q88" s="50">
        <f t="shared" si="29"/>
        <v>42</v>
      </c>
    </row>
    <row r="89" spans="1:17" ht="15.75" x14ac:dyDescent="0.25">
      <c r="A89" s="19">
        <f t="shared" si="20"/>
        <v>86</v>
      </c>
      <c r="B89">
        <v>142</v>
      </c>
      <c r="C89" t="s">
        <v>162</v>
      </c>
      <c r="D89" t="s">
        <v>9</v>
      </c>
      <c r="E89" s="48">
        <v>25981</v>
      </c>
      <c r="F89" t="s">
        <v>331</v>
      </c>
      <c r="G89" s="48">
        <v>45703</v>
      </c>
      <c r="H89" s="24">
        <f t="shared" si="21"/>
        <v>1971</v>
      </c>
      <c r="I89" s="24">
        <f t="shared" si="22"/>
        <v>54</v>
      </c>
      <c r="J89" s="36">
        <f t="shared" si="23"/>
        <v>179.9</v>
      </c>
      <c r="K89" t="s">
        <v>186</v>
      </c>
      <c r="L89" t="str">
        <f t="shared" si="24"/>
        <v>Asko Murtomäki</v>
      </c>
      <c r="M89" s="50">
        <f t="shared" si="25"/>
        <v>1971</v>
      </c>
      <c r="N89" s="11">
        <f t="shared" si="26"/>
        <v>142</v>
      </c>
      <c r="O89" s="51">
        <f t="shared" si="27"/>
        <v>179.9</v>
      </c>
      <c r="P89">
        <f t="shared" si="28"/>
        <v>2025</v>
      </c>
      <c r="Q89" s="50">
        <f t="shared" si="29"/>
        <v>54</v>
      </c>
    </row>
    <row r="90" spans="1:17" ht="15.75" x14ac:dyDescent="0.25">
      <c r="A90" s="19">
        <f t="shared" si="20"/>
        <v>87</v>
      </c>
      <c r="B90">
        <v>100</v>
      </c>
      <c r="C90" t="s">
        <v>135</v>
      </c>
      <c r="D90" t="s">
        <v>136</v>
      </c>
      <c r="E90" s="48">
        <v>14102</v>
      </c>
      <c r="F90" s="65" t="s">
        <v>202</v>
      </c>
      <c r="G90" s="48">
        <v>45843</v>
      </c>
      <c r="H90" s="24">
        <f t="shared" si="21"/>
        <v>1938</v>
      </c>
      <c r="I90" s="24">
        <f t="shared" si="22"/>
        <v>87</v>
      </c>
      <c r="J90" s="36">
        <f t="shared" si="23"/>
        <v>179.7</v>
      </c>
      <c r="L90" t="str">
        <f t="shared" si="24"/>
        <v>Aarne Haapala</v>
      </c>
      <c r="M90" s="50">
        <f t="shared" si="25"/>
        <v>1938</v>
      </c>
      <c r="N90" s="11">
        <f t="shared" si="26"/>
        <v>100</v>
      </c>
      <c r="O90" s="51">
        <f t="shared" si="27"/>
        <v>179.7</v>
      </c>
      <c r="P90">
        <f t="shared" si="28"/>
        <v>2025</v>
      </c>
      <c r="Q90" s="50">
        <f t="shared" si="29"/>
        <v>87</v>
      </c>
    </row>
    <row r="91" spans="1:17" ht="15.75" x14ac:dyDescent="0.25">
      <c r="A91" s="19">
        <f t="shared" si="20"/>
        <v>88</v>
      </c>
      <c r="B91">
        <v>145</v>
      </c>
      <c r="C91" t="s">
        <v>310</v>
      </c>
      <c r="D91" t="s">
        <v>311</v>
      </c>
      <c r="E91" s="48">
        <v>26912</v>
      </c>
      <c r="F91" t="s">
        <v>437</v>
      </c>
      <c r="G91" s="48">
        <v>45899</v>
      </c>
      <c r="H91" s="24">
        <f t="shared" si="21"/>
        <v>1973</v>
      </c>
      <c r="I91" s="24">
        <f t="shared" si="22"/>
        <v>52</v>
      </c>
      <c r="J91" s="36">
        <f t="shared" si="23"/>
        <v>179.6</v>
      </c>
      <c r="L91" t="str">
        <f t="shared" si="24"/>
        <v>Matti Pesonen</v>
      </c>
      <c r="M91" s="50">
        <f t="shared" si="25"/>
        <v>1973</v>
      </c>
      <c r="N91" s="11">
        <f t="shared" si="26"/>
        <v>145</v>
      </c>
      <c r="O91" s="51">
        <f t="shared" si="27"/>
        <v>179.6</v>
      </c>
      <c r="P91">
        <f t="shared" si="28"/>
        <v>2025</v>
      </c>
      <c r="Q91" s="50">
        <f t="shared" si="29"/>
        <v>52</v>
      </c>
    </row>
    <row r="92" spans="1:17" ht="15.75" x14ac:dyDescent="0.25">
      <c r="A92" s="19">
        <f t="shared" si="20"/>
        <v>89</v>
      </c>
      <c r="B92">
        <v>163</v>
      </c>
      <c r="C92" t="s">
        <v>332</v>
      </c>
      <c r="D92" t="s">
        <v>333</v>
      </c>
      <c r="E92" s="48">
        <v>30632</v>
      </c>
      <c r="F92" t="s">
        <v>34</v>
      </c>
      <c r="G92" s="48">
        <v>45710</v>
      </c>
      <c r="H92" s="24">
        <f t="shared" si="21"/>
        <v>1983</v>
      </c>
      <c r="I92" s="24">
        <f t="shared" si="22"/>
        <v>42</v>
      </c>
      <c r="J92" s="36">
        <f t="shared" si="23"/>
        <v>178.9</v>
      </c>
      <c r="K92" t="s">
        <v>186</v>
      </c>
      <c r="L92" t="str">
        <f t="shared" si="24"/>
        <v>Jaakko Sadeharju</v>
      </c>
      <c r="M92" s="50">
        <f t="shared" si="25"/>
        <v>1983</v>
      </c>
      <c r="N92" s="11">
        <f t="shared" si="26"/>
        <v>163</v>
      </c>
      <c r="O92" s="51">
        <f t="shared" si="27"/>
        <v>178.9</v>
      </c>
      <c r="P92">
        <f t="shared" si="28"/>
        <v>2025</v>
      </c>
      <c r="Q92" s="50">
        <f t="shared" si="29"/>
        <v>42</v>
      </c>
    </row>
    <row r="93" spans="1:17" ht="15.75" x14ac:dyDescent="0.25">
      <c r="A93" s="19">
        <f t="shared" si="20"/>
        <v>90</v>
      </c>
      <c r="B93">
        <v>103</v>
      </c>
      <c r="C93" t="s">
        <v>17</v>
      </c>
      <c r="D93" t="s">
        <v>141</v>
      </c>
      <c r="E93" s="48">
        <v>15617</v>
      </c>
      <c r="F93" t="s">
        <v>190</v>
      </c>
      <c r="G93" s="48">
        <v>45801</v>
      </c>
      <c r="H93" s="24">
        <f t="shared" si="21"/>
        <v>1942</v>
      </c>
      <c r="I93" s="24">
        <f t="shared" si="22"/>
        <v>83</v>
      </c>
      <c r="J93" s="36">
        <f t="shared" si="23"/>
        <v>178.5</v>
      </c>
      <c r="L93" t="str">
        <f t="shared" si="24"/>
        <v>Antero Markunsalo</v>
      </c>
      <c r="M93" s="50">
        <f t="shared" si="25"/>
        <v>1942</v>
      </c>
      <c r="N93" s="11">
        <f t="shared" si="26"/>
        <v>103</v>
      </c>
      <c r="O93" s="51">
        <f t="shared" si="27"/>
        <v>178.5</v>
      </c>
      <c r="P93">
        <f t="shared" si="28"/>
        <v>2025</v>
      </c>
      <c r="Q93" s="50">
        <f t="shared" si="29"/>
        <v>83</v>
      </c>
    </row>
    <row r="94" spans="1:17" ht="15.75" x14ac:dyDescent="0.25">
      <c r="A94" s="19">
        <f t="shared" si="20"/>
        <v>91</v>
      </c>
      <c r="B94">
        <v>190</v>
      </c>
      <c r="C94" t="s">
        <v>328</v>
      </c>
      <c r="D94" t="s">
        <v>329</v>
      </c>
      <c r="E94" s="48">
        <v>34493</v>
      </c>
      <c r="F94" t="s">
        <v>406</v>
      </c>
      <c r="G94" s="48">
        <v>45870</v>
      </c>
      <c r="H94" s="24">
        <f t="shared" si="21"/>
        <v>1994</v>
      </c>
      <c r="I94" s="24">
        <f t="shared" si="22"/>
        <v>31</v>
      </c>
      <c r="J94" s="36">
        <f t="shared" si="23"/>
        <v>178.4</v>
      </c>
      <c r="K94" t="s">
        <v>186</v>
      </c>
      <c r="L94" t="str">
        <f t="shared" si="24"/>
        <v>Jesse Huttunen</v>
      </c>
      <c r="M94" s="50">
        <f t="shared" si="25"/>
        <v>1994</v>
      </c>
      <c r="N94" s="11">
        <f t="shared" si="26"/>
        <v>190</v>
      </c>
      <c r="O94" s="51">
        <f t="shared" si="27"/>
        <v>178.4</v>
      </c>
      <c r="P94">
        <f t="shared" si="28"/>
        <v>2025</v>
      </c>
      <c r="Q94" s="50">
        <f t="shared" si="29"/>
        <v>31</v>
      </c>
    </row>
    <row r="95" spans="1:17" ht="15.75" x14ac:dyDescent="0.25">
      <c r="A95" s="19">
        <f t="shared" ref="A95:A126" si="30">A94+1</f>
        <v>92</v>
      </c>
      <c r="B95">
        <v>105</v>
      </c>
      <c r="C95" t="s">
        <v>334</v>
      </c>
      <c r="D95" t="s">
        <v>335</v>
      </c>
      <c r="E95" s="48">
        <v>16407</v>
      </c>
      <c r="F95" t="s">
        <v>336</v>
      </c>
      <c r="G95" s="48">
        <v>45724</v>
      </c>
      <c r="H95" s="24">
        <f t="shared" ref="H95:H126" si="31">YEAR(E95)</f>
        <v>1944</v>
      </c>
      <c r="I95" s="24">
        <f t="shared" ref="I95:I126" si="32">D$1-H95</f>
        <v>81</v>
      </c>
      <c r="J95" s="36">
        <f t="shared" ref="J95:J126" si="33">B95+(VLOOKUP(I95,Ikäkertoimet,13))</f>
        <v>178.4</v>
      </c>
      <c r="K95" t="s">
        <v>186</v>
      </c>
      <c r="L95" t="str">
        <f t="shared" ref="L95:L126" si="34">C95</f>
        <v>Tuomas Ukonmaanaho</v>
      </c>
      <c r="M95" s="50">
        <f t="shared" ref="M95:M126" si="35">H95</f>
        <v>1944</v>
      </c>
      <c r="N95" s="11">
        <f t="shared" ref="N95:N126" si="36">B95</f>
        <v>105</v>
      </c>
      <c r="O95" s="51">
        <f t="shared" ref="O95:O126" si="37">J95</f>
        <v>178.4</v>
      </c>
      <c r="P95">
        <f t="shared" ref="P95:P126" si="38">P$2</f>
        <v>2025</v>
      </c>
      <c r="Q95" s="50">
        <f t="shared" ref="Q95:Q126" si="39">P$2-H95</f>
        <v>81</v>
      </c>
    </row>
    <row r="96" spans="1:17" ht="15.75" x14ac:dyDescent="0.25">
      <c r="A96" s="19">
        <f t="shared" si="30"/>
        <v>93</v>
      </c>
      <c r="B96">
        <v>138</v>
      </c>
      <c r="C96" t="s">
        <v>428</v>
      </c>
      <c r="D96" t="s">
        <v>136</v>
      </c>
      <c r="E96" s="48">
        <v>25760</v>
      </c>
      <c r="F96" t="s">
        <v>423</v>
      </c>
      <c r="G96" s="48">
        <v>45852</v>
      </c>
      <c r="H96" s="24">
        <f t="shared" si="31"/>
        <v>1970</v>
      </c>
      <c r="I96" s="24">
        <f t="shared" si="32"/>
        <v>55</v>
      </c>
      <c r="J96" s="36">
        <f t="shared" si="33"/>
        <v>177.5</v>
      </c>
      <c r="K96" t="s">
        <v>186</v>
      </c>
      <c r="L96" t="str">
        <f t="shared" si="34"/>
        <v>Jarto Tarpio</v>
      </c>
      <c r="M96" s="50">
        <f t="shared" si="35"/>
        <v>1970</v>
      </c>
      <c r="N96" s="11">
        <f t="shared" si="36"/>
        <v>138</v>
      </c>
      <c r="O96" s="51">
        <f t="shared" si="37"/>
        <v>177.5</v>
      </c>
      <c r="P96">
        <f t="shared" si="38"/>
        <v>2025</v>
      </c>
      <c r="Q96" s="50">
        <f t="shared" si="39"/>
        <v>55</v>
      </c>
    </row>
    <row r="97" spans="1:17" ht="15.75" x14ac:dyDescent="0.25">
      <c r="A97" s="19">
        <f t="shared" si="30"/>
        <v>94</v>
      </c>
      <c r="B97">
        <v>139</v>
      </c>
      <c r="C97" t="s">
        <v>337</v>
      </c>
      <c r="D97" t="s">
        <v>141</v>
      </c>
      <c r="E97" s="48">
        <v>26129</v>
      </c>
      <c r="F97" t="s">
        <v>104</v>
      </c>
      <c r="G97" s="48">
        <v>45724</v>
      </c>
      <c r="H97" s="24">
        <f t="shared" si="31"/>
        <v>1971</v>
      </c>
      <c r="I97" s="24">
        <f t="shared" si="32"/>
        <v>54</v>
      </c>
      <c r="J97" s="36">
        <f t="shared" si="33"/>
        <v>176.9</v>
      </c>
      <c r="K97" t="s">
        <v>186</v>
      </c>
      <c r="L97" t="str">
        <f t="shared" si="34"/>
        <v>Sami Jämsen</v>
      </c>
      <c r="M97" s="50">
        <f t="shared" si="35"/>
        <v>1971</v>
      </c>
      <c r="N97" s="11">
        <f t="shared" si="36"/>
        <v>139</v>
      </c>
      <c r="O97" s="51">
        <f t="shared" si="37"/>
        <v>176.9</v>
      </c>
      <c r="P97">
        <f t="shared" si="38"/>
        <v>2025</v>
      </c>
      <c r="Q97" s="50">
        <f t="shared" si="39"/>
        <v>54</v>
      </c>
    </row>
    <row r="98" spans="1:17" ht="15.75" x14ac:dyDescent="0.25">
      <c r="A98" s="19">
        <f t="shared" si="30"/>
        <v>95</v>
      </c>
      <c r="B98">
        <v>114.99999999999999</v>
      </c>
      <c r="C98" t="s">
        <v>133</v>
      </c>
      <c r="D98" t="s">
        <v>121</v>
      </c>
      <c r="E98" s="48">
        <v>19888</v>
      </c>
      <c r="F98" t="s">
        <v>407</v>
      </c>
      <c r="G98" s="48">
        <v>45877</v>
      </c>
      <c r="H98" s="24">
        <f t="shared" si="31"/>
        <v>1954</v>
      </c>
      <c r="I98" s="24">
        <f t="shared" si="32"/>
        <v>71</v>
      </c>
      <c r="J98" s="36">
        <f t="shared" si="33"/>
        <v>176.89999999999998</v>
      </c>
      <c r="K98" t="s">
        <v>186</v>
      </c>
      <c r="L98" t="str">
        <f t="shared" si="34"/>
        <v>Hannu Sointu</v>
      </c>
      <c r="M98" s="50">
        <f t="shared" si="35"/>
        <v>1954</v>
      </c>
      <c r="N98" s="11">
        <f t="shared" si="36"/>
        <v>114.99999999999999</v>
      </c>
      <c r="O98" s="51">
        <f t="shared" si="37"/>
        <v>176.89999999999998</v>
      </c>
      <c r="P98">
        <f t="shared" si="38"/>
        <v>2025</v>
      </c>
      <c r="Q98" s="50">
        <f t="shared" si="39"/>
        <v>71</v>
      </c>
    </row>
    <row r="99" spans="1:17" ht="15.75" x14ac:dyDescent="0.25">
      <c r="A99" s="19">
        <f t="shared" si="30"/>
        <v>96</v>
      </c>
      <c r="B99">
        <v>106</v>
      </c>
      <c r="C99" t="s">
        <v>450</v>
      </c>
      <c r="D99" t="s">
        <v>113</v>
      </c>
      <c r="E99" s="48">
        <v>17505</v>
      </c>
      <c r="F99" t="s">
        <v>437</v>
      </c>
      <c r="G99" s="48">
        <v>45899</v>
      </c>
      <c r="H99" s="24">
        <f t="shared" si="31"/>
        <v>1947</v>
      </c>
      <c r="I99" s="24">
        <f t="shared" si="32"/>
        <v>78</v>
      </c>
      <c r="J99" s="36">
        <f t="shared" si="33"/>
        <v>176.1</v>
      </c>
      <c r="L99" t="str">
        <f t="shared" si="34"/>
        <v>Heikki Eromäki</v>
      </c>
      <c r="M99" s="50">
        <f t="shared" si="35"/>
        <v>1947</v>
      </c>
      <c r="N99" s="11">
        <f t="shared" si="36"/>
        <v>106</v>
      </c>
      <c r="O99" s="51">
        <f t="shared" si="37"/>
        <v>176.1</v>
      </c>
      <c r="P99">
        <f t="shared" si="38"/>
        <v>2025</v>
      </c>
      <c r="Q99" s="50">
        <f t="shared" si="39"/>
        <v>78</v>
      </c>
    </row>
    <row r="100" spans="1:17" ht="15.75" x14ac:dyDescent="0.25">
      <c r="A100" s="19">
        <f t="shared" si="30"/>
        <v>97</v>
      </c>
      <c r="B100">
        <v>148</v>
      </c>
      <c r="C100" t="s">
        <v>173</v>
      </c>
      <c r="D100" t="s">
        <v>115</v>
      </c>
      <c r="E100" s="48">
        <v>28393</v>
      </c>
      <c r="F100" t="s">
        <v>104</v>
      </c>
      <c r="G100" s="48">
        <v>45724</v>
      </c>
      <c r="H100" s="24">
        <f t="shared" si="31"/>
        <v>1977</v>
      </c>
      <c r="I100" s="24">
        <f t="shared" si="32"/>
        <v>48</v>
      </c>
      <c r="J100" s="36">
        <f t="shared" si="33"/>
        <v>175.6</v>
      </c>
      <c r="K100" t="s">
        <v>186</v>
      </c>
      <c r="L100" t="str">
        <f t="shared" si="34"/>
        <v>Tuomo Nurminen</v>
      </c>
      <c r="M100" s="50">
        <f t="shared" si="35"/>
        <v>1977</v>
      </c>
      <c r="N100" s="11">
        <f t="shared" si="36"/>
        <v>148</v>
      </c>
      <c r="O100" s="51">
        <f t="shared" si="37"/>
        <v>175.6</v>
      </c>
      <c r="P100">
        <f t="shared" si="38"/>
        <v>2025</v>
      </c>
      <c r="Q100" s="50">
        <f t="shared" si="39"/>
        <v>48</v>
      </c>
    </row>
    <row r="101" spans="1:17" ht="15.75" x14ac:dyDescent="0.25">
      <c r="A101" s="19">
        <f t="shared" si="30"/>
        <v>98</v>
      </c>
      <c r="B101">
        <v>127</v>
      </c>
      <c r="C101" t="s">
        <v>338</v>
      </c>
      <c r="D101" t="s">
        <v>155</v>
      </c>
      <c r="E101" s="48">
        <v>23385</v>
      </c>
      <c r="F101" t="s">
        <v>34</v>
      </c>
      <c r="G101" s="48">
        <v>45710</v>
      </c>
      <c r="H101" s="24">
        <f t="shared" si="31"/>
        <v>1964</v>
      </c>
      <c r="I101" s="24">
        <f t="shared" si="32"/>
        <v>61</v>
      </c>
      <c r="J101" s="36">
        <f t="shared" si="33"/>
        <v>175.6</v>
      </c>
      <c r="K101" t="s">
        <v>186</v>
      </c>
      <c r="L101" t="str">
        <f t="shared" si="34"/>
        <v>Jukka Mutanen</v>
      </c>
      <c r="M101" s="50">
        <f t="shared" si="35"/>
        <v>1964</v>
      </c>
      <c r="N101" s="11">
        <f t="shared" si="36"/>
        <v>127</v>
      </c>
      <c r="O101" s="51">
        <f t="shared" si="37"/>
        <v>175.6</v>
      </c>
      <c r="P101">
        <f t="shared" si="38"/>
        <v>2025</v>
      </c>
      <c r="Q101" s="50">
        <f t="shared" si="39"/>
        <v>61</v>
      </c>
    </row>
    <row r="102" spans="1:17" ht="15.75" x14ac:dyDescent="0.25">
      <c r="A102" s="19">
        <f t="shared" si="30"/>
        <v>99</v>
      </c>
      <c r="B102">
        <v>147</v>
      </c>
      <c r="C102" t="s">
        <v>292</v>
      </c>
      <c r="D102" t="s">
        <v>259</v>
      </c>
      <c r="E102" s="48">
        <v>28247</v>
      </c>
      <c r="F102" t="s">
        <v>269</v>
      </c>
      <c r="G102" s="48">
        <v>45697</v>
      </c>
      <c r="H102" s="24">
        <f t="shared" si="31"/>
        <v>1977</v>
      </c>
      <c r="I102" s="24">
        <f t="shared" si="32"/>
        <v>48</v>
      </c>
      <c r="J102" s="36">
        <f t="shared" si="33"/>
        <v>174.6</v>
      </c>
      <c r="K102" t="s">
        <v>186</v>
      </c>
      <c r="L102" t="str">
        <f t="shared" si="34"/>
        <v>Petri Lappalainen</v>
      </c>
      <c r="M102" s="50">
        <f t="shared" si="35"/>
        <v>1977</v>
      </c>
      <c r="N102" s="11">
        <f t="shared" si="36"/>
        <v>147</v>
      </c>
      <c r="O102" s="51">
        <f t="shared" si="37"/>
        <v>174.6</v>
      </c>
      <c r="P102">
        <f t="shared" si="38"/>
        <v>2025</v>
      </c>
      <c r="Q102" s="50">
        <f t="shared" si="39"/>
        <v>48</v>
      </c>
    </row>
    <row r="103" spans="1:17" ht="15.75" x14ac:dyDescent="0.25">
      <c r="A103" s="19">
        <f t="shared" si="30"/>
        <v>100</v>
      </c>
      <c r="B103">
        <v>174</v>
      </c>
      <c r="C103" t="s">
        <v>411</v>
      </c>
      <c r="D103" t="s">
        <v>148</v>
      </c>
      <c r="E103" s="48">
        <v>33086</v>
      </c>
      <c r="F103" t="s">
        <v>407</v>
      </c>
      <c r="G103" s="48">
        <v>45877</v>
      </c>
      <c r="H103" s="24">
        <f t="shared" si="31"/>
        <v>1990</v>
      </c>
      <c r="I103" s="24">
        <f t="shared" si="32"/>
        <v>35</v>
      </c>
      <c r="J103" s="36">
        <f t="shared" si="33"/>
        <v>174</v>
      </c>
      <c r="K103" t="s">
        <v>186</v>
      </c>
      <c r="L103" t="str">
        <f t="shared" si="34"/>
        <v>Tero Huovinen</v>
      </c>
      <c r="M103" s="50">
        <f t="shared" si="35"/>
        <v>1990</v>
      </c>
      <c r="N103" s="11">
        <f t="shared" si="36"/>
        <v>174</v>
      </c>
      <c r="O103" s="51">
        <f t="shared" si="37"/>
        <v>174</v>
      </c>
      <c r="P103">
        <f t="shared" si="38"/>
        <v>2025</v>
      </c>
      <c r="Q103" s="50">
        <f t="shared" si="39"/>
        <v>35</v>
      </c>
    </row>
    <row r="104" spans="1:17" ht="15.75" x14ac:dyDescent="0.25">
      <c r="A104" s="19">
        <f t="shared" si="30"/>
        <v>101</v>
      </c>
      <c r="B104">
        <v>131</v>
      </c>
      <c r="C104" t="s">
        <v>477</v>
      </c>
      <c r="D104" t="s">
        <v>116</v>
      </c>
      <c r="E104" s="48">
        <v>24838</v>
      </c>
      <c r="F104" t="s">
        <v>32</v>
      </c>
      <c r="G104" s="48">
        <v>46001</v>
      </c>
      <c r="H104" s="24">
        <f t="shared" si="31"/>
        <v>1968</v>
      </c>
      <c r="I104" s="24">
        <f t="shared" si="32"/>
        <v>57</v>
      </c>
      <c r="J104" s="36">
        <f t="shared" si="33"/>
        <v>173.7</v>
      </c>
      <c r="L104" t="str">
        <f t="shared" si="34"/>
        <v>Juhani Konu</v>
      </c>
      <c r="M104" s="50">
        <f t="shared" si="35"/>
        <v>1968</v>
      </c>
      <c r="N104" s="11">
        <f t="shared" si="36"/>
        <v>131</v>
      </c>
      <c r="O104" s="51">
        <f t="shared" si="37"/>
        <v>173.7</v>
      </c>
      <c r="P104">
        <f t="shared" si="38"/>
        <v>2025</v>
      </c>
      <c r="Q104" s="50">
        <f t="shared" si="39"/>
        <v>57</v>
      </c>
    </row>
    <row r="105" spans="1:17" ht="15.75" x14ac:dyDescent="0.25">
      <c r="A105" s="19">
        <f t="shared" si="30"/>
        <v>102</v>
      </c>
      <c r="B105">
        <v>101</v>
      </c>
      <c r="C105" t="s">
        <v>400</v>
      </c>
      <c r="D105" t="s">
        <v>170</v>
      </c>
      <c r="E105" s="48">
        <v>16696</v>
      </c>
      <c r="F105" t="s">
        <v>198</v>
      </c>
      <c r="G105" s="48">
        <v>45802</v>
      </c>
      <c r="H105" s="24">
        <f t="shared" si="31"/>
        <v>1945</v>
      </c>
      <c r="I105" s="24">
        <f t="shared" si="32"/>
        <v>80</v>
      </c>
      <c r="J105" s="36">
        <f t="shared" si="33"/>
        <v>173.3</v>
      </c>
      <c r="L105" t="str">
        <f t="shared" si="34"/>
        <v>Juhani Manner</v>
      </c>
      <c r="M105" s="50">
        <f t="shared" si="35"/>
        <v>1945</v>
      </c>
      <c r="N105" s="11">
        <f t="shared" si="36"/>
        <v>101</v>
      </c>
      <c r="O105" s="51">
        <f t="shared" si="37"/>
        <v>173.3</v>
      </c>
      <c r="P105">
        <f t="shared" si="38"/>
        <v>2025</v>
      </c>
      <c r="Q105" s="50">
        <f t="shared" si="39"/>
        <v>80</v>
      </c>
    </row>
    <row r="106" spans="1:17" ht="15.75" x14ac:dyDescent="0.25">
      <c r="A106" s="19">
        <f t="shared" si="30"/>
        <v>103</v>
      </c>
      <c r="B106">
        <v>142</v>
      </c>
      <c r="C106" t="s">
        <v>160</v>
      </c>
      <c r="D106" t="s">
        <v>113</v>
      </c>
      <c r="E106" s="48">
        <v>27703</v>
      </c>
      <c r="F106" t="s">
        <v>104</v>
      </c>
      <c r="G106" s="48">
        <v>45724</v>
      </c>
      <c r="H106" s="24">
        <f t="shared" si="31"/>
        <v>1975</v>
      </c>
      <c r="I106" s="24">
        <f t="shared" si="32"/>
        <v>50</v>
      </c>
      <c r="J106" s="36">
        <f t="shared" si="33"/>
        <v>173.2</v>
      </c>
      <c r="K106" t="s">
        <v>186</v>
      </c>
      <c r="L106" t="str">
        <f t="shared" si="34"/>
        <v>Tomi Ryynänen</v>
      </c>
      <c r="M106" s="50">
        <f t="shared" si="35"/>
        <v>1975</v>
      </c>
      <c r="N106" s="11">
        <f t="shared" si="36"/>
        <v>142</v>
      </c>
      <c r="O106" s="51">
        <f t="shared" si="37"/>
        <v>173.2</v>
      </c>
      <c r="P106">
        <f t="shared" si="38"/>
        <v>2025</v>
      </c>
      <c r="Q106" s="50">
        <f t="shared" si="39"/>
        <v>50</v>
      </c>
    </row>
    <row r="107" spans="1:17" ht="15.75" x14ac:dyDescent="0.25">
      <c r="A107" s="19">
        <f t="shared" si="30"/>
        <v>104</v>
      </c>
      <c r="B107">
        <v>126</v>
      </c>
      <c r="C107" t="s">
        <v>447</v>
      </c>
      <c r="D107" t="s">
        <v>116</v>
      </c>
      <c r="E107" s="48">
        <v>23801</v>
      </c>
      <c r="F107" t="s">
        <v>440</v>
      </c>
      <c r="G107" s="48">
        <v>45892</v>
      </c>
      <c r="H107" s="24">
        <f t="shared" si="31"/>
        <v>1965</v>
      </c>
      <c r="I107" s="24">
        <f t="shared" si="32"/>
        <v>60</v>
      </c>
      <c r="J107" s="36">
        <f t="shared" si="33"/>
        <v>173.2</v>
      </c>
      <c r="L107" t="str">
        <f t="shared" si="34"/>
        <v>Jarmo Leväinen</v>
      </c>
      <c r="M107" s="50">
        <f t="shared" si="35"/>
        <v>1965</v>
      </c>
      <c r="N107" s="11">
        <f t="shared" si="36"/>
        <v>126</v>
      </c>
      <c r="O107" s="51">
        <f t="shared" si="37"/>
        <v>173.2</v>
      </c>
      <c r="P107">
        <f t="shared" si="38"/>
        <v>2025</v>
      </c>
      <c r="Q107" s="50">
        <f t="shared" si="39"/>
        <v>60</v>
      </c>
    </row>
    <row r="108" spans="1:17" ht="15.75" x14ac:dyDescent="0.25">
      <c r="A108" s="19">
        <f t="shared" si="30"/>
        <v>105</v>
      </c>
      <c r="B108">
        <v>157</v>
      </c>
      <c r="C108" t="s">
        <v>339</v>
      </c>
      <c r="D108" t="s">
        <v>333</v>
      </c>
      <c r="E108" s="48">
        <v>30632</v>
      </c>
      <c r="F108" t="s">
        <v>34</v>
      </c>
      <c r="G108" s="48">
        <v>45710</v>
      </c>
      <c r="H108" s="24">
        <f t="shared" si="31"/>
        <v>1983</v>
      </c>
      <c r="I108" s="24">
        <f t="shared" si="32"/>
        <v>42</v>
      </c>
      <c r="J108" s="36">
        <f t="shared" si="33"/>
        <v>172.9</v>
      </c>
      <c r="K108" t="s">
        <v>186</v>
      </c>
      <c r="L108" t="str">
        <f t="shared" si="34"/>
        <v>Jukka Sadeharju</v>
      </c>
      <c r="M108" s="50">
        <f t="shared" si="35"/>
        <v>1983</v>
      </c>
      <c r="N108" s="11">
        <f t="shared" si="36"/>
        <v>157</v>
      </c>
      <c r="O108" s="51">
        <f t="shared" si="37"/>
        <v>172.9</v>
      </c>
      <c r="P108">
        <f t="shared" si="38"/>
        <v>2025</v>
      </c>
      <c r="Q108" s="50">
        <f t="shared" si="39"/>
        <v>42</v>
      </c>
    </row>
    <row r="109" spans="1:17" ht="15.75" x14ac:dyDescent="0.25">
      <c r="A109" s="19">
        <f t="shared" si="30"/>
        <v>106</v>
      </c>
      <c r="B109">
        <v>109.00000000000001</v>
      </c>
      <c r="C109" t="s">
        <v>305</v>
      </c>
      <c r="D109" t="s">
        <v>306</v>
      </c>
      <c r="E109" s="48">
        <v>19442</v>
      </c>
      <c r="F109" t="s">
        <v>423</v>
      </c>
      <c r="G109" s="48">
        <v>45852</v>
      </c>
      <c r="H109" s="24">
        <f t="shared" si="31"/>
        <v>1953</v>
      </c>
      <c r="I109" s="24">
        <f t="shared" si="32"/>
        <v>72</v>
      </c>
      <c r="J109" s="36">
        <f t="shared" si="33"/>
        <v>172.10000000000002</v>
      </c>
      <c r="K109" t="s">
        <v>186</v>
      </c>
      <c r="L109" t="str">
        <f t="shared" si="34"/>
        <v>Seppo Kivimäki</v>
      </c>
      <c r="M109" s="50">
        <f t="shared" si="35"/>
        <v>1953</v>
      </c>
      <c r="N109" s="11">
        <f t="shared" si="36"/>
        <v>109.00000000000001</v>
      </c>
      <c r="O109" s="51">
        <f t="shared" si="37"/>
        <v>172.10000000000002</v>
      </c>
      <c r="P109">
        <f t="shared" si="38"/>
        <v>2025</v>
      </c>
      <c r="Q109" s="50">
        <f t="shared" si="39"/>
        <v>72</v>
      </c>
    </row>
    <row r="110" spans="1:17" ht="15.75" x14ac:dyDescent="0.25">
      <c r="A110" s="19">
        <f t="shared" si="30"/>
        <v>107</v>
      </c>
      <c r="B110">
        <v>114.99999999999999</v>
      </c>
      <c r="C110" t="s">
        <v>448</v>
      </c>
      <c r="D110" t="s">
        <v>420</v>
      </c>
      <c r="E110" s="48">
        <v>21331</v>
      </c>
      <c r="F110" t="s">
        <v>204</v>
      </c>
      <c r="G110" s="48">
        <v>45889</v>
      </c>
      <c r="H110" s="24">
        <f t="shared" si="31"/>
        <v>1958</v>
      </c>
      <c r="I110" s="24">
        <f t="shared" si="32"/>
        <v>67</v>
      </c>
      <c r="J110" s="36">
        <f t="shared" si="33"/>
        <v>171.79999999999998</v>
      </c>
      <c r="L110" t="str">
        <f t="shared" si="34"/>
        <v>Esko Pentikäinen</v>
      </c>
      <c r="M110" s="50">
        <f t="shared" si="35"/>
        <v>1958</v>
      </c>
      <c r="N110" s="11">
        <f t="shared" si="36"/>
        <v>114.99999999999999</v>
      </c>
      <c r="O110" s="51">
        <f t="shared" si="37"/>
        <v>171.79999999999998</v>
      </c>
      <c r="P110">
        <f t="shared" si="38"/>
        <v>2025</v>
      </c>
      <c r="Q110" s="50">
        <f t="shared" si="39"/>
        <v>67</v>
      </c>
    </row>
    <row r="111" spans="1:17" ht="15.75" x14ac:dyDescent="0.25">
      <c r="A111" s="19">
        <f t="shared" si="30"/>
        <v>108</v>
      </c>
      <c r="B111">
        <v>112.00000000000001</v>
      </c>
      <c r="C111" t="s">
        <v>127</v>
      </c>
      <c r="D111" t="s">
        <v>141</v>
      </c>
      <c r="E111" s="48">
        <v>20874</v>
      </c>
      <c r="F111" t="s">
        <v>437</v>
      </c>
      <c r="G111" s="48">
        <v>45899</v>
      </c>
      <c r="H111" s="24">
        <f t="shared" si="31"/>
        <v>1957</v>
      </c>
      <c r="I111" s="24">
        <f t="shared" si="32"/>
        <v>68</v>
      </c>
      <c r="J111" s="36">
        <f t="shared" si="33"/>
        <v>170.10000000000002</v>
      </c>
      <c r="L111" t="str">
        <f t="shared" si="34"/>
        <v>Reijo Häyrinen</v>
      </c>
      <c r="M111" s="50">
        <f t="shared" si="35"/>
        <v>1957</v>
      </c>
      <c r="N111" s="11">
        <f t="shared" si="36"/>
        <v>112.00000000000001</v>
      </c>
      <c r="O111" s="51">
        <f t="shared" si="37"/>
        <v>170.10000000000002</v>
      </c>
      <c r="P111">
        <f t="shared" si="38"/>
        <v>2025</v>
      </c>
      <c r="Q111" s="50">
        <f t="shared" si="39"/>
        <v>68</v>
      </c>
    </row>
    <row r="112" spans="1:17" ht="15.75" x14ac:dyDescent="0.25">
      <c r="A112" s="19">
        <f t="shared" si="30"/>
        <v>109</v>
      </c>
      <c r="B112">
        <v>156</v>
      </c>
      <c r="C112" t="s">
        <v>415</v>
      </c>
      <c r="D112" t="s">
        <v>259</v>
      </c>
      <c r="E112" s="48">
        <v>30754</v>
      </c>
      <c r="F112" t="s">
        <v>407</v>
      </c>
      <c r="G112" s="48">
        <v>45877</v>
      </c>
      <c r="H112" s="24">
        <f t="shared" si="31"/>
        <v>1984</v>
      </c>
      <c r="I112" s="24">
        <f t="shared" si="32"/>
        <v>41</v>
      </c>
      <c r="J112" s="36">
        <f t="shared" si="33"/>
        <v>169.8</v>
      </c>
      <c r="K112" t="s">
        <v>186</v>
      </c>
      <c r="L112" t="str">
        <f t="shared" si="34"/>
        <v>Jouni Raassina</v>
      </c>
      <c r="M112" s="50">
        <f t="shared" si="35"/>
        <v>1984</v>
      </c>
      <c r="N112" s="11">
        <f t="shared" si="36"/>
        <v>156</v>
      </c>
      <c r="O112" s="51">
        <f t="shared" si="37"/>
        <v>169.8</v>
      </c>
      <c r="P112">
        <f t="shared" si="38"/>
        <v>2025</v>
      </c>
      <c r="Q112" s="50">
        <f t="shared" si="39"/>
        <v>41</v>
      </c>
    </row>
    <row r="113" spans="1:17" ht="15.75" x14ac:dyDescent="0.25">
      <c r="A113" s="19">
        <f t="shared" si="30"/>
        <v>110</v>
      </c>
      <c r="B113">
        <v>156</v>
      </c>
      <c r="C113" t="s">
        <v>414</v>
      </c>
      <c r="D113" t="s">
        <v>163</v>
      </c>
      <c r="E113" s="48">
        <v>30884</v>
      </c>
      <c r="F113" t="s">
        <v>407</v>
      </c>
      <c r="G113" s="48">
        <v>45877</v>
      </c>
      <c r="H113" s="24">
        <f t="shared" si="31"/>
        <v>1984</v>
      </c>
      <c r="I113" s="24">
        <f t="shared" si="32"/>
        <v>41</v>
      </c>
      <c r="J113" s="36">
        <f t="shared" si="33"/>
        <v>169.8</v>
      </c>
      <c r="K113" t="s">
        <v>186</v>
      </c>
      <c r="L113" t="str">
        <f t="shared" si="34"/>
        <v>Joonas-Petteri Santala</v>
      </c>
      <c r="M113" s="50">
        <f t="shared" si="35"/>
        <v>1984</v>
      </c>
      <c r="N113" s="11">
        <f t="shared" si="36"/>
        <v>156</v>
      </c>
      <c r="O113" s="51">
        <f t="shared" si="37"/>
        <v>169.8</v>
      </c>
      <c r="P113">
        <f t="shared" si="38"/>
        <v>2025</v>
      </c>
      <c r="Q113" s="50">
        <f t="shared" si="39"/>
        <v>41</v>
      </c>
    </row>
    <row r="114" spans="1:17" ht="15.75" x14ac:dyDescent="0.25">
      <c r="A114" s="19">
        <f t="shared" si="30"/>
        <v>111</v>
      </c>
      <c r="B114">
        <v>172</v>
      </c>
      <c r="C114" t="s">
        <v>189</v>
      </c>
      <c r="D114" t="s">
        <v>155</v>
      </c>
      <c r="E114" s="48">
        <v>33417</v>
      </c>
      <c r="F114" t="s">
        <v>104</v>
      </c>
      <c r="G114" s="48">
        <v>45724</v>
      </c>
      <c r="H114" s="24">
        <f t="shared" si="31"/>
        <v>1991</v>
      </c>
      <c r="I114" s="24">
        <f t="shared" si="32"/>
        <v>34</v>
      </c>
      <c r="J114" s="36">
        <f t="shared" si="33"/>
        <v>169.5</v>
      </c>
      <c r="K114" t="s">
        <v>186</v>
      </c>
      <c r="L114" t="str">
        <f t="shared" si="34"/>
        <v>Ville Sirviö</v>
      </c>
      <c r="M114" s="50">
        <f t="shared" si="35"/>
        <v>1991</v>
      </c>
      <c r="N114" s="11">
        <f t="shared" si="36"/>
        <v>172</v>
      </c>
      <c r="O114" s="51">
        <f t="shared" si="37"/>
        <v>169.5</v>
      </c>
      <c r="P114">
        <f t="shared" si="38"/>
        <v>2025</v>
      </c>
      <c r="Q114" s="50">
        <f t="shared" si="39"/>
        <v>34</v>
      </c>
    </row>
    <row r="115" spans="1:17" ht="15.75" x14ac:dyDescent="0.25">
      <c r="A115" s="19">
        <f t="shared" si="30"/>
        <v>112</v>
      </c>
      <c r="B115">
        <v>172</v>
      </c>
      <c r="C115" t="s">
        <v>187</v>
      </c>
      <c r="D115" t="s">
        <v>188</v>
      </c>
      <c r="E115" s="48">
        <v>33273</v>
      </c>
      <c r="F115" t="s">
        <v>406</v>
      </c>
      <c r="G115" s="48">
        <v>45871</v>
      </c>
      <c r="H115" s="24">
        <f t="shared" si="31"/>
        <v>1991</v>
      </c>
      <c r="I115" s="24">
        <f t="shared" si="32"/>
        <v>34</v>
      </c>
      <c r="J115" s="36">
        <f t="shared" si="33"/>
        <v>169.5</v>
      </c>
      <c r="K115" t="s">
        <v>186</v>
      </c>
      <c r="L115" t="str">
        <f t="shared" si="34"/>
        <v>Otto Ylöstalo</v>
      </c>
      <c r="M115" s="50">
        <f t="shared" si="35"/>
        <v>1991</v>
      </c>
      <c r="N115" s="11">
        <f t="shared" si="36"/>
        <v>172</v>
      </c>
      <c r="O115" s="51">
        <f t="shared" si="37"/>
        <v>169.5</v>
      </c>
      <c r="P115">
        <f t="shared" si="38"/>
        <v>2025</v>
      </c>
      <c r="Q115" s="50">
        <f t="shared" si="39"/>
        <v>34</v>
      </c>
    </row>
    <row r="116" spans="1:17" ht="15.75" x14ac:dyDescent="0.25">
      <c r="A116" s="19">
        <f t="shared" si="30"/>
        <v>113</v>
      </c>
      <c r="B116">
        <v>167</v>
      </c>
      <c r="C116" t="s">
        <v>313</v>
      </c>
      <c r="D116" t="s">
        <v>314</v>
      </c>
      <c r="E116" s="48">
        <v>32820</v>
      </c>
      <c r="F116" t="s">
        <v>198</v>
      </c>
      <c r="G116" s="48">
        <v>45818</v>
      </c>
      <c r="H116" s="24">
        <f t="shared" si="31"/>
        <v>1989</v>
      </c>
      <c r="I116" s="24">
        <f t="shared" si="32"/>
        <v>36</v>
      </c>
      <c r="J116" s="36">
        <f t="shared" si="33"/>
        <v>169.5</v>
      </c>
      <c r="L116" t="str">
        <f t="shared" si="34"/>
        <v>Otto Takala</v>
      </c>
      <c r="M116" s="50">
        <f t="shared" si="35"/>
        <v>1989</v>
      </c>
      <c r="N116" s="11">
        <f t="shared" si="36"/>
        <v>167</v>
      </c>
      <c r="O116" s="51">
        <f t="shared" si="37"/>
        <v>169.5</v>
      </c>
      <c r="P116">
        <f t="shared" si="38"/>
        <v>2025</v>
      </c>
      <c r="Q116" s="50">
        <f t="shared" si="39"/>
        <v>36</v>
      </c>
    </row>
    <row r="117" spans="1:17" ht="15.75" x14ac:dyDescent="0.25">
      <c r="A117" s="19">
        <f t="shared" si="30"/>
        <v>114</v>
      </c>
      <c r="B117">
        <v>100</v>
      </c>
      <c r="C117" t="s">
        <v>169</v>
      </c>
      <c r="D117" t="s">
        <v>170</v>
      </c>
      <c r="E117" s="48">
        <v>17764</v>
      </c>
      <c r="F117" t="s">
        <v>104</v>
      </c>
      <c r="G117" s="48">
        <v>45724</v>
      </c>
      <c r="H117" s="24">
        <f t="shared" si="31"/>
        <v>1948</v>
      </c>
      <c r="I117" s="24">
        <f t="shared" si="32"/>
        <v>77</v>
      </c>
      <c r="J117" s="36">
        <f t="shared" si="33"/>
        <v>169</v>
      </c>
      <c r="K117" t="s">
        <v>186</v>
      </c>
      <c r="L117" t="str">
        <f t="shared" si="34"/>
        <v>Jouni Särkijärvi</v>
      </c>
      <c r="M117" s="50">
        <f t="shared" si="35"/>
        <v>1948</v>
      </c>
      <c r="N117" s="11">
        <f t="shared" si="36"/>
        <v>100</v>
      </c>
      <c r="O117" s="51">
        <f t="shared" si="37"/>
        <v>169</v>
      </c>
      <c r="P117">
        <f t="shared" si="38"/>
        <v>2025</v>
      </c>
      <c r="Q117" s="50">
        <f t="shared" si="39"/>
        <v>77</v>
      </c>
    </row>
    <row r="118" spans="1:17" ht="15.75" x14ac:dyDescent="0.25">
      <c r="A118" s="19">
        <f t="shared" si="30"/>
        <v>115</v>
      </c>
      <c r="B118">
        <v>136</v>
      </c>
      <c r="C118" t="s">
        <v>270</v>
      </c>
      <c r="D118" t="s">
        <v>9</v>
      </c>
      <c r="E118" s="48">
        <v>27429</v>
      </c>
      <c r="F118" t="s">
        <v>104</v>
      </c>
      <c r="G118" s="48">
        <v>45724</v>
      </c>
      <c r="H118" s="24">
        <f t="shared" si="31"/>
        <v>1975</v>
      </c>
      <c r="I118" s="24">
        <f t="shared" si="32"/>
        <v>50</v>
      </c>
      <c r="J118" s="36">
        <f t="shared" si="33"/>
        <v>167.2</v>
      </c>
      <c r="K118" t="s">
        <v>186</v>
      </c>
      <c r="L118" t="str">
        <f t="shared" si="34"/>
        <v>Marko Nummenpää</v>
      </c>
      <c r="M118" s="50">
        <f t="shared" si="35"/>
        <v>1975</v>
      </c>
      <c r="N118" s="11">
        <f t="shared" si="36"/>
        <v>136</v>
      </c>
      <c r="O118" s="51">
        <f t="shared" si="37"/>
        <v>167.2</v>
      </c>
      <c r="P118">
        <f t="shared" si="38"/>
        <v>2025</v>
      </c>
      <c r="Q118" s="50">
        <f t="shared" si="39"/>
        <v>50</v>
      </c>
    </row>
    <row r="119" spans="1:17" ht="15.75" x14ac:dyDescent="0.25">
      <c r="A119" s="19">
        <f t="shared" si="30"/>
        <v>116</v>
      </c>
      <c r="B119">
        <v>136</v>
      </c>
      <c r="C119" t="s">
        <v>445</v>
      </c>
      <c r="D119" t="s">
        <v>446</v>
      </c>
      <c r="E119" s="48">
        <v>27563</v>
      </c>
      <c r="F119" t="s">
        <v>437</v>
      </c>
      <c r="G119" s="48">
        <v>45899</v>
      </c>
      <c r="H119" s="24">
        <f t="shared" si="31"/>
        <v>1975</v>
      </c>
      <c r="I119" s="24">
        <f t="shared" si="32"/>
        <v>50</v>
      </c>
      <c r="J119" s="36">
        <f t="shared" si="33"/>
        <v>167.2</v>
      </c>
      <c r="L119" t="str">
        <f t="shared" si="34"/>
        <v>Lauri Ojanperä</v>
      </c>
      <c r="M119" s="50">
        <f t="shared" si="35"/>
        <v>1975</v>
      </c>
      <c r="N119" s="11">
        <f t="shared" si="36"/>
        <v>136</v>
      </c>
      <c r="O119" s="51">
        <f t="shared" si="37"/>
        <v>167.2</v>
      </c>
      <c r="P119">
        <f t="shared" si="38"/>
        <v>2025</v>
      </c>
      <c r="Q119" s="50">
        <f t="shared" si="39"/>
        <v>50</v>
      </c>
    </row>
    <row r="120" spans="1:17" ht="15.75" x14ac:dyDescent="0.25">
      <c r="A120" s="19">
        <f t="shared" si="30"/>
        <v>117</v>
      </c>
      <c r="B120">
        <v>145</v>
      </c>
      <c r="C120" t="s">
        <v>341</v>
      </c>
      <c r="D120" t="s">
        <v>342</v>
      </c>
      <c r="E120" s="48">
        <v>29293</v>
      </c>
      <c r="F120" t="s">
        <v>437</v>
      </c>
      <c r="G120" s="48">
        <v>45899</v>
      </c>
      <c r="H120" s="24">
        <f t="shared" si="31"/>
        <v>1980</v>
      </c>
      <c r="I120" s="24">
        <f t="shared" si="32"/>
        <v>45</v>
      </c>
      <c r="J120" s="36">
        <f t="shared" si="33"/>
        <v>167</v>
      </c>
      <c r="L120" t="str">
        <f t="shared" si="34"/>
        <v>Toni Juvonen</v>
      </c>
      <c r="M120" s="50">
        <f t="shared" si="35"/>
        <v>1980</v>
      </c>
      <c r="N120" s="11">
        <f t="shared" si="36"/>
        <v>145</v>
      </c>
      <c r="O120" s="51">
        <f t="shared" si="37"/>
        <v>167</v>
      </c>
      <c r="P120">
        <f t="shared" si="38"/>
        <v>2025</v>
      </c>
      <c r="Q120" s="50">
        <f t="shared" si="39"/>
        <v>45</v>
      </c>
    </row>
    <row r="121" spans="1:17" ht="15.75" x14ac:dyDescent="0.25">
      <c r="A121" s="19">
        <f t="shared" si="30"/>
        <v>118</v>
      </c>
      <c r="B121">
        <v>162</v>
      </c>
      <c r="C121" t="s">
        <v>191</v>
      </c>
      <c r="D121" t="s">
        <v>192</v>
      </c>
      <c r="E121" s="48">
        <v>32452</v>
      </c>
      <c r="F121" t="s">
        <v>394</v>
      </c>
      <c r="G121" s="48">
        <v>45801</v>
      </c>
      <c r="H121" s="24">
        <f t="shared" si="31"/>
        <v>1988</v>
      </c>
      <c r="I121" s="24">
        <f t="shared" si="32"/>
        <v>37</v>
      </c>
      <c r="J121" s="36">
        <f t="shared" si="33"/>
        <v>166.9</v>
      </c>
      <c r="L121" t="str">
        <f t="shared" si="34"/>
        <v>Kalle Nuuttila</v>
      </c>
      <c r="M121" s="50">
        <f t="shared" si="35"/>
        <v>1988</v>
      </c>
      <c r="N121" s="11">
        <f t="shared" si="36"/>
        <v>162</v>
      </c>
      <c r="O121" s="51">
        <f t="shared" si="37"/>
        <v>166.9</v>
      </c>
      <c r="P121">
        <f t="shared" si="38"/>
        <v>2025</v>
      </c>
      <c r="Q121" s="50">
        <f t="shared" si="39"/>
        <v>37</v>
      </c>
    </row>
    <row r="122" spans="1:17" ht="15.75" x14ac:dyDescent="0.25">
      <c r="A122" s="19">
        <f t="shared" si="30"/>
        <v>119</v>
      </c>
      <c r="B122">
        <v>115</v>
      </c>
      <c r="C122" t="s">
        <v>398</v>
      </c>
      <c r="D122" t="s">
        <v>399</v>
      </c>
      <c r="E122" s="48">
        <v>22806</v>
      </c>
      <c r="F122" t="s">
        <v>309</v>
      </c>
      <c r="G122" s="48">
        <v>45822</v>
      </c>
      <c r="H122" s="24">
        <f t="shared" si="31"/>
        <v>1962</v>
      </c>
      <c r="I122" s="24">
        <f t="shared" si="32"/>
        <v>63</v>
      </c>
      <c r="J122" s="36">
        <f t="shared" si="33"/>
        <v>166.4</v>
      </c>
      <c r="L122" t="str">
        <f t="shared" si="34"/>
        <v>Esko Heikkinen</v>
      </c>
      <c r="M122" s="50">
        <f t="shared" si="35"/>
        <v>1962</v>
      </c>
      <c r="N122" s="11">
        <f t="shared" si="36"/>
        <v>115</v>
      </c>
      <c r="O122" s="51">
        <f t="shared" si="37"/>
        <v>166.4</v>
      </c>
      <c r="P122">
        <f t="shared" si="38"/>
        <v>2025</v>
      </c>
      <c r="Q122" s="50">
        <f t="shared" si="39"/>
        <v>63</v>
      </c>
    </row>
    <row r="123" spans="1:17" ht="15.75" x14ac:dyDescent="0.25">
      <c r="A123" s="19">
        <f t="shared" si="30"/>
        <v>120</v>
      </c>
      <c r="B123">
        <v>146</v>
      </c>
      <c r="C123" t="s">
        <v>439</v>
      </c>
      <c r="D123" t="s">
        <v>116</v>
      </c>
      <c r="E123" s="48">
        <v>29686</v>
      </c>
      <c r="F123" t="s">
        <v>440</v>
      </c>
      <c r="G123" s="48">
        <v>45892</v>
      </c>
      <c r="H123" s="24">
        <f t="shared" si="31"/>
        <v>1981</v>
      </c>
      <c r="I123" s="24">
        <f t="shared" si="32"/>
        <v>44</v>
      </c>
      <c r="J123" s="36">
        <f t="shared" si="33"/>
        <v>166</v>
      </c>
      <c r="L123" t="str">
        <f t="shared" si="34"/>
        <v>Tommi Räisänen</v>
      </c>
      <c r="M123" s="50">
        <f t="shared" si="35"/>
        <v>1981</v>
      </c>
      <c r="N123" s="11">
        <f t="shared" si="36"/>
        <v>146</v>
      </c>
      <c r="O123" s="51">
        <f t="shared" si="37"/>
        <v>166</v>
      </c>
      <c r="P123">
        <f t="shared" si="38"/>
        <v>2025</v>
      </c>
      <c r="Q123" s="50">
        <f t="shared" si="39"/>
        <v>44</v>
      </c>
    </row>
    <row r="124" spans="1:17" ht="15.75" x14ac:dyDescent="0.25">
      <c r="A124" s="19">
        <f t="shared" si="30"/>
        <v>121</v>
      </c>
      <c r="B124">
        <v>100</v>
      </c>
      <c r="C124" t="s">
        <v>434</v>
      </c>
      <c r="D124" t="s">
        <v>435</v>
      </c>
      <c r="E124" s="48">
        <v>18975</v>
      </c>
      <c r="F124" t="s">
        <v>423</v>
      </c>
      <c r="G124" s="48">
        <v>45852</v>
      </c>
      <c r="H124" s="24">
        <f t="shared" si="31"/>
        <v>1951</v>
      </c>
      <c r="I124" s="24">
        <f t="shared" si="32"/>
        <v>74</v>
      </c>
      <c r="J124" s="36">
        <f t="shared" si="33"/>
        <v>165.5</v>
      </c>
      <c r="K124" t="s">
        <v>186</v>
      </c>
      <c r="L124" t="str">
        <f t="shared" si="34"/>
        <v>Heino Heikkilä</v>
      </c>
      <c r="M124" s="50">
        <f t="shared" si="35"/>
        <v>1951</v>
      </c>
      <c r="N124" s="11">
        <f t="shared" si="36"/>
        <v>100</v>
      </c>
      <c r="O124" s="51">
        <f t="shared" si="37"/>
        <v>165.5</v>
      </c>
      <c r="P124">
        <f t="shared" si="38"/>
        <v>2025</v>
      </c>
      <c r="Q124" s="50">
        <f t="shared" si="39"/>
        <v>74</v>
      </c>
    </row>
    <row r="125" spans="1:17" ht="15.75" x14ac:dyDescent="0.25">
      <c r="A125" s="19">
        <f t="shared" si="30"/>
        <v>122</v>
      </c>
      <c r="B125">
        <v>141</v>
      </c>
      <c r="C125" t="s">
        <v>417</v>
      </c>
      <c r="D125" t="s">
        <v>278</v>
      </c>
      <c r="E125" s="48">
        <v>28975</v>
      </c>
      <c r="F125" t="s">
        <v>407</v>
      </c>
      <c r="G125" s="48">
        <v>45877</v>
      </c>
      <c r="H125" s="24">
        <f t="shared" si="31"/>
        <v>1979</v>
      </c>
      <c r="I125" s="24">
        <f t="shared" si="32"/>
        <v>46</v>
      </c>
      <c r="J125" s="36">
        <f t="shared" si="33"/>
        <v>164.9</v>
      </c>
      <c r="K125" t="s">
        <v>186</v>
      </c>
      <c r="L125" t="str">
        <f t="shared" si="34"/>
        <v>Teemu Lehtimäki</v>
      </c>
      <c r="M125" s="50">
        <f t="shared" si="35"/>
        <v>1979</v>
      </c>
      <c r="N125" s="11">
        <f t="shared" si="36"/>
        <v>141</v>
      </c>
      <c r="O125" s="51">
        <f t="shared" si="37"/>
        <v>164.9</v>
      </c>
      <c r="P125">
        <f t="shared" si="38"/>
        <v>2025</v>
      </c>
      <c r="Q125" s="50">
        <f t="shared" si="39"/>
        <v>46</v>
      </c>
    </row>
    <row r="126" spans="1:17" ht="15.75" x14ac:dyDescent="0.25">
      <c r="A126" s="19">
        <f t="shared" si="30"/>
        <v>123</v>
      </c>
      <c r="B126">
        <v>103</v>
      </c>
      <c r="C126" t="s">
        <v>340</v>
      </c>
      <c r="D126" t="s">
        <v>249</v>
      </c>
      <c r="E126" s="48">
        <v>20046</v>
      </c>
      <c r="F126" t="s">
        <v>104</v>
      </c>
      <c r="G126" s="48">
        <v>45724</v>
      </c>
      <c r="H126" s="24">
        <f t="shared" si="31"/>
        <v>1954</v>
      </c>
      <c r="I126" s="24">
        <f t="shared" si="32"/>
        <v>71</v>
      </c>
      <c r="J126" s="36">
        <f t="shared" si="33"/>
        <v>164.9</v>
      </c>
      <c r="K126" t="s">
        <v>186</v>
      </c>
      <c r="L126" t="str">
        <f t="shared" si="34"/>
        <v>Tuomo Ryynänen</v>
      </c>
      <c r="M126" s="50">
        <f t="shared" si="35"/>
        <v>1954</v>
      </c>
      <c r="N126" s="11">
        <f t="shared" si="36"/>
        <v>103</v>
      </c>
      <c r="O126" s="51">
        <f t="shared" si="37"/>
        <v>164.9</v>
      </c>
      <c r="P126">
        <f t="shared" si="38"/>
        <v>2025</v>
      </c>
      <c r="Q126" s="50">
        <f t="shared" si="39"/>
        <v>71</v>
      </c>
    </row>
    <row r="127" spans="1:17" ht="15.75" x14ac:dyDescent="0.25">
      <c r="A127" s="19">
        <f t="shared" ref="A127:A151" si="40">A126+1</f>
        <v>124</v>
      </c>
      <c r="B127">
        <v>148</v>
      </c>
      <c r="C127" t="s">
        <v>401</v>
      </c>
      <c r="D127" t="s">
        <v>402</v>
      </c>
      <c r="E127" s="48">
        <v>30517</v>
      </c>
      <c r="F127" s="65" t="s">
        <v>202</v>
      </c>
      <c r="G127" s="48">
        <v>45843</v>
      </c>
      <c r="H127" s="24">
        <f t="shared" ref="H127:H151" si="41">YEAR(E127)</f>
        <v>1983</v>
      </c>
      <c r="I127" s="24">
        <f t="shared" ref="I127:I151" si="42">D$1-H127</f>
        <v>42</v>
      </c>
      <c r="J127" s="36">
        <f t="shared" ref="J127:J151" si="43">B127+(VLOOKUP(I127,Ikäkertoimet,13))</f>
        <v>163.9</v>
      </c>
      <c r="L127" t="str">
        <f t="shared" ref="L127:L151" si="44">C127</f>
        <v>Timo Riihiaho</v>
      </c>
      <c r="M127" s="50">
        <f t="shared" ref="M127:M151" si="45">H127</f>
        <v>1983</v>
      </c>
      <c r="N127" s="11">
        <f t="shared" ref="N127:N151" si="46">B127</f>
        <v>148</v>
      </c>
      <c r="O127" s="51">
        <f t="shared" ref="O127:O151" si="47">J127</f>
        <v>163.9</v>
      </c>
      <c r="P127">
        <f t="shared" ref="P127:P151" si="48">P$2</f>
        <v>2025</v>
      </c>
      <c r="Q127" s="50">
        <f t="shared" ref="Q127:Q151" si="49">P$2-H127</f>
        <v>42</v>
      </c>
    </row>
    <row r="128" spans="1:17" ht="15.75" x14ac:dyDescent="0.25">
      <c r="A128" s="19">
        <f t="shared" si="40"/>
        <v>125</v>
      </c>
      <c r="B128">
        <v>138</v>
      </c>
      <c r="C128" t="s">
        <v>419</v>
      </c>
      <c r="D128" t="s">
        <v>420</v>
      </c>
      <c r="E128" s="48">
        <v>28579</v>
      </c>
      <c r="F128" t="s">
        <v>407</v>
      </c>
      <c r="G128" s="48">
        <v>45877</v>
      </c>
      <c r="H128" s="24">
        <f t="shared" si="41"/>
        <v>1978</v>
      </c>
      <c r="I128" s="24">
        <f t="shared" si="42"/>
        <v>47</v>
      </c>
      <c r="J128" s="36">
        <f t="shared" si="43"/>
        <v>163.80000000000001</v>
      </c>
      <c r="K128" t="s">
        <v>186</v>
      </c>
      <c r="L128" t="str">
        <f t="shared" si="44"/>
        <v>Pekka Saarinen</v>
      </c>
      <c r="M128" s="50">
        <f t="shared" si="45"/>
        <v>1978</v>
      </c>
      <c r="N128" s="11">
        <f t="shared" si="46"/>
        <v>138</v>
      </c>
      <c r="O128" s="51">
        <f t="shared" si="47"/>
        <v>163.80000000000001</v>
      </c>
      <c r="P128">
        <f t="shared" si="48"/>
        <v>2025</v>
      </c>
      <c r="Q128" s="50">
        <f t="shared" si="49"/>
        <v>47</v>
      </c>
    </row>
    <row r="129" spans="1:17" ht="15.75" x14ac:dyDescent="0.25">
      <c r="A129" s="19">
        <f t="shared" si="40"/>
        <v>126</v>
      </c>
      <c r="B129">
        <v>157</v>
      </c>
      <c r="C129" t="s">
        <v>279</v>
      </c>
      <c r="D129" t="s">
        <v>259</v>
      </c>
      <c r="E129" s="48">
        <v>32261</v>
      </c>
      <c r="F129" t="s">
        <v>34</v>
      </c>
      <c r="G129" s="48">
        <v>45710</v>
      </c>
      <c r="H129" s="24">
        <f t="shared" si="41"/>
        <v>1988</v>
      </c>
      <c r="I129" s="24">
        <f t="shared" si="42"/>
        <v>37</v>
      </c>
      <c r="J129" s="36">
        <f t="shared" si="43"/>
        <v>161.9</v>
      </c>
      <c r="K129" t="s">
        <v>186</v>
      </c>
      <c r="L129" t="str">
        <f t="shared" si="44"/>
        <v>Hannes Mäenpää</v>
      </c>
      <c r="M129" s="50">
        <f t="shared" si="45"/>
        <v>1988</v>
      </c>
      <c r="N129" s="11">
        <f t="shared" si="46"/>
        <v>157</v>
      </c>
      <c r="O129" s="51">
        <f t="shared" si="47"/>
        <v>161.9</v>
      </c>
      <c r="P129">
        <f t="shared" si="48"/>
        <v>2025</v>
      </c>
      <c r="Q129" s="50">
        <f t="shared" si="49"/>
        <v>37</v>
      </c>
    </row>
    <row r="130" spans="1:17" ht="15.75" x14ac:dyDescent="0.25">
      <c r="A130" s="19">
        <f t="shared" si="40"/>
        <v>127</v>
      </c>
      <c r="B130">
        <v>88</v>
      </c>
      <c r="C130" t="s">
        <v>171</v>
      </c>
      <c r="D130" t="s">
        <v>139</v>
      </c>
      <c r="E130" s="48">
        <v>16248</v>
      </c>
      <c r="F130" t="s">
        <v>437</v>
      </c>
      <c r="G130" s="48">
        <v>45899</v>
      </c>
      <c r="H130" s="24">
        <f t="shared" si="41"/>
        <v>1944</v>
      </c>
      <c r="I130" s="24">
        <f t="shared" si="42"/>
        <v>81</v>
      </c>
      <c r="J130" s="36">
        <f t="shared" si="43"/>
        <v>161.4</v>
      </c>
      <c r="L130" t="str">
        <f t="shared" si="44"/>
        <v>Markku Juopperi</v>
      </c>
      <c r="M130" s="50">
        <f t="shared" si="45"/>
        <v>1944</v>
      </c>
      <c r="N130" s="11">
        <f t="shared" si="46"/>
        <v>88</v>
      </c>
      <c r="O130" s="51">
        <f t="shared" si="47"/>
        <v>161.4</v>
      </c>
      <c r="P130">
        <f t="shared" si="48"/>
        <v>2025</v>
      </c>
      <c r="Q130" s="50">
        <f t="shared" si="49"/>
        <v>81</v>
      </c>
    </row>
    <row r="131" spans="1:17" ht="15.75" x14ac:dyDescent="0.25">
      <c r="A131" s="19">
        <f t="shared" si="40"/>
        <v>128</v>
      </c>
      <c r="B131">
        <v>142</v>
      </c>
      <c r="C131" t="s">
        <v>86</v>
      </c>
      <c r="D131" t="s">
        <v>35</v>
      </c>
      <c r="E131" s="48">
        <v>30067</v>
      </c>
      <c r="F131" t="s">
        <v>34</v>
      </c>
      <c r="G131" s="48">
        <v>45710</v>
      </c>
      <c r="H131" s="24">
        <f t="shared" si="41"/>
        <v>1982</v>
      </c>
      <c r="I131" s="24">
        <f t="shared" si="42"/>
        <v>43</v>
      </c>
      <c r="J131" s="36">
        <f t="shared" si="43"/>
        <v>160</v>
      </c>
      <c r="K131" t="s">
        <v>186</v>
      </c>
      <c r="L131" t="str">
        <f t="shared" si="44"/>
        <v>Lari Vesander</v>
      </c>
      <c r="M131" s="50">
        <f t="shared" si="45"/>
        <v>1982</v>
      </c>
      <c r="N131" s="11">
        <f t="shared" si="46"/>
        <v>142</v>
      </c>
      <c r="O131" s="51">
        <f t="shared" si="47"/>
        <v>160</v>
      </c>
      <c r="P131">
        <f t="shared" si="48"/>
        <v>2025</v>
      </c>
      <c r="Q131" s="50">
        <f t="shared" si="49"/>
        <v>43</v>
      </c>
    </row>
    <row r="132" spans="1:17" ht="15.75" x14ac:dyDescent="0.25">
      <c r="A132" s="19">
        <f t="shared" si="40"/>
        <v>129</v>
      </c>
      <c r="B132">
        <v>142</v>
      </c>
      <c r="C132" t="s">
        <v>252</v>
      </c>
      <c r="D132" t="s">
        <v>253</v>
      </c>
      <c r="E132" s="48">
        <v>30294</v>
      </c>
      <c r="F132" t="s">
        <v>154</v>
      </c>
      <c r="G132" s="48">
        <v>45669</v>
      </c>
      <c r="H132" s="24">
        <f t="shared" si="41"/>
        <v>1982</v>
      </c>
      <c r="I132" s="24">
        <f t="shared" si="42"/>
        <v>43</v>
      </c>
      <c r="J132" s="36">
        <f t="shared" si="43"/>
        <v>160</v>
      </c>
      <c r="K132" t="s">
        <v>186</v>
      </c>
      <c r="L132" t="str">
        <f t="shared" si="44"/>
        <v>Joni Pajala</v>
      </c>
      <c r="M132" s="50">
        <f t="shared" si="45"/>
        <v>1982</v>
      </c>
      <c r="N132" s="11">
        <f t="shared" si="46"/>
        <v>142</v>
      </c>
      <c r="O132" s="51">
        <f t="shared" si="47"/>
        <v>160</v>
      </c>
      <c r="P132">
        <f t="shared" si="48"/>
        <v>2025</v>
      </c>
      <c r="Q132" s="50">
        <f t="shared" si="49"/>
        <v>43</v>
      </c>
    </row>
    <row r="133" spans="1:17" ht="15.75" x14ac:dyDescent="0.25">
      <c r="A133" s="19">
        <f t="shared" si="40"/>
        <v>130</v>
      </c>
      <c r="B133">
        <v>138</v>
      </c>
      <c r="C133" t="s">
        <v>418</v>
      </c>
      <c r="D133" t="s">
        <v>278</v>
      </c>
      <c r="E133" s="48">
        <v>29412</v>
      </c>
      <c r="F133" t="s">
        <v>407</v>
      </c>
      <c r="G133" s="48">
        <v>45877</v>
      </c>
      <c r="H133" s="24">
        <f t="shared" si="41"/>
        <v>1980</v>
      </c>
      <c r="I133" s="24">
        <f t="shared" si="42"/>
        <v>45</v>
      </c>
      <c r="J133" s="36">
        <f t="shared" si="43"/>
        <v>160</v>
      </c>
      <c r="K133" t="s">
        <v>186</v>
      </c>
      <c r="L133" t="str">
        <f t="shared" si="44"/>
        <v>Timo Sikiö</v>
      </c>
      <c r="M133" s="50">
        <f t="shared" si="45"/>
        <v>1980</v>
      </c>
      <c r="N133" s="11">
        <f t="shared" si="46"/>
        <v>138</v>
      </c>
      <c r="O133" s="51">
        <f t="shared" si="47"/>
        <v>160</v>
      </c>
      <c r="P133">
        <f t="shared" si="48"/>
        <v>2025</v>
      </c>
      <c r="Q133" s="50">
        <f t="shared" si="49"/>
        <v>45</v>
      </c>
    </row>
    <row r="134" spans="1:17" ht="15.75" x14ac:dyDescent="0.25">
      <c r="A134" s="19">
        <f t="shared" si="40"/>
        <v>131</v>
      </c>
      <c r="B134">
        <v>141</v>
      </c>
      <c r="C134" t="s">
        <v>172</v>
      </c>
      <c r="D134" t="s">
        <v>148</v>
      </c>
      <c r="E134" s="48">
        <v>30240</v>
      </c>
      <c r="F134" t="s">
        <v>441</v>
      </c>
      <c r="G134" s="48">
        <v>45939</v>
      </c>
      <c r="H134" s="24">
        <f t="shared" si="41"/>
        <v>1982</v>
      </c>
      <c r="I134" s="24">
        <f t="shared" si="42"/>
        <v>43</v>
      </c>
      <c r="J134" s="36">
        <f t="shared" si="43"/>
        <v>159</v>
      </c>
      <c r="L134" t="str">
        <f t="shared" si="44"/>
        <v>Eerikki Hietikko</v>
      </c>
      <c r="M134" s="50">
        <f t="shared" si="45"/>
        <v>1982</v>
      </c>
      <c r="N134" s="11">
        <f t="shared" si="46"/>
        <v>141</v>
      </c>
      <c r="O134" s="51">
        <f t="shared" si="47"/>
        <v>159</v>
      </c>
      <c r="P134">
        <f t="shared" si="48"/>
        <v>2025</v>
      </c>
      <c r="Q134" s="50">
        <f t="shared" si="49"/>
        <v>43</v>
      </c>
    </row>
    <row r="135" spans="1:17" ht="15.75" x14ac:dyDescent="0.25">
      <c r="A135" s="19">
        <f t="shared" si="40"/>
        <v>132</v>
      </c>
      <c r="B135">
        <v>134</v>
      </c>
      <c r="C135" t="s">
        <v>158</v>
      </c>
      <c r="D135" t="s">
        <v>35</v>
      </c>
      <c r="E135" s="48">
        <v>28912</v>
      </c>
      <c r="F135" t="s">
        <v>197</v>
      </c>
      <c r="G135" s="48">
        <v>45861</v>
      </c>
      <c r="H135" s="24">
        <f t="shared" si="41"/>
        <v>1979</v>
      </c>
      <c r="I135" s="24">
        <f t="shared" si="42"/>
        <v>46</v>
      </c>
      <c r="J135" s="36">
        <f t="shared" si="43"/>
        <v>157.9</v>
      </c>
      <c r="K135" t="s">
        <v>186</v>
      </c>
      <c r="L135" t="str">
        <f t="shared" si="44"/>
        <v>Ilkka Iisakka</v>
      </c>
      <c r="M135" s="50">
        <f t="shared" si="45"/>
        <v>1979</v>
      </c>
      <c r="N135" s="11">
        <f t="shared" si="46"/>
        <v>134</v>
      </c>
      <c r="O135" s="51">
        <f t="shared" si="47"/>
        <v>157.9</v>
      </c>
      <c r="P135">
        <f t="shared" si="48"/>
        <v>2025</v>
      </c>
      <c r="Q135" s="50">
        <f t="shared" si="49"/>
        <v>46</v>
      </c>
    </row>
    <row r="136" spans="1:17" ht="15.75" x14ac:dyDescent="0.25">
      <c r="A136" s="19">
        <f t="shared" si="40"/>
        <v>133</v>
      </c>
      <c r="B136">
        <v>145</v>
      </c>
      <c r="C136" t="s">
        <v>157</v>
      </c>
      <c r="D136" t="s">
        <v>139</v>
      </c>
      <c r="E136" s="48">
        <v>31330</v>
      </c>
      <c r="F136" t="s">
        <v>104</v>
      </c>
      <c r="G136" s="48">
        <v>45724</v>
      </c>
      <c r="H136" s="24">
        <f t="shared" si="41"/>
        <v>1985</v>
      </c>
      <c r="I136" s="24">
        <f t="shared" si="42"/>
        <v>40</v>
      </c>
      <c r="J136" s="36">
        <f t="shared" si="43"/>
        <v>156.69999999999999</v>
      </c>
      <c r="K136" t="s">
        <v>186</v>
      </c>
      <c r="L136" t="str">
        <f t="shared" si="44"/>
        <v>Antti Takala</v>
      </c>
      <c r="M136" s="50">
        <f t="shared" si="45"/>
        <v>1985</v>
      </c>
      <c r="N136" s="11">
        <f t="shared" si="46"/>
        <v>145</v>
      </c>
      <c r="O136" s="51">
        <f t="shared" si="47"/>
        <v>156.69999999999999</v>
      </c>
      <c r="P136">
        <f t="shared" si="48"/>
        <v>2025</v>
      </c>
      <c r="Q136" s="50">
        <f t="shared" si="49"/>
        <v>40</v>
      </c>
    </row>
    <row r="137" spans="1:17" ht="15.75" x14ac:dyDescent="0.25">
      <c r="A137" s="19">
        <f t="shared" si="40"/>
        <v>134</v>
      </c>
      <c r="B137">
        <v>109.00000000000001</v>
      </c>
      <c r="C137" t="s">
        <v>429</v>
      </c>
      <c r="D137" t="s">
        <v>430</v>
      </c>
      <c r="E137" s="48">
        <v>23826</v>
      </c>
      <c r="F137" t="s">
        <v>437</v>
      </c>
      <c r="G137" s="48">
        <v>45899</v>
      </c>
      <c r="H137" s="24">
        <f t="shared" si="41"/>
        <v>1965</v>
      </c>
      <c r="I137" s="24">
        <f t="shared" si="42"/>
        <v>60</v>
      </c>
      <c r="J137" s="36">
        <f t="shared" si="43"/>
        <v>156.20000000000002</v>
      </c>
      <c r="L137" t="str">
        <f t="shared" si="44"/>
        <v>Juha Kauppinen</v>
      </c>
      <c r="M137" s="50">
        <f t="shared" si="45"/>
        <v>1965</v>
      </c>
      <c r="N137" s="11">
        <f t="shared" si="46"/>
        <v>109.00000000000001</v>
      </c>
      <c r="O137" s="51">
        <f t="shared" si="47"/>
        <v>156.20000000000002</v>
      </c>
      <c r="P137">
        <f t="shared" si="48"/>
        <v>2025</v>
      </c>
      <c r="Q137" s="50">
        <f t="shared" si="49"/>
        <v>60</v>
      </c>
    </row>
    <row r="138" spans="1:17" ht="15.75" x14ac:dyDescent="0.25">
      <c r="A138" s="19">
        <f t="shared" si="40"/>
        <v>135</v>
      </c>
      <c r="B138">
        <v>155</v>
      </c>
      <c r="C138" t="s">
        <v>343</v>
      </c>
      <c r="D138" t="s">
        <v>9</v>
      </c>
      <c r="E138" s="48">
        <v>33045</v>
      </c>
      <c r="F138" t="s">
        <v>32</v>
      </c>
      <c r="G138" s="48">
        <v>46001</v>
      </c>
      <c r="H138" s="24">
        <f t="shared" si="41"/>
        <v>1990</v>
      </c>
      <c r="I138" s="24">
        <f t="shared" si="42"/>
        <v>35</v>
      </c>
      <c r="J138" s="36">
        <f t="shared" si="43"/>
        <v>155</v>
      </c>
      <c r="K138" t="s">
        <v>186</v>
      </c>
      <c r="L138" t="str">
        <f t="shared" si="44"/>
        <v>Lari Pelanne</v>
      </c>
      <c r="M138" s="50">
        <f t="shared" si="45"/>
        <v>1990</v>
      </c>
      <c r="N138" s="11">
        <f t="shared" si="46"/>
        <v>155</v>
      </c>
      <c r="O138" s="51">
        <f t="shared" si="47"/>
        <v>155</v>
      </c>
      <c r="P138">
        <f t="shared" si="48"/>
        <v>2025</v>
      </c>
      <c r="Q138" s="50">
        <f t="shared" si="49"/>
        <v>35</v>
      </c>
    </row>
    <row r="139" spans="1:17" ht="15.75" x14ac:dyDescent="0.25">
      <c r="A139" s="19">
        <f t="shared" si="40"/>
        <v>136</v>
      </c>
      <c r="B139">
        <v>130</v>
      </c>
      <c r="C139" t="s">
        <v>442</v>
      </c>
      <c r="D139" t="s">
        <v>443</v>
      </c>
      <c r="E139" s="48">
        <v>28983</v>
      </c>
      <c r="F139" t="s">
        <v>437</v>
      </c>
      <c r="G139" s="48">
        <v>45899</v>
      </c>
      <c r="H139" s="24">
        <f t="shared" si="41"/>
        <v>1979</v>
      </c>
      <c r="I139" s="24">
        <f t="shared" si="42"/>
        <v>46</v>
      </c>
      <c r="J139" s="36">
        <f t="shared" si="43"/>
        <v>153.9</v>
      </c>
      <c r="L139" t="str">
        <f t="shared" si="44"/>
        <v>Juha Mäkiranta</v>
      </c>
      <c r="M139" s="50">
        <f t="shared" si="45"/>
        <v>1979</v>
      </c>
      <c r="N139" s="11">
        <f t="shared" si="46"/>
        <v>130</v>
      </c>
      <c r="O139" s="51">
        <f t="shared" si="47"/>
        <v>153.9</v>
      </c>
      <c r="P139">
        <f t="shared" si="48"/>
        <v>2025</v>
      </c>
      <c r="Q139" s="50">
        <f t="shared" si="49"/>
        <v>46</v>
      </c>
    </row>
    <row r="140" spans="1:17" ht="15.75" x14ac:dyDescent="0.25">
      <c r="A140" s="19">
        <f t="shared" si="40"/>
        <v>137</v>
      </c>
      <c r="B140">
        <v>120</v>
      </c>
      <c r="C140" t="s">
        <v>2</v>
      </c>
      <c r="D140" t="s">
        <v>3</v>
      </c>
      <c r="E140" s="48">
        <v>27685</v>
      </c>
      <c r="F140" t="s">
        <v>397</v>
      </c>
      <c r="G140" s="48">
        <v>45801</v>
      </c>
      <c r="H140" s="24">
        <f t="shared" si="41"/>
        <v>1975</v>
      </c>
      <c r="I140" s="24">
        <f t="shared" si="42"/>
        <v>50</v>
      </c>
      <c r="J140" s="36">
        <f t="shared" si="43"/>
        <v>151.19999999999999</v>
      </c>
      <c r="L140" t="str">
        <f t="shared" si="44"/>
        <v>Matti Saunanen</v>
      </c>
      <c r="M140" s="50">
        <f t="shared" si="45"/>
        <v>1975</v>
      </c>
      <c r="N140" s="11">
        <f t="shared" si="46"/>
        <v>120</v>
      </c>
      <c r="O140" s="51">
        <f t="shared" si="47"/>
        <v>151.19999999999999</v>
      </c>
      <c r="P140">
        <f t="shared" si="48"/>
        <v>2025</v>
      </c>
      <c r="Q140" s="50">
        <f t="shared" si="49"/>
        <v>50</v>
      </c>
    </row>
    <row r="141" spans="1:17" ht="15.75" x14ac:dyDescent="0.25">
      <c r="A141" s="19">
        <f t="shared" si="40"/>
        <v>138</v>
      </c>
      <c r="B141">
        <v>139</v>
      </c>
      <c r="C141" t="s">
        <v>248</v>
      </c>
      <c r="D141" t="s">
        <v>249</v>
      </c>
      <c r="E141" s="48">
        <v>31373</v>
      </c>
      <c r="F141" t="s">
        <v>437</v>
      </c>
      <c r="G141" s="48">
        <v>45899</v>
      </c>
      <c r="H141" s="24">
        <f t="shared" si="41"/>
        <v>1985</v>
      </c>
      <c r="I141" s="24">
        <f t="shared" si="42"/>
        <v>40</v>
      </c>
      <c r="J141" s="36">
        <f t="shared" si="43"/>
        <v>150.69999999999999</v>
      </c>
      <c r="L141" t="str">
        <f t="shared" si="44"/>
        <v>Olli Valkama</v>
      </c>
      <c r="M141" s="50">
        <f t="shared" si="45"/>
        <v>1985</v>
      </c>
      <c r="N141" s="11">
        <f t="shared" si="46"/>
        <v>139</v>
      </c>
      <c r="O141" s="51">
        <f t="shared" si="47"/>
        <v>150.69999999999999</v>
      </c>
      <c r="P141">
        <f t="shared" si="48"/>
        <v>2025</v>
      </c>
      <c r="Q141" s="50">
        <f t="shared" si="49"/>
        <v>40</v>
      </c>
    </row>
    <row r="142" spans="1:17" ht="15.75" x14ac:dyDescent="0.25">
      <c r="A142" s="19">
        <f t="shared" si="40"/>
        <v>139</v>
      </c>
      <c r="B142">
        <v>138</v>
      </c>
      <c r="C142" t="s">
        <v>248</v>
      </c>
      <c r="D142" t="s">
        <v>249</v>
      </c>
      <c r="E142" s="48">
        <v>31373</v>
      </c>
      <c r="F142" t="s">
        <v>407</v>
      </c>
      <c r="G142" s="48">
        <v>45877</v>
      </c>
      <c r="H142" s="24">
        <f t="shared" si="41"/>
        <v>1985</v>
      </c>
      <c r="I142" s="24">
        <f t="shared" si="42"/>
        <v>40</v>
      </c>
      <c r="J142" s="36">
        <f t="shared" si="43"/>
        <v>149.69999999999999</v>
      </c>
      <c r="K142" t="s">
        <v>186</v>
      </c>
      <c r="L142" t="str">
        <f t="shared" si="44"/>
        <v>Olli Valkama</v>
      </c>
      <c r="M142" s="50">
        <f t="shared" si="45"/>
        <v>1985</v>
      </c>
      <c r="N142" s="11">
        <f t="shared" si="46"/>
        <v>138</v>
      </c>
      <c r="O142" s="51">
        <f t="shared" si="47"/>
        <v>149.69999999999999</v>
      </c>
      <c r="P142">
        <f t="shared" si="48"/>
        <v>2025</v>
      </c>
      <c r="Q142" s="50">
        <f t="shared" si="49"/>
        <v>40</v>
      </c>
    </row>
    <row r="143" spans="1:17" ht="15.75" x14ac:dyDescent="0.25">
      <c r="A143" s="19">
        <f t="shared" si="40"/>
        <v>140</v>
      </c>
      <c r="B143">
        <v>163</v>
      </c>
      <c r="C143" t="s">
        <v>344</v>
      </c>
      <c r="D143" t="s">
        <v>101</v>
      </c>
      <c r="E143" s="48">
        <v>34781</v>
      </c>
      <c r="F143" t="s">
        <v>34</v>
      </c>
      <c r="G143" s="48">
        <v>45710</v>
      </c>
      <c r="H143" s="24">
        <f t="shared" si="41"/>
        <v>1995</v>
      </c>
      <c r="I143" s="24">
        <f t="shared" si="42"/>
        <v>30</v>
      </c>
      <c r="J143" s="36">
        <f t="shared" si="43"/>
        <v>148.5</v>
      </c>
      <c r="K143" t="s">
        <v>186</v>
      </c>
      <c r="L143" t="str">
        <f t="shared" si="44"/>
        <v>Lari Autio</v>
      </c>
      <c r="M143" s="50">
        <f t="shared" si="45"/>
        <v>1995</v>
      </c>
      <c r="N143" s="11">
        <f t="shared" si="46"/>
        <v>163</v>
      </c>
      <c r="O143" s="51">
        <f t="shared" si="47"/>
        <v>148.5</v>
      </c>
      <c r="P143">
        <f t="shared" si="48"/>
        <v>2025</v>
      </c>
      <c r="Q143" s="50">
        <f t="shared" si="49"/>
        <v>30</v>
      </c>
    </row>
    <row r="144" spans="1:17" ht="15.75" x14ac:dyDescent="0.25">
      <c r="A144" s="19">
        <f t="shared" si="40"/>
        <v>141</v>
      </c>
      <c r="B144">
        <v>162</v>
      </c>
      <c r="C144" t="s">
        <v>345</v>
      </c>
      <c r="D144" t="s">
        <v>346</v>
      </c>
      <c r="E144" s="48">
        <v>34793</v>
      </c>
      <c r="F144" t="s">
        <v>276</v>
      </c>
      <c r="G144" s="48">
        <v>45676</v>
      </c>
      <c r="H144" s="24">
        <f t="shared" si="41"/>
        <v>1995</v>
      </c>
      <c r="I144" s="24">
        <f t="shared" si="42"/>
        <v>30</v>
      </c>
      <c r="J144" s="36">
        <f t="shared" si="43"/>
        <v>147.5</v>
      </c>
      <c r="K144" t="s">
        <v>186</v>
      </c>
      <c r="L144" t="str">
        <f t="shared" si="44"/>
        <v>Sami Päkkilä</v>
      </c>
      <c r="M144" s="50">
        <f t="shared" si="45"/>
        <v>1995</v>
      </c>
      <c r="N144" s="11">
        <f t="shared" si="46"/>
        <v>162</v>
      </c>
      <c r="O144" s="51">
        <f t="shared" si="47"/>
        <v>147.5</v>
      </c>
      <c r="P144">
        <f t="shared" si="48"/>
        <v>2025</v>
      </c>
      <c r="Q144" s="50">
        <f t="shared" si="49"/>
        <v>30</v>
      </c>
    </row>
    <row r="145" spans="1:17" ht="15.75" x14ac:dyDescent="0.25">
      <c r="A145" s="19">
        <f t="shared" si="40"/>
        <v>142</v>
      </c>
      <c r="B145">
        <v>120</v>
      </c>
      <c r="C145" t="s">
        <v>347</v>
      </c>
      <c r="D145" t="s">
        <v>348</v>
      </c>
      <c r="E145" s="48">
        <v>29325</v>
      </c>
      <c r="F145" t="s">
        <v>315</v>
      </c>
      <c r="G145" s="48">
        <v>45703</v>
      </c>
      <c r="H145" s="24">
        <f t="shared" si="41"/>
        <v>1980</v>
      </c>
      <c r="I145" s="24">
        <f t="shared" si="42"/>
        <v>45</v>
      </c>
      <c r="J145" s="36">
        <f t="shared" si="43"/>
        <v>142</v>
      </c>
      <c r="K145" t="s">
        <v>186</v>
      </c>
      <c r="L145" t="str">
        <f t="shared" si="44"/>
        <v>Tommy Lahti</v>
      </c>
      <c r="M145" s="50">
        <f t="shared" si="45"/>
        <v>1980</v>
      </c>
      <c r="N145" s="11">
        <f t="shared" si="46"/>
        <v>120</v>
      </c>
      <c r="O145" s="51">
        <f t="shared" si="47"/>
        <v>142</v>
      </c>
      <c r="P145">
        <f t="shared" si="48"/>
        <v>2025</v>
      </c>
      <c r="Q145" s="50">
        <f t="shared" si="49"/>
        <v>45</v>
      </c>
    </row>
    <row r="146" spans="1:17" ht="15.75" x14ac:dyDescent="0.25">
      <c r="A146" s="19">
        <f t="shared" si="40"/>
        <v>143</v>
      </c>
      <c r="B146">
        <v>126</v>
      </c>
      <c r="C146" t="s">
        <v>283</v>
      </c>
      <c r="D146" t="s">
        <v>87</v>
      </c>
      <c r="E146" s="48">
        <v>30900</v>
      </c>
      <c r="F146" t="s">
        <v>276</v>
      </c>
      <c r="G146" s="48">
        <v>45676</v>
      </c>
      <c r="H146" s="24">
        <f t="shared" si="41"/>
        <v>1984</v>
      </c>
      <c r="I146" s="24">
        <f t="shared" si="42"/>
        <v>41</v>
      </c>
      <c r="J146" s="36">
        <f t="shared" si="43"/>
        <v>139.80000000000001</v>
      </c>
      <c r="K146" t="s">
        <v>186</v>
      </c>
      <c r="L146" t="str">
        <f t="shared" si="44"/>
        <v>Kai Koljonen</v>
      </c>
      <c r="M146" s="50">
        <f t="shared" si="45"/>
        <v>1984</v>
      </c>
      <c r="N146" s="11">
        <f t="shared" si="46"/>
        <v>126</v>
      </c>
      <c r="O146" s="51">
        <f t="shared" si="47"/>
        <v>139.80000000000001</v>
      </c>
      <c r="P146">
        <f t="shared" si="48"/>
        <v>2025</v>
      </c>
      <c r="Q146" s="50">
        <f t="shared" si="49"/>
        <v>41</v>
      </c>
    </row>
    <row r="147" spans="1:17" ht="15.75" x14ac:dyDescent="0.25">
      <c r="A147" s="19">
        <f t="shared" si="40"/>
        <v>144</v>
      </c>
      <c r="B147">
        <v>130</v>
      </c>
      <c r="C147" t="s">
        <v>438</v>
      </c>
      <c r="D147" t="s">
        <v>335</v>
      </c>
      <c r="E147" s="48">
        <v>31524</v>
      </c>
      <c r="F147" t="s">
        <v>34</v>
      </c>
      <c r="G147" s="48">
        <v>45914</v>
      </c>
      <c r="H147" s="24">
        <f t="shared" si="41"/>
        <v>1986</v>
      </c>
      <c r="I147" s="24">
        <f t="shared" si="42"/>
        <v>39</v>
      </c>
      <c r="J147" s="36">
        <f t="shared" si="43"/>
        <v>139.5</v>
      </c>
      <c r="L147" t="str">
        <f t="shared" si="44"/>
        <v>Mikael Saunanen</v>
      </c>
      <c r="M147" s="50">
        <f t="shared" si="45"/>
        <v>1986</v>
      </c>
      <c r="N147" s="11">
        <f t="shared" si="46"/>
        <v>130</v>
      </c>
      <c r="O147" s="51">
        <f t="shared" si="47"/>
        <v>139.5</v>
      </c>
      <c r="P147">
        <f t="shared" si="48"/>
        <v>2025</v>
      </c>
      <c r="Q147" s="50">
        <f t="shared" si="49"/>
        <v>39</v>
      </c>
    </row>
    <row r="148" spans="1:17" ht="15.75" x14ac:dyDescent="0.25">
      <c r="A148" s="19">
        <f t="shared" si="40"/>
        <v>145</v>
      </c>
      <c r="B148">
        <v>120</v>
      </c>
      <c r="C148" t="s">
        <v>412</v>
      </c>
      <c r="D148" t="s">
        <v>333</v>
      </c>
      <c r="E148" s="48">
        <v>31661</v>
      </c>
      <c r="F148" t="s">
        <v>8</v>
      </c>
      <c r="G148" s="48">
        <v>45878</v>
      </c>
      <c r="H148" s="24">
        <f t="shared" si="41"/>
        <v>1986</v>
      </c>
      <c r="I148" s="24">
        <f t="shared" si="42"/>
        <v>39</v>
      </c>
      <c r="J148" s="36">
        <f t="shared" si="43"/>
        <v>129.5</v>
      </c>
      <c r="K148" t="s">
        <v>186</v>
      </c>
      <c r="L148" t="str">
        <f t="shared" si="44"/>
        <v>Tuomo Ringman</v>
      </c>
      <c r="M148" s="50">
        <f t="shared" si="45"/>
        <v>1986</v>
      </c>
      <c r="N148" s="11">
        <f t="shared" si="46"/>
        <v>120</v>
      </c>
      <c r="O148" s="51">
        <f t="shared" si="47"/>
        <v>129.5</v>
      </c>
      <c r="P148">
        <f t="shared" si="48"/>
        <v>2025</v>
      </c>
      <c r="Q148" s="50">
        <f t="shared" si="49"/>
        <v>39</v>
      </c>
    </row>
    <row r="149" spans="1:17" ht="15.75" x14ac:dyDescent="0.25">
      <c r="A149" s="19">
        <f t="shared" si="40"/>
        <v>146</v>
      </c>
      <c r="B149">
        <v>118</v>
      </c>
      <c r="C149" t="s">
        <v>280</v>
      </c>
      <c r="D149" t="s">
        <v>281</v>
      </c>
      <c r="E149" s="48">
        <v>32427</v>
      </c>
      <c r="F149" t="s">
        <v>34</v>
      </c>
      <c r="G149" s="48">
        <v>45710</v>
      </c>
      <c r="H149" s="24">
        <f t="shared" si="41"/>
        <v>1988</v>
      </c>
      <c r="I149" s="24">
        <f t="shared" si="42"/>
        <v>37</v>
      </c>
      <c r="J149" s="36">
        <f t="shared" si="43"/>
        <v>122.9</v>
      </c>
      <c r="K149" t="s">
        <v>186</v>
      </c>
      <c r="L149" t="str">
        <f t="shared" si="44"/>
        <v>Pertti Huhtala</v>
      </c>
      <c r="M149" s="50">
        <f t="shared" si="45"/>
        <v>1988</v>
      </c>
      <c r="N149" s="11">
        <f t="shared" si="46"/>
        <v>118</v>
      </c>
      <c r="O149" s="51">
        <f t="shared" si="47"/>
        <v>122.9</v>
      </c>
      <c r="P149">
        <f t="shared" si="48"/>
        <v>2025</v>
      </c>
      <c r="Q149" s="50">
        <f t="shared" si="49"/>
        <v>37</v>
      </c>
    </row>
    <row r="150" spans="1:17" ht="15.75" x14ac:dyDescent="0.25">
      <c r="A150" s="19">
        <f t="shared" si="40"/>
        <v>147</v>
      </c>
      <c r="B150">
        <v>130</v>
      </c>
      <c r="C150" t="s">
        <v>277</v>
      </c>
      <c r="D150" t="s">
        <v>278</v>
      </c>
      <c r="E150" s="48">
        <v>34147</v>
      </c>
      <c r="F150" t="s">
        <v>34</v>
      </c>
      <c r="G150" s="48">
        <v>45710</v>
      </c>
      <c r="H150" s="24">
        <f t="shared" si="41"/>
        <v>1993</v>
      </c>
      <c r="I150" s="24">
        <f t="shared" si="42"/>
        <v>32</v>
      </c>
      <c r="J150" s="36">
        <f t="shared" si="43"/>
        <v>122.2</v>
      </c>
      <c r="K150" t="s">
        <v>186</v>
      </c>
      <c r="L150" t="str">
        <f t="shared" si="44"/>
        <v>Paul Kirsch</v>
      </c>
      <c r="M150" s="50">
        <f t="shared" si="45"/>
        <v>1993</v>
      </c>
      <c r="N150" s="11">
        <f t="shared" si="46"/>
        <v>130</v>
      </c>
      <c r="O150" s="51">
        <f t="shared" si="47"/>
        <v>122.2</v>
      </c>
      <c r="P150">
        <f t="shared" si="48"/>
        <v>2025</v>
      </c>
      <c r="Q150" s="50">
        <f t="shared" si="49"/>
        <v>32</v>
      </c>
    </row>
    <row r="151" spans="1:17" ht="15.75" x14ac:dyDescent="0.25">
      <c r="A151" s="19">
        <f t="shared" si="40"/>
        <v>148</v>
      </c>
      <c r="B151">
        <v>127</v>
      </c>
      <c r="C151" t="s">
        <v>408</v>
      </c>
      <c r="D151" t="s">
        <v>409</v>
      </c>
      <c r="E151" s="48">
        <v>33924</v>
      </c>
      <c r="F151" t="s">
        <v>301</v>
      </c>
      <c r="G151" s="48">
        <v>45906</v>
      </c>
      <c r="H151" s="24">
        <f t="shared" si="41"/>
        <v>1992</v>
      </c>
      <c r="I151" s="24">
        <f t="shared" si="42"/>
        <v>33</v>
      </c>
      <c r="J151" s="36">
        <f t="shared" si="43"/>
        <v>121.9</v>
      </c>
      <c r="L151" t="str">
        <f t="shared" si="44"/>
        <v>Kari Punkari</v>
      </c>
      <c r="M151" s="50">
        <f t="shared" si="45"/>
        <v>1992</v>
      </c>
      <c r="N151" s="11">
        <f t="shared" si="46"/>
        <v>127</v>
      </c>
      <c r="O151" s="51">
        <f t="shared" si="47"/>
        <v>121.9</v>
      </c>
      <c r="P151">
        <f t="shared" si="48"/>
        <v>2025</v>
      </c>
      <c r="Q151" s="50">
        <f t="shared" si="49"/>
        <v>33</v>
      </c>
    </row>
    <row r="152" spans="1:17" ht="15.75" x14ac:dyDescent="0.25">
      <c r="A152" s="19">
        <f t="shared" ref="A152:A154" si="50">A151+1</f>
        <v>149</v>
      </c>
      <c r="B152"/>
      <c r="C152" s="83"/>
      <c r="D152"/>
      <c r="E152" s="48"/>
      <c r="F152"/>
      <c r="G152" s="48"/>
      <c r="H152" s="24"/>
      <c r="I152" s="24"/>
      <c r="J152" s="36"/>
      <c r="L152">
        <f t="shared" ref="L152:L154" si="51">C152</f>
        <v>0</v>
      </c>
      <c r="M152" s="50">
        <f t="shared" ref="M152:M154" si="52">H152</f>
        <v>0</v>
      </c>
      <c r="N152" s="11">
        <f t="shared" ref="N152:N154" si="53">B152</f>
        <v>0</v>
      </c>
      <c r="O152" s="51">
        <f t="shared" ref="O152:O154" si="54">J152</f>
        <v>0</v>
      </c>
      <c r="P152">
        <f t="shared" ref="P152:P154" si="55">P$2</f>
        <v>2025</v>
      </c>
      <c r="Q152" s="50">
        <f t="shared" ref="Q152:Q154" si="56">P$2-H152</f>
        <v>2025</v>
      </c>
    </row>
    <row r="153" spans="1:17" ht="15.75" x14ac:dyDescent="0.25">
      <c r="A153" s="19">
        <f t="shared" si="50"/>
        <v>150</v>
      </c>
      <c r="B153"/>
      <c r="C153" s="83"/>
      <c r="D153"/>
      <c r="E153" s="48"/>
      <c r="F153"/>
      <c r="G153" s="48"/>
      <c r="H153" s="24"/>
      <c r="I153" s="24"/>
      <c r="J153" s="36"/>
      <c r="L153">
        <f t="shared" si="51"/>
        <v>0</v>
      </c>
      <c r="M153" s="50">
        <f t="shared" si="52"/>
        <v>0</v>
      </c>
      <c r="N153" s="11">
        <f t="shared" si="53"/>
        <v>0</v>
      </c>
      <c r="O153" s="51">
        <f t="shared" si="54"/>
        <v>0</v>
      </c>
      <c r="P153">
        <f t="shared" si="55"/>
        <v>2025</v>
      </c>
      <c r="Q153" s="50">
        <f t="shared" si="56"/>
        <v>2025</v>
      </c>
    </row>
    <row r="154" spans="1:17" ht="15.75" x14ac:dyDescent="0.25">
      <c r="A154" s="19">
        <f t="shared" si="50"/>
        <v>151</v>
      </c>
      <c r="B154"/>
      <c r="C154" s="83"/>
      <c r="D154"/>
      <c r="E154" s="48"/>
      <c r="F154"/>
      <c r="G154" s="48"/>
      <c r="H154" s="24"/>
      <c r="I154" s="24"/>
      <c r="J154" s="36"/>
      <c r="L154">
        <f t="shared" si="51"/>
        <v>0</v>
      </c>
      <c r="M154" s="50">
        <f t="shared" si="52"/>
        <v>0</v>
      </c>
      <c r="N154" s="11">
        <f t="shared" si="53"/>
        <v>0</v>
      </c>
      <c r="O154" s="51">
        <f t="shared" si="54"/>
        <v>0</v>
      </c>
      <c r="P154">
        <f t="shared" si="55"/>
        <v>2025</v>
      </c>
      <c r="Q154" s="50">
        <f t="shared" si="56"/>
        <v>2025</v>
      </c>
    </row>
  </sheetData>
  <autoFilter ref="A3:K154" xr:uid="{00000000-0001-0000-0000-000000000000}"/>
  <sortState xmlns:xlrd2="http://schemas.microsoft.com/office/spreadsheetml/2017/richdata2" ref="A31:Q151">
    <sortCondition descending="1" ref="J31:J151"/>
    <sortCondition descending="1" ref="B31:B151"/>
  </sortState>
  <conditionalFormatting sqref="G4:G90 G93:G154">
    <cfRule type="timePeriod" dxfId="0" priority="9" timePeriod="last7Days">
      <formula>AND(TODAY()-FLOOR(G4,1)&lt;=6,FLOOR(G4,1)&lt;=TODAY())</formula>
    </cfRule>
  </conditionalFormatting>
  <pageMargins left="0" right="3.937007874015748E-2" top="0.35433070866141736" bottom="0.15748031496062992" header="0" footer="0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CA797-F092-9F4C-AB64-D2E6CD5E7AFF}">
  <dimension ref="A2:J113"/>
  <sheetViews>
    <sheetView zoomScaleNormal="80" zoomScaleSheetLayoutView="100" workbookViewId="0">
      <pane ySplit="1" topLeftCell="A43" activePane="bottomLeft" state="frozen"/>
      <selection pane="bottomLeft" activeCell="A3" sqref="A3:F69"/>
    </sheetView>
  </sheetViews>
  <sheetFormatPr defaultRowHeight="15" x14ac:dyDescent="0.25"/>
  <cols>
    <col min="1" max="1" width="9.140625" style="7"/>
    <col min="2" max="2" width="13.5703125" customWidth="1"/>
    <col min="3" max="3" width="10.85546875" customWidth="1"/>
    <col min="4" max="4" width="12" customWidth="1"/>
    <col min="6" max="6" width="13.85546875" customWidth="1"/>
    <col min="10" max="10" width="19.5703125" customWidth="1"/>
  </cols>
  <sheetData>
    <row r="2" spans="1:10" ht="17.25" x14ac:dyDescent="0.25">
      <c r="A2" s="58"/>
      <c r="B2" s="58"/>
      <c r="C2" s="58"/>
      <c r="D2" s="58"/>
      <c r="J2" s="58"/>
    </row>
    <row r="3" spans="1:10" ht="17.25" x14ac:dyDescent="0.25">
      <c r="A3" s="73">
        <v>124</v>
      </c>
      <c r="B3" t="s">
        <v>408</v>
      </c>
      <c r="C3" s="76" t="s">
        <v>409</v>
      </c>
      <c r="D3" s="77">
        <v>33924</v>
      </c>
      <c r="E3" s="76" t="s">
        <v>410</v>
      </c>
      <c r="F3" s="78">
        <v>45885</v>
      </c>
      <c r="J3" s="76">
        <v>1.24</v>
      </c>
    </row>
    <row r="4" spans="1:10" ht="17.25" x14ac:dyDescent="0.25">
      <c r="A4" s="73">
        <v>127</v>
      </c>
      <c r="B4" t="s">
        <v>265</v>
      </c>
      <c r="C4" s="76" t="s">
        <v>136</v>
      </c>
      <c r="D4" s="77">
        <v>21243</v>
      </c>
      <c r="E4" s="76" t="s">
        <v>410</v>
      </c>
      <c r="F4" s="78">
        <v>45885</v>
      </c>
      <c r="J4" s="76">
        <v>1.27</v>
      </c>
    </row>
    <row r="5" spans="1:10" ht="17.25" x14ac:dyDescent="0.25">
      <c r="A5" s="73">
        <v>130</v>
      </c>
      <c r="B5" t="s">
        <v>132</v>
      </c>
      <c r="C5" s="76" t="s">
        <v>113</v>
      </c>
      <c r="D5" s="77">
        <v>19087</v>
      </c>
      <c r="E5" s="76" t="s">
        <v>410</v>
      </c>
      <c r="F5" s="78">
        <v>45885</v>
      </c>
      <c r="J5" s="76">
        <v>1.3</v>
      </c>
    </row>
    <row r="6" spans="1:10" ht="17.25" x14ac:dyDescent="0.25">
      <c r="A6" s="73">
        <v>108</v>
      </c>
      <c r="B6" t="s">
        <v>429</v>
      </c>
      <c r="C6" s="73" t="s">
        <v>430</v>
      </c>
      <c r="D6" s="74">
        <v>23826</v>
      </c>
      <c r="E6" s="73" t="s">
        <v>190</v>
      </c>
      <c r="F6" s="75">
        <v>45880</v>
      </c>
      <c r="J6" s="73">
        <v>1.08</v>
      </c>
    </row>
    <row r="7" spans="1:10" ht="17.25" x14ac:dyDescent="0.25">
      <c r="A7" s="73">
        <v>120</v>
      </c>
      <c r="B7" t="s">
        <v>412</v>
      </c>
      <c r="C7" s="76" t="s">
        <v>333</v>
      </c>
      <c r="D7" s="77">
        <v>31661</v>
      </c>
      <c r="E7" s="76" t="s">
        <v>8</v>
      </c>
      <c r="F7" s="78">
        <v>45878</v>
      </c>
      <c r="J7" s="76">
        <v>1.2</v>
      </c>
    </row>
    <row r="8" spans="1:10" ht="17.25" x14ac:dyDescent="0.25">
      <c r="A8" s="73">
        <v>139</v>
      </c>
      <c r="B8" t="s">
        <v>252</v>
      </c>
      <c r="C8" s="73" t="s">
        <v>253</v>
      </c>
      <c r="D8" s="74">
        <v>30294</v>
      </c>
      <c r="E8" s="73" t="s">
        <v>8</v>
      </c>
      <c r="F8" s="75">
        <v>45878</v>
      </c>
      <c r="J8" s="73">
        <v>1.39</v>
      </c>
    </row>
    <row r="9" spans="1:10" ht="17.25" x14ac:dyDescent="0.25">
      <c r="A9" s="73">
        <v>162</v>
      </c>
      <c r="B9" t="s">
        <v>189</v>
      </c>
      <c r="C9" s="73" t="s">
        <v>155</v>
      </c>
      <c r="D9" s="74">
        <v>33417</v>
      </c>
      <c r="E9" s="73" t="s">
        <v>407</v>
      </c>
      <c r="F9" s="75">
        <v>45877</v>
      </c>
      <c r="J9" s="73">
        <v>1.62</v>
      </c>
    </row>
    <row r="10" spans="1:10" s="8" customFormat="1" ht="17.25" x14ac:dyDescent="0.25">
      <c r="A10" s="73">
        <v>174</v>
      </c>
      <c r="B10" t="s">
        <v>411</v>
      </c>
      <c r="C10" s="73" t="s">
        <v>148</v>
      </c>
      <c r="D10" s="74">
        <v>33086</v>
      </c>
      <c r="E10" s="73" t="s">
        <v>407</v>
      </c>
      <c r="F10" s="75">
        <v>45877</v>
      </c>
      <c r="J10" s="73">
        <v>1.74</v>
      </c>
    </row>
    <row r="11" spans="1:10" s="8" customFormat="1" ht="17.25" x14ac:dyDescent="0.25">
      <c r="A11" s="73">
        <v>156</v>
      </c>
      <c r="B11" t="s">
        <v>279</v>
      </c>
      <c r="C11" s="76" t="s">
        <v>259</v>
      </c>
      <c r="D11" s="77">
        <v>32261</v>
      </c>
      <c r="E11" s="76" t="s">
        <v>407</v>
      </c>
      <c r="F11" s="78">
        <v>45877</v>
      </c>
      <c r="J11" s="76">
        <v>1.56</v>
      </c>
    </row>
    <row r="12" spans="1:10" s="8" customFormat="1" ht="17.25" x14ac:dyDescent="0.25">
      <c r="A12" s="73">
        <v>150</v>
      </c>
      <c r="B12" t="s">
        <v>343</v>
      </c>
      <c r="C12" s="73" t="s">
        <v>9</v>
      </c>
      <c r="D12" s="74">
        <v>33045</v>
      </c>
      <c r="E12" s="73" t="s">
        <v>407</v>
      </c>
      <c r="F12" s="75">
        <v>45877</v>
      </c>
      <c r="J12" s="73">
        <v>1.5</v>
      </c>
    </row>
    <row r="13" spans="1:10" s="8" customFormat="1" ht="17.25" x14ac:dyDescent="0.25">
      <c r="A13" s="73">
        <v>162</v>
      </c>
      <c r="B13" t="s">
        <v>413</v>
      </c>
      <c r="C13" s="73" t="s">
        <v>163</v>
      </c>
      <c r="D13" s="74">
        <v>30067</v>
      </c>
      <c r="E13" s="73" t="s">
        <v>407</v>
      </c>
      <c r="F13" s="75">
        <v>45877</v>
      </c>
      <c r="J13" s="73">
        <v>1.62</v>
      </c>
    </row>
    <row r="14" spans="1:10" s="8" customFormat="1" ht="17.25" x14ac:dyDescent="0.25">
      <c r="A14" s="73">
        <v>159</v>
      </c>
      <c r="B14" t="s">
        <v>250</v>
      </c>
      <c r="C14" s="76" t="s">
        <v>251</v>
      </c>
      <c r="D14" s="77">
        <v>30392</v>
      </c>
      <c r="E14" s="76" t="s">
        <v>407</v>
      </c>
      <c r="F14" s="78">
        <v>45877</v>
      </c>
      <c r="J14" s="76">
        <v>1.59</v>
      </c>
    </row>
    <row r="15" spans="1:10" s="8" customFormat="1" ht="17.25" x14ac:dyDescent="0.25">
      <c r="A15" s="73">
        <v>156</v>
      </c>
      <c r="B15" t="s">
        <v>414</v>
      </c>
      <c r="C15" s="73" t="s">
        <v>163</v>
      </c>
      <c r="D15" s="74">
        <v>30884</v>
      </c>
      <c r="E15" s="73" t="s">
        <v>407</v>
      </c>
      <c r="F15" s="75">
        <v>45877</v>
      </c>
      <c r="J15" s="73">
        <v>1.56</v>
      </c>
    </row>
    <row r="16" spans="1:10" s="8" customFormat="1" ht="17.25" x14ac:dyDescent="0.25">
      <c r="A16" s="73">
        <v>156</v>
      </c>
      <c r="B16" t="s">
        <v>415</v>
      </c>
      <c r="C16" s="76" t="s">
        <v>259</v>
      </c>
      <c r="D16" s="77">
        <v>30754</v>
      </c>
      <c r="E16" s="76" t="s">
        <v>407</v>
      </c>
      <c r="F16" s="78">
        <v>45877</v>
      </c>
      <c r="J16" s="76">
        <v>1.56</v>
      </c>
    </row>
    <row r="17" spans="1:10" s="8" customFormat="1" ht="17.25" x14ac:dyDescent="0.25">
      <c r="A17" s="73">
        <v>138</v>
      </c>
      <c r="B17" t="s">
        <v>248</v>
      </c>
      <c r="C17" s="76" t="s">
        <v>249</v>
      </c>
      <c r="D17" s="77">
        <v>31373</v>
      </c>
      <c r="E17" s="76" t="s">
        <v>407</v>
      </c>
      <c r="F17" s="78">
        <v>45877</v>
      </c>
      <c r="J17" s="76">
        <v>1.38</v>
      </c>
    </row>
    <row r="18" spans="1:10" s="8" customFormat="1" ht="17.25" x14ac:dyDescent="0.25">
      <c r="A18" s="73">
        <v>168</v>
      </c>
      <c r="B18" t="s">
        <v>416</v>
      </c>
      <c r="C18" s="73" t="s">
        <v>101</v>
      </c>
      <c r="D18" s="74">
        <v>28538</v>
      </c>
      <c r="E18" s="73" t="s">
        <v>407</v>
      </c>
      <c r="F18" s="75">
        <v>45877</v>
      </c>
      <c r="J18" s="73">
        <v>1.68</v>
      </c>
    </row>
    <row r="19" spans="1:10" s="8" customFormat="1" ht="17.25" x14ac:dyDescent="0.25">
      <c r="A19" s="73">
        <v>162</v>
      </c>
      <c r="B19" t="s">
        <v>286</v>
      </c>
      <c r="C19" s="76" t="s">
        <v>287</v>
      </c>
      <c r="D19" s="77">
        <v>27834</v>
      </c>
      <c r="E19" s="76" t="s">
        <v>407</v>
      </c>
      <c r="F19" s="78">
        <v>45877</v>
      </c>
      <c r="J19" s="76">
        <v>1.62</v>
      </c>
    </row>
    <row r="20" spans="1:10" s="8" customFormat="1" ht="17.25" x14ac:dyDescent="0.25">
      <c r="A20" s="73">
        <v>141</v>
      </c>
      <c r="B20" t="s">
        <v>417</v>
      </c>
      <c r="C20" s="76" t="s">
        <v>278</v>
      </c>
      <c r="D20" s="77">
        <v>28975</v>
      </c>
      <c r="E20" s="76" t="s">
        <v>407</v>
      </c>
      <c r="F20" s="78">
        <v>45877</v>
      </c>
      <c r="J20" s="76">
        <v>1.41</v>
      </c>
    </row>
    <row r="21" spans="1:10" s="8" customFormat="1" ht="17.25" x14ac:dyDescent="0.25">
      <c r="A21" s="73">
        <v>138</v>
      </c>
      <c r="B21" t="s">
        <v>418</v>
      </c>
      <c r="C21" s="73" t="s">
        <v>278</v>
      </c>
      <c r="D21" s="74">
        <v>29412</v>
      </c>
      <c r="E21" s="73" t="s">
        <v>407</v>
      </c>
      <c r="F21" s="75">
        <v>45877</v>
      </c>
      <c r="J21" s="73">
        <v>1.38</v>
      </c>
    </row>
    <row r="22" spans="1:10" s="8" customFormat="1" ht="17.25" x14ac:dyDescent="0.25">
      <c r="A22" s="73">
        <v>138</v>
      </c>
      <c r="B22" t="s">
        <v>419</v>
      </c>
      <c r="C22" s="76" t="s">
        <v>420</v>
      </c>
      <c r="D22" s="77">
        <v>28579</v>
      </c>
      <c r="E22" s="76" t="s">
        <v>407</v>
      </c>
      <c r="F22" s="78">
        <v>45877</v>
      </c>
      <c r="J22" s="76">
        <v>1.38</v>
      </c>
    </row>
    <row r="23" spans="1:10" s="8" customFormat="1" ht="17.25" x14ac:dyDescent="0.25">
      <c r="A23" s="73">
        <v>171</v>
      </c>
      <c r="B23" t="s">
        <v>102</v>
      </c>
      <c r="C23" s="73" t="s">
        <v>103</v>
      </c>
      <c r="D23" s="74">
        <v>27594</v>
      </c>
      <c r="E23" s="73" t="s">
        <v>407</v>
      </c>
      <c r="F23" s="75">
        <v>45877</v>
      </c>
      <c r="J23" s="73">
        <v>1.71</v>
      </c>
    </row>
    <row r="24" spans="1:10" s="8" customFormat="1" ht="17.25" x14ac:dyDescent="0.25">
      <c r="A24" s="73">
        <v>168</v>
      </c>
      <c r="B24" t="s">
        <v>117</v>
      </c>
      <c r="C24" s="76" t="s">
        <v>101</v>
      </c>
      <c r="D24" s="77">
        <v>26300</v>
      </c>
      <c r="E24" s="76" t="s">
        <v>407</v>
      </c>
      <c r="F24" s="78">
        <v>45877</v>
      </c>
      <c r="J24" s="76">
        <v>1.68</v>
      </c>
    </row>
    <row r="25" spans="1:10" s="8" customFormat="1" ht="17.25" x14ac:dyDescent="0.25">
      <c r="A25" s="73">
        <v>162</v>
      </c>
      <c r="B25" t="s">
        <v>118</v>
      </c>
      <c r="C25" s="76" t="s">
        <v>323</v>
      </c>
      <c r="D25" s="77">
        <v>27491</v>
      </c>
      <c r="E25" s="76" t="s">
        <v>407</v>
      </c>
      <c r="F25" s="78">
        <v>45877</v>
      </c>
      <c r="J25" s="76">
        <v>1.62</v>
      </c>
    </row>
    <row r="26" spans="1:10" s="8" customFormat="1" ht="17.25" x14ac:dyDescent="0.25">
      <c r="A26" s="73">
        <v>147</v>
      </c>
      <c r="B26" t="s">
        <v>424</v>
      </c>
      <c r="C26" s="76" t="s">
        <v>115</v>
      </c>
      <c r="D26" s="77">
        <v>26819</v>
      </c>
      <c r="E26" s="76" t="s">
        <v>407</v>
      </c>
      <c r="F26" s="78">
        <v>45877</v>
      </c>
      <c r="J26" s="76">
        <v>1.47</v>
      </c>
    </row>
    <row r="27" spans="1:10" s="8" customFormat="1" ht="17.25" x14ac:dyDescent="0.25">
      <c r="A27" s="73">
        <v>162</v>
      </c>
      <c r="B27" t="s">
        <v>122</v>
      </c>
      <c r="C27" s="76" t="s">
        <v>123</v>
      </c>
      <c r="D27" s="77">
        <v>24192</v>
      </c>
      <c r="E27" s="76" t="s">
        <v>407</v>
      </c>
      <c r="F27" s="78">
        <v>45877</v>
      </c>
      <c r="J27" s="76">
        <v>1.62</v>
      </c>
    </row>
    <row r="28" spans="1:10" s="8" customFormat="1" ht="17.25" x14ac:dyDescent="0.25">
      <c r="A28" s="73">
        <v>162</v>
      </c>
      <c r="B28" t="s">
        <v>90</v>
      </c>
      <c r="C28" s="73" t="s">
        <v>91</v>
      </c>
      <c r="D28" s="74">
        <v>25207</v>
      </c>
      <c r="E28" s="73" t="s">
        <v>407</v>
      </c>
      <c r="F28" s="75">
        <v>45877</v>
      </c>
      <c r="J28" s="73">
        <v>1.62</v>
      </c>
    </row>
    <row r="29" spans="1:10" s="8" customFormat="1" ht="17.25" x14ac:dyDescent="0.25">
      <c r="A29" s="73">
        <v>153</v>
      </c>
      <c r="B29" t="s">
        <v>255</v>
      </c>
      <c r="C29" s="76" t="s">
        <v>256</v>
      </c>
      <c r="D29" s="77">
        <v>25529</v>
      </c>
      <c r="E29" s="76" t="s">
        <v>407</v>
      </c>
      <c r="F29" s="78">
        <v>45877</v>
      </c>
      <c r="J29" s="76">
        <v>1.53</v>
      </c>
    </row>
    <row r="30" spans="1:10" s="8" customFormat="1" ht="17.25" x14ac:dyDescent="0.25">
      <c r="A30" s="73">
        <v>150</v>
      </c>
      <c r="B30" t="s">
        <v>93</v>
      </c>
      <c r="C30" s="76" t="s">
        <v>5</v>
      </c>
      <c r="D30" s="77">
        <v>24216</v>
      </c>
      <c r="E30" s="76" t="s">
        <v>407</v>
      </c>
      <c r="F30" s="78">
        <v>45877</v>
      </c>
      <c r="J30" s="76">
        <v>1.5</v>
      </c>
    </row>
    <row r="31" spans="1:10" s="8" customFormat="1" ht="17.25" x14ac:dyDescent="0.25">
      <c r="A31" s="73">
        <v>150</v>
      </c>
      <c r="B31" t="s">
        <v>92</v>
      </c>
      <c r="C31" s="73" t="s">
        <v>9</v>
      </c>
      <c r="D31" s="74">
        <v>24278</v>
      </c>
      <c r="E31" s="73" t="s">
        <v>407</v>
      </c>
      <c r="F31" s="75">
        <v>45877</v>
      </c>
      <c r="J31" s="73">
        <v>1.5</v>
      </c>
    </row>
    <row r="32" spans="1:10" s="8" customFormat="1" ht="17.25" x14ac:dyDescent="0.25">
      <c r="A32" s="73">
        <v>147</v>
      </c>
      <c r="B32" t="s">
        <v>395</v>
      </c>
      <c r="C32" s="76" t="s">
        <v>35</v>
      </c>
      <c r="D32" s="77">
        <v>25913</v>
      </c>
      <c r="E32" s="76" t="s">
        <v>407</v>
      </c>
      <c r="F32" s="78">
        <v>45877</v>
      </c>
      <c r="J32" s="76">
        <v>1.47</v>
      </c>
    </row>
    <row r="33" spans="1:10" s="8" customFormat="1" ht="17.25" x14ac:dyDescent="0.25">
      <c r="A33" s="73">
        <v>148</v>
      </c>
      <c r="B33" t="s">
        <v>321</v>
      </c>
      <c r="C33" s="73" t="s">
        <v>113</v>
      </c>
      <c r="D33" s="74">
        <v>23929</v>
      </c>
      <c r="E33" s="73" t="s">
        <v>407</v>
      </c>
      <c r="F33" s="75">
        <v>45877</v>
      </c>
      <c r="J33" s="73">
        <v>1.48</v>
      </c>
    </row>
    <row r="34" spans="1:10" s="8" customFormat="1" ht="17.25" x14ac:dyDescent="0.25">
      <c r="A34" s="73">
        <v>145</v>
      </c>
      <c r="B34" t="s">
        <v>88</v>
      </c>
      <c r="C34" s="76" t="s">
        <v>245</v>
      </c>
      <c r="D34" s="77">
        <v>22450</v>
      </c>
      <c r="E34" s="76" t="s">
        <v>407</v>
      </c>
      <c r="F34" s="78">
        <v>45877</v>
      </c>
      <c r="J34" s="76">
        <v>1.45</v>
      </c>
    </row>
    <row r="35" spans="1:10" s="8" customFormat="1" ht="17.25" x14ac:dyDescent="0.25">
      <c r="A35" s="73">
        <v>139</v>
      </c>
      <c r="B35" t="s">
        <v>324</v>
      </c>
      <c r="C35" s="76" t="s">
        <v>325</v>
      </c>
      <c r="D35" s="77">
        <v>23869</v>
      </c>
      <c r="E35" s="76" t="s">
        <v>407</v>
      </c>
      <c r="F35" s="78">
        <v>45877</v>
      </c>
      <c r="J35" s="76">
        <v>1.39</v>
      </c>
    </row>
    <row r="36" spans="1:10" s="8" customFormat="1" ht="17.25" x14ac:dyDescent="0.25">
      <c r="A36" s="73">
        <v>136</v>
      </c>
      <c r="B36" t="s">
        <v>149</v>
      </c>
      <c r="C36" s="76" t="s">
        <v>9</v>
      </c>
      <c r="D36" s="77">
        <v>23436</v>
      </c>
      <c r="E36" s="76" t="s">
        <v>407</v>
      </c>
      <c r="F36" s="78">
        <v>45877</v>
      </c>
      <c r="J36" s="76">
        <v>1.36</v>
      </c>
    </row>
    <row r="37" spans="1:10" s="8" customFormat="1" ht="17.25" x14ac:dyDescent="0.25">
      <c r="A37" s="73">
        <v>130</v>
      </c>
      <c r="B37" t="s">
        <v>295</v>
      </c>
      <c r="C37" s="73" t="s">
        <v>245</v>
      </c>
      <c r="D37" s="74">
        <v>22311</v>
      </c>
      <c r="E37" s="73" t="s">
        <v>407</v>
      </c>
      <c r="F37" s="75">
        <v>45877</v>
      </c>
      <c r="J37" s="73">
        <v>1.3</v>
      </c>
    </row>
    <row r="38" spans="1:10" s="8" customFormat="1" ht="17.25" x14ac:dyDescent="0.25">
      <c r="A38" s="73">
        <v>142</v>
      </c>
      <c r="B38" t="s">
        <v>126</v>
      </c>
      <c r="C38" s="76" t="s">
        <v>183</v>
      </c>
      <c r="D38" s="77">
        <v>22014</v>
      </c>
      <c r="E38" s="76" t="s">
        <v>407</v>
      </c>
      <c r="F38" s="78">
        <v>45877</v>
      </c>
      <c r="J38" s="76">
        <v>1.42</v>
      </c>
    </row>
    <row r="39" spans="1:10" s="8" customFormat="1" ht="17.25" x14ac:dyDescent="0.25">
      <c r="A39" s="73">
        <v>142</v>
      </c>
      <c r="B39" t="s">
        <v>431</v>
      </c>
      <c r="C39" s="73" t="s">
        <v>249</v>
      </c>
      <c r="D39" s="74">
        <v>21348</v>
      </c>
      <c r="E39" s="73" t="s">
        <v>407</v>
      </c>
      <c r="F39" s="75">
        <v>45877</v>
      </c>
      <c r="J39" s="73">
        <v>1.42</v>
      </c>
    </row>
    <row r="40" spans="1:10" s="8" customFormat="1" ht="17.25" x14ac:dyDescent="0.25">
      <c r="A40" s="73">
        <v>133</v>
      </c>
      <c r="B40" t="s">
        <v>262</v>
      </c>
      <c r="C40" s="73" t="s">
        <v>263</v>
      </c>
      <c r="D40" s="74">
        <v>21673</v>
      </c>
      <c r="E40" s="73" t="s">
        <v>407</v>
      </c>
      <c r="F40" s="75">
        <v>45877</v>
      </c>
      <c r="J40" s="73">
        <v>1.33</v>
      </c>
    </row>
    <row r="41" spans="1:10" s="8" customFormat="1" ht="17.25" x14ac:dyDescent="0.25">
      <c r="A41" s="73">
        <v>118</v>
      </c>
      <c r="B41" t="s">
        <v>129</v>
      </c>
      <c r="C41" s="73" t="s">
        <v>130</v>
      </c>
      <c r="D41" s="74">
        <v>21297</v>
      </c>
      <c r="E41" s="73" t="s">
        <v>407</v>
      </c>
      <c r="F41" s="75">
        <v>45877</v>
      </c>
      <c r="J41" s="73">
        <v>1.18</v>
      </c>
    </row>
    <row r="42" spans="1:10" s="8" customFormat="1" ht="17.25" x14ac:dyDescent="0.25">
      <c r="A42" s="73">
        <v>148</v>
      </c>
      <c r="B42" t="s">
        <v>236</v>
      </c>
      <c r="C42" s="73" t="s">
        <v>259</v>
      </c>
      <c r="D42" s="74">
        <v>20400</v>
      </c>
      <c r="E42" s="73" t="s">
        <v>407</v>
      </c>
      <c r="F42" s="75">
        <v>45877</v>
      </c>
      <c r="J42" s="73">
        <v>1.48</v>
      </c>
    </row>
    <row r="43" spans="1:10" s="8" customFormat="1" ht="17.25" x14ac:dyDescent="0.25">
      <c r="A43" s="73">
        <v>142</v>
      </c>
      <c r="B43" t="s">
        <v>318</v>
      </c>
      <c r="C43" s="76" t="s">
        <v>245</v>
      </c>
      <c r="D43" s="77">
        <v>20411</v>
      </c>
      <c r="E43" s="76" t="s">
        <v>407</v>
      </c>
      <c r="F43" s="78">
        <v>45877</v>
      </c>
      <c r="J43" s="76">
        <v>1.42</v>
      </c>
    </row>
    <row r="44" spans="1:10" s="8" customFormat="1" ht="17.25" x14ac:dyDescent="0.25">
      <c r="A44" s="73">
        <v>118</v>
      </c>
      <c r="B44" t="s">
        <v>238</v>
      </c>
      <c r="C44" s="73" t="s">
        <v>113</v>
      </c>
      <c r="D44" s="74">
        <v>19441</v>
      </c>
      <c r="E44" s="73" t="s">
        <v>407</v>
      </c>
      <c r="F44" s="75">
        <v>45877</v>
      </c>
      <c r="J44" s="73">
        <v>1.18</v>
      </c>
    </row>
    <row r="45" spans="1:10" s="8" customFormat="1" ht="17.25" x14ac:dyDescent="0.25">
      <c r="A45" s="73">
        <v>114.99999999999999</v>
      </c>
      <c r="B45" t="s">
        <v>133</v>
      </c>
      <c r="C45" s="76" t="s">
        <v>121</v>
      </c>
      <c r="D45" s="77">
        <v>19888</v>
      </c>
      <c r="E45" s="76" t="s">
        <v>407</v>
      </c>
      <c r="F45" s="78">
        <v>45877</v>
      </c>
      <c r="J45" s="76">
        <v>1.1499999999999999</v>
      </c>
    </row>
    <row r="46" spans="1:10" s="8" customFormat="1" ht="17.25" x14ac:dyDescent="0.25">
      <c r="A46" s="73">
        <v>123</v>
      </c>
      <c r="B46" t="s">
        <v>215</v>
      </c>
      <c r="C46" s="73" t="s">
        <v>316</v>
      </c>
      <c r="D46" s="74">
        <v>16758</v>
      </c>
      <c r="E46" s="73" t="s">
        <v>407</v>
      </c>
      <c r="F46" s="75">
        <v>45877</v>
      </c>
      <c r="J46" s="73">
        <v>1.23</v>
      </c>
    </row>
    <row r="47" spans="1:10" s="8" customFormat="1" ht="17.25" x14ac:dyDescent="0.25">
      <c r="A47" s="73">
        <v>118</v>
      </c>
      <c r="B47" t="s">
        <v>217</v>
      </c>
      <c r="C47" s="76" t="s">
        <v>113</v>
      </c>
      <c r="D47" s="77">
        <v>16615</v>
      </c>
      <c r="E47" s="76" t="s">
        <v>407</v>
      </c>
      <c r="F47" s="78">
        <v>45877</v>
      </c>
      <c r="J47" s="76">
        <v>1.18</v>
      </c>
    </row>
    <row r="48" spans="1:10" s="8" customFormat="1" ht="17.25" x14ac:dyDescent="0.25">
      <c r="A48" s="73">
        <v>109.00000000000001</v>
      </c>
      <c r="B48" t="s">
        <v>15</v>
      </c>
      <c r="C48" s="73" t="s">
        <v>245</v>
      </c>
      <c r="D48" s="74">
        <v>16637</v>
      </c>
      <c r="E48" s="73" t="s">
        <v>407</v>
      </c>
      <c r="F48" s="75">
        <v>45877</v>
      </c>
      <c r="J48" s="73">
        <v>1.0900000000000001</v>
      </c>
    </row>
    <row r="49" spans="1:10" s="8" customFormat="1" ht="17.25" x14ac:dyDescent="0.25">
      <c r="A49" s="73">
        <v>109.00000000000001</v>
      </c>
      <c r="B49" t="s">
        <v>266</v>
      </c>
      <c r="C49" s="73" t="s">
        <v>267</v>
      </c>
      <c r="D49" s="74">
        <v>14295</v>
      </c>
      <c r="E49" s="73" t="s">
        <v>407</v>
      </c>
      <c r="F49" s="75">
        <v>45877</v>
      </c>
      <c r="J49" s="73">
        <v>1.0900000000000001</v>
      </c>
    </row>
    <row r="50" spans="1:10" s="8" customFormat="1" ht="17.25" x14ac:dyDescent="0.25">
      <c r="A50" s="73">
        <v>112.00000000000001</v>
      </c>
      <c r="B50" t="s">
        <v>16</v>
      </c>
      <c r="C50" s="76" t="s">
        <v>9</v>
      </c>
      <c r="D50" s="77">
        <v>15131</v>
      </c>
      <c r="E50" s="76" t="s">
        <v>197</v>
      </c>
      <c r="F50" s="78">
        <v>45875</v>
      </c>
      <c r="J50" s="76">
        <v>1.1200000000000001</v>
      </c>
    </row>
    <row r="51" spans="1:10" s="8" customFormat="1" ht="17.25" x14ac:dyDescent="0.25">
      <c r="A51" s="73">
        <v>187</v>
      </c>
      <c r="B51" t="s">
        <v>221</v>
      </c>
      <c r="C51" s="73" t="s">
        <v>222</v>
      </c>
      <c r="D51" s="74">
        <v>33757</v>
      </c>
      <c r="E51" s="73" t="s">
        <v>406</v>
      </c>
      <c r="F51" s="75">
        <v>45871</v>
      </c>
      <c r="J51" s="73">
        <v>1.87</v>
      </c>
    </row>
    <row r="52" spans="1:10" s="8" customFormat="1" ht="17.25" x14ac:dyDescent="0.25">
      <c r="A52" s="73">
        <v>172</v>
      </c>
      <c r="B52" t="s">
        <v>187</v>
      </c>
      <c r="C52" s="76" t="s">
        <v>188</v>
      </c>
      <c r="D52" s="77">
        <v>33273</v>
      </c>
      <c r="E52" s="76" t="s">
        <v>406</v>
      </c>
      <c r="F52" s="78">
        <v>45871</v>
      </c>
      <c r="J52" s="76">
        <v>1.72</v>
      </c>
    </row>
    <row r="53" spans="1:10" s="8" customFormat="1" ht="17.25" x14ac:dyDescent="0.25">
      <c r="A53" s="73">
        <v>190</v>
      </c>
      <c r="B53" t="s">
        <v>328</v>
      </c>
      <c r="C53" s="76" t="s">
        <v>329</v>
      </c>
      <c r="D53" s="77">
        <v>34493</v>
      </c>
      <c r="E53" s="76" t="s">
        <v>406</v>
      </c>
      <c r="F53" s="78">
        <v>45870</v>
      </c>
      <c r="J53" s="76">
        <v>1.9</v>
      </c>
    </row>
    <row r="54" spans="1:10" s="8" customFormat="1" ht="17.25" x14ac:dyDescent="0.25">
      <c r="A54" s="73">
        <v>165</v>
      </c>
      <c r="B54" t="s">
        <v>83</v>
      </c>
      <c r="C54" s="73" t="s">
        <v>9</v>
      </c>
      <c r="D54" s="74">
        <v>26683</v>
      </c>
      <c r="E54" s="73" t="s">
        <v>197</v>
      </c>
      <c r="F54" s="75">
        <v>45868</v>
      </c>
      <c r="J54" s="73">
        <v>1.65</v>
      </c>
    </row>
    <row r="55" spans="1:10" s="8" customFormat="1" ht="17.25" x14ac:dyDescent="0.25">
      <c r="A55" s="73">
        <v>134</v>
      </c>
      <c r="B55" t="s">
        <v>158</v>
      </c>
      <c r="C55" s="73" t="s">
        <v>35</v>
      </c>
      <c r="D55" s="74">
        <v>28912</v>
      </c>
      <c r="E55" s="73" t="s">
        <v>197</v>
      </c>
      <c r="F55" s="75">
        <v>45861</v>
      </c>
      <c r="J55" s="73">
        <v>1.34</v>
      </c>
    </row>
    <row r="56" spans="1:10" s="8" customFormat="1" ht="17.25" x14ac:dyDescent="0.25">
      <c r="A56" s="73">
        <v>130</v>
      </c>
      <c r="B56" t="s">
        <v>13</v>
      </c>
      <c r="C56" s="76" t="s">
        <v>14</v>
      </c>
      <c r="D56" s="77">
        <v>17440</v>
      </c>
      <c r="E56" s="76" t="s">
        <v>190</v>
      </c>
      <c r="F56" s="78">
        <v>45859</v>
      </c>
      <c r="J56" s="76">
        <v>1.3</v>
      </c>
    </row>
    <row r="57" spans="1:10" s="8" customFormat="1" ht="17.25" x14ac:dyDescent="0.25">
      <c r="A57" s="73">
        <v>145</v>
      </c>
      <c r="B57" t="s">
        <v>326</v>
      </c>
      <c r="C57" s="73" t="s">
        <v>101</v>
      </c>
      <c r="D57" s="74">
        <v>25661</v>
      </c>
      <c r="E57" s="73" t="s">
        <v>427</v>
      </c>
      <c r="F57" s="75">
        <v>45858</v>
      </c>
      <c r="J57" s="73">
        <v>1.45</v>
      </c>
    </row>
    <row r="58" spans="1:10" s="8" customFormat="1" ht="17.25" x14ac:dyDescent="0.25">
      <c r="A58" s="73">
        <v>133</v>
      </c>
      <c r="B58" t="s">
        <v>160</v>
      </c>
      <c r="C58" s="73" t="s">
        <v>113</v>
      </c>
      <c r="D58" s="74">
        <v>27703</v>
      </c>
      <c r="E58" s="73" t="s">
        <v>425</v>
      </c>
      <c r="F58" s="75">
        <v>45857</v>
      </c>
      <c r="J58" s="73">
        <v>1.33</v>
      </c>
    </row>
    <row r="59" spans="1:10" s="8" customFormat="1" ht="17.25" x14ac:dyDescent="0.25">
      <c r="A59" s="73">
        <v>151</v>
      </c>
      <c r="B59" t="s">
        <v>426</v>
      </c>
      <c r="C59" s="73" t="s">
        <v>3</v>
      </c>
      <c r="D59" s="74">
        <v>25362</v>
      </c>
      <c r="E59" s="73" t="s">
        <v>425</v>
      </c>
      <c r="F59" s="75">
        <v>45857</v>
      </c>
      <c r="J59" s="73">
        <v>1.51</v>
      </c>
    </row>
    <row r="60" spans="1:10" s="8" customFormat="1" ht="17.25" x14ac:dyDescent="0.25">
      <c r="A60" s="73">
        <v>137</v>
      </c>
      <c r="B60" t="s">
        <v>327</v>
      </c>
      <c r="C60" s="76" t="s">
        <v>138</v>
      </c>
      <c r="D60" s="77">
        <v>23926</v>
      </c>
      <c r="E60" s="76" t="s">
        <v>425</v>
      </c>
      <c r="F60" s="78">
        <v>45857</v>
      </c>
      <c r="J60" s="76">
        <v>1.37</v>
      </c>
    </row>
    <row r="61" spans="1:10" s="8" customFormat="1" ht="17.25" x14ac:dyDescent="0.25">
      <c r="A61" s="73">
        <v>119</v>
      </c>
      <c r="B61" t="s">
        <v>304</v>
      </c>
      <c r="C61" s="76" t="s">
        <v>267</v>
      </c>
      <c r="D61" s="77">
        <v>19006</v>
      </c>
      <c r="E61" s="76" t="s">
        <v>433</v>
      </c>
      <c r="F61" s="78">
        <v>45855</v>
      </c>
      <c r="J61" s="76">
        <v>1.19</v>
      </c>
    </row>
    <row r="62" spans="1:10" s="8" customFormat="1" ht="17.25" x14ac:dyDescent="0.25">
      <c r="A62" s="73">
        <v>128</v>
      </c>
      <c r="B62" t="s">
        <v>105</v>
      </c>
      <c r="C62" s="73" t="s">
        <v>141</v>
      </c>
      <c r="D62" s="74">
        <v>18342</v>
      </c>
      <c r="E62" s="73" t="s">
        <v>433</v>
      </c>
      <c r="F62" s="75">
        <v>45855</v>
      </c>
      <c r="J62" s="73">
        <v>1.28</v>
      </c>
    </row>
    <row r="63" spans="1:10" s="8" customFormat="1" ht="17.25" x14ac:dyDescent="0.25">
      <c r="A63" s="73">
        <v>159</v>
      </c>
      <c r="B63" t="s">
        <v>421</v>
      </c>
      <c r="C63" s="73" t="s">
        <v>422</v>
      </c>
      <c r="D63" s="74">
        <v>26425</v>
      </c>
      <c r="E63" s="73" t="s">
        <v>423</v>
      </c>
      <c r="F63" s="75">
        <v>45852</v>
      </c>
      <c r="J63" s="73">
        <v>1.59</v>
      </c>
    </row>
    <row r="64" spans="1:10" s="8" customFormat="1" ht="17.25" x14ac:dyDescent="0.25">
      <c r="A64" s="73">
        <v>138</v>
      </c>
      <c r="B64" t="s">
        <v>428</v>
      </c>
      <c r="C64" s="76" t="s">
        <v>136</v>
      </c>
      <c r="D64" s="77">
        <v>25760</v>
      </c>
      <c r="E64" s="76" t="s">
        <v>423</v>
      </c>
      <c r="F64" s="78">
        <v>45852</v>
      </c>
      <c r="J64" s="76">
        <v>1.38</v>
      </c>
    </row>
    <row r="65" spans="1:10" s="8" customFormat="1" ht="17.25" x14ac:dyDescent="0.25">
      <c r="A65" s="73">
        <v>109.00000000000001</v>
      </c>
      <c r="B65" t="s">
        <v>305</v>
      </c>
      <c r="C65" s="73" t="s">
        <v>306</v>
      </c>
      <c r="D65" s="74">
        <v>19442</v>
      </c>
      <c r="E65" s="73" t="s">
        <v>423</v>
      </c>
      <c r="F65" s="75">
        <v>45852</v>
      </c>
      <c r="J65" s="73">
        <v>1.0900000000000001</v>
      </c>
    </row>
    <row r="66" spans="1:10" s="8" customFormat="1" ht="17.25" x14ac:dyDescent="0.25">
      <c r="A66" s="73">
        <v>100</v>
      </c>
      <c r="B66" t="s">
        <v>434</v>
      </c>
      <c r="C66" s="76" t="s">
        <v>435</v>
      </c>
      <c r="D66" s="77">
        <v>18975</v>
      </c>
      <c r="E66" s="76" t="s">
        <v>423</v>
      </c>
      <c r="F66" s="78">
        <v>45852</v>
      </c>
      <c r="J66" s="76">
        <v>1</v>
      </c>
    </row>
    <row r="67" spans="1:10" s="8" customFormat="1" ht="17.25" x14ac:dyDescent="0.25">
      <c r="A67" s="73">
        <v>103</v>
      </c>
      <c r="B67" t="s">
        <v>436</v>
      </c>
      <c r="C67" s="76" t="s">
        <v>136</v>
      </c>
      <c r="D67" s="77">
        <v>13572</v>
      </c>
      <c r="E67" s="76" t="s">
        <v>423</v>
      </c>
      <c r="F67" s="78">
        <v>45852</v>
      </c>
      <c r="J67" s="76">
        <v>1.03</v>
      </c>
    </row>
    <row r="68" spans="1:10" s="8" customFormat="1" ht="17.25" x14ac:dyDescent="0.25">
      <c r="A68" s="73">
        <v>127</v>
      </c>
      <c r="B68" t="s">
        <v>31</v>
      </c>
      <c r="C68" s="76" t="s">
        <v>116</v>
      </c>
      <c r="D68" s="77">
        <v>21919</v>
      </c>
      <c r="E68" s="76" t="s">
        <v>432</v>
      </c>
      <c r="F68" s="78">
        <v>45850</v>
      </c>
      <c r="J68" s="76">
        <v>1.27</v>
      </c>
    </row>
    <row r="69" spans="1:10" s="8" customFormat="1" ht="17.25" x14ac:dyDescent="0.25">
      <c r="A69" s="73">
        <v>123</v>
      </c>
      <c r="B69" t="s">
        <v>95</v>
      </c>
      <c r="C69" s="76" t="s">
        <v>35</v>
      </c>
      <c r="D69" s="77">
        <v>20958</v>
      </c>
      <c r="E69" s="76" t="s">
        <v>197</v>
      </c>
      <c r="F69" s="78">
        <v>45847</v>
      </c>
      <c r="J69" s="76">
        <v>1.23</v>
      </c>
    </row>
    <row r="70" spans="1:10" s="8" customFormat="1" ht="17.25" x14ac:dyDescent="0.25">
      <c r="A70" s="73"/>
      <c r="B70" t="s">
        <v>401</v>
      </c>
      <c r="C70" s="73" t="s">
        <v>402</v>
      </c>
      <c r="D70" s="74">
        <v>30517</v>
      </c>
      <c r="E70" s="73" t="s">
        <v>202</v>
      </c>
      <c r="F70" s="75">
        <v>45843</v>
      </c>
      <c r="J70" s="73">
        <v>1.48</v>
      </c>
    </row>
    <row r="71" spans="1:10" s="8" customFormat="1" ht="17.25" x14ac:dyDescent="0.25">
      <c r="A71" s="73"/>
      <c r="B71" t="s">
        <v>120</v>
      </c>
      <c r="C71" s="73" t="s">
        <v>113</v>
      </c>
      <c r="D71" s="74">
        <v>26981</v>
      </c>
      <c r="E71" s="73" t="s">
        <v>202</v>
      </c>
      <c r="F71" s="75">
        <v>45843</v>
      </c>
      <c r="J71" s="73">
        <v>1.51</v>
      </c>
    </row>
    <row r="72" spans="1:10" s="8" customFormat="1" ht="17.25" x14ac:dyDescent="0.25">
      <c r="A72" s="73"/>
      <c r="B72" t="s">
        <v>403</v>
      </c>
      <c r="C72" s="73" t="s">
        <v>404</v>
      </c>
      <c r="D72" s="74">
        <v>24053</v>
      </c>
      <c r="E72" s="73" t="s">
        <v>202</v>
      </c>
      <c r="F72" s="75">
        <v>45843</v>
      </c>
      <c r="J72" s="73">
        <v>1.36</v>
      </c>
    </row>
    <row r="73" spans="1:10" s="8" customFormat="1" ht="17.25" x14ac:dyDescent="0.25">
      <c r="A73" s="73"/>
      <c r="B73" t="s">
        <v>125</v>
      </c>
      <c r="C73" s="73" t="s">
        <v>258</v>
      </c>
      <c r="D73" s="74">
        <v>21532</v>
      </c>
      <c r="E73" s="73" t="s">
        <v>202</v>
      </c>
      <c r="F73" s="75">
        <v>45843</v>
      </c>
      <c r="J73" s="73">
        <v>1.51</v>
      </c>
    </row>
    <row r="74" spans="1:10" s="8" customFormat="1" ht="17.25" x14ac:dyDescent="0.25">
      <c r="A74" s="76"/>
      <c r="B74" t="s">
        <v>405</v>
      </c>
      <c r="C74" s="76" t="s">
        <v>113</v>
      </c>
      <c r="D74" s="77">
        <v>22001</v>
      </c>
      <c r="E74" s="76" t="s">
        <v>202</v>
      </c>
      <c r="F74" s="78">
        <v>45843</v>
      </c>
      <c r="J74" s="76">
        <v>1.3</v>
      </c>
    </row>
    <row r="75" spans="1:10" s="8" customFormat="1" ht="17.25" x14ac:dyDescent="0.25">
      <c r="A75" s="73"/>
      <c r="B75" t="s">
        <v>296</v>
      </c>
      <c r="C75" s="73" t="s">
        <v>297</v>
      </c>
      <c r="D75" s="74">
        <v>21812</v>
      </c>
      <c r="E75" s="73" t="s">
        <v>291</v>
      </c>
      <c r="F75" s="75">
        <v>45843</v>
      </c>
      <c r="J75" s="73">
        <v>1.29</v>
      </c>
    </row>
    <row r="76" spans="1:10" s="8" customFormat="1" ht="17.25" x14ac:dyDescent="0.25">
      <c r="A76" s="73"/>
      <c r="B76" t="s">
        <v>135</v>
      </c>
      <c r="C76" s="73" t="s">
        <v>136</v>
      </c>
      <c r="D76" s="74">
        <v>14102</v>
      </c>
      <c r="E76" s="73" t="s">
        <v>202</v>
      </c>
      <c r="F76" s="75">
        <v>45843</v>
      </c>
      <c r="J76" s="73">
        <v>1</v>
      </c>
    </row>
    <row r="77" spans="1:10" s="8" customFormat="1" ht="17.25" x14ac:dyDescent="0.25">
      <c r="A77" s="73"/>
      <c r="B77" t="s">
        <v>312</v>
      </c>
      <c r="C77" s="73" t="s">
        <v>9</v>
      </c>
      <c r="D77" s="74">
        <v>23888</v>
      </c>
      <c r="E77" s="73" t="s">
        <v>197</v>
      </c>
      <c r="F77" s="75">
        <v>45840</v>
      </c>
      <c r="J77" s="73">
        <v>1.39</v>
      </c>
    </row>
    <row r="78" spans="1:10" s="8" customFormat="1" ht="17.25" x14ac:dyDescent="0.25">
      <c r="A78" s="73"/>
      <c r="B78" t="s">
        <v>11</v>
      </c>
      <c r="C78" s="73" t="s">
        <v>245</v>
      </c>
      <c r="D78" s="74">
        <v>19213</v>
      </c>
      <c r="E78" s="73" t="s">
        <v>197</v>
      </c>
      <c r="F78" s="75">
        <v>45840</v>
      </c>
      <c r="J78" s="73">
        <v>1.39</v>
      </c>
    </row>
    <row r="79" spans="1:10" s="8" customFormat="1" ht="17.25" x14ac:dyDescent="0.25">
      <c r="A79" s="76"/>
      <c r="B79" t="s">
        <v>344</v>
      </c>
      <c r="C79" s="76" t="s">
        <v>101</v>
      </c>
      <c r="D79" s="77">
        <v>34781</v>
      </c>
      <c r="E79" s="76" t="s">
        <v>8</v>
      </c>
      <c r="F79" s="78">
        <v>45839</v>
      </c>
      <c r="J79" s="76">
        <v>1.55</v>
      </c>
    </row>
    <row r="80" spans="1:10" s="8" customFormat="1" ht="17.25" x14ac:dyDescent="0.25">
      <c r="A80" s="73"/>
      <c r="B80" t="s">
        <v>225</v>
      </c>
      <c r="C80" s="73" t="s">
        <v>101</v>
      </c>
      <c r="D80" s="74">
        <v>27895</v>
      </c>
      <c r="E80" s="73" t="s">
        <v>8</v>
      </c>
      <c r="F80" s="75">
        <v>45839</v>
      </c>
      <c r="J80" s="73">
        <v>1.55</v>
      </c>
    </row>
    <row r="81" spans="1:10" s="8" customFormat="1" ht="17.25" x14ac:dyDescent="0.25">
      <c r="A81" s="76"/>
      <c r="B81" t="s">
        <v>396</v>
      </c>
      <c r="C81" s="76" t="s">
        <v>121</v>
      </c>
      <c r="D81" s="77">
        <v>21811</v>
      </c>
      <c r="E81" s="76" t="s">
        <v>202</v>
      </c>
      <c r="F81" s="78">
        <v>45837</v>
      </c>
      <c r="J81" s="76">
        <v>1.35</v>
      </c>
    </row>
    <row r="82" spans="1:10" s="8" customFormat="1" ht="17.25" x14ac:dyDescent="0.25">
      <c r="A82" s="73"/>
      <c r="B82" t="s">
        <v>299</v>
      </c>
      <c r="C82" s="73" t="s">
        <v>300</v>
      </c>
      <c r="D82" s="74">
        <v>19015</v>
      </c>
      <c r="E82" s="73" t="s">
        <v>197</v>
      </c>
      <c r="F82" s="75">
        <v>45833</v>
      </c>
      <c r="J82" s="73">
        <v>1.22</v>
      </c>
    </row>
    <row r="83" spans="1:10" s="8" customFormat="1" ht="17.25" x14ac:dyDescent="0.25">
      <c r="A83" s="73"/>
      <c r="B83" t="s">
        <v>10</v>
      </c>
      <c r="C83" s="73" t="s">
        <v>316</v>
      </c>
      <c r="D83" s="74">
        <v>17679</v>
      </c>
      <c r="E83" s="73" t="s">
        <v>197</v>
      </c>
      <c r="F83" s="75">
        <v>45833</v>
      </c>
      <c r="J83" s="73">
        <v>1.36</v>
      </c>
    </row>
    <row r="84" spans="1:10" s="8" customFormat="1" ht="17.25" x14ac:dyDescent="0.25">
      <c r="A84" s="73"/>
      <c r="B84" t="s">
        <v>96</v>
      </c>
      <c r="C84" s="73" t="s">
        <v>9</v>
      </c>
      <c r="D84" s="74">
        <v>18064</v>
      </c>
      <c r="E84" s="73" t="s">
        <v>197</v>
      </c>
      <c r="F84" s="75">
        <v>45833</v>
      </c>
      <c r="J84" s="73">
        <v>1.1299999999999999</v>
      </c>
    </row>
    <row r="85" spans="1:10" s="8" customFormat="1" ht="17.25" x14ac:dyDescent="0.25">
      <c r="A85" s="73"/>
      <c r="B85" t="s">
        <v>110</v>
      </c>
      <c r="C85" s="73" t="s">
        <v>111</v>
      </c>
      <c r="D85" s="74">
        <v>15686</v>
      </c>
      <c r="E85" s="73" t="s">
        <v>190</v>
      </c>
      <c r="F85" s="75">
        <v>45830</v>
      </c>
      <c r="J85" s="73">
        <v>1.1599999999999999</v>
      </c>
    </row>
    <row r="86" spans="1:10" ht="17.25" x14ac:dyDescent="0.25">
      <c r="A86" s="73"/>
      <c r="B86" t="s">
        <v>283</v>
      </c>
      <c r="C86" s="73" t="s">
        <v>87</v>
      </c>
      <c r="D86" s="74">
        <v>30900</v>
      </c>
      <c r="E86" s="73" t="s">
        <v>309</v>
      </c>
      <c r="F86" s="75">
        <v>45822</v>
      </c>
      <c r="J86" s="73">
        <v>1.18</v>
      </c>
    </row>
    <row r="87" spans="1:10" ht="17.25" x14ac:dyDescent="0.25">
      <c r="A87" s="76"/>
      <c r="B87" t="s">
        <v>4</v>
      </c>
      <c r="C87" s="76" t="s">
        <v>5</v>
      </c>
      <c r="D87" s="77">
        <v>23131</v>
      </c>
      <c r="E87" s="76" t="s">
        <v>309</v>
      </c>
      <c r="F87" s="78">
        <v>45822</v>
      </c>
      <c r="J87" s="76">
        <v>1.56</v>
      </c>
    </row>
    <row r="88" spans="1:10" ht="17.25" x14ac:dyDescent="0.25">
      <c r="A88" s="76"/>
      <c r="B88" t="s">
        <v>398</v>
      </c>
      <c r="C88" s="76" t="s">
        <v>399</v>
      </c>
      <c r="D88" s="77">
        <v>22806</v>
      </c>
      <c r="E88" s="76" t="s">
        <v>309</v>
      </c>
      <c r="F88" s="78">
        <v>45822</v>
      </c>
      <c r="J88" s="76">
        <v>1.1499999999999999</v>
      </c>
    </row>
    <row r="89" spans="1:10" ht="17.25" x14ac:dyDescent="0.25">
      <c r="A89" s="76"/>
      <c r="B89" t="s">
        <v>313</v>
      </c>
      <c r="C89" s="76" t="s">
        <v>314</v>
      </c>
      <c r="D89" s="77">
        <v>32820</v>
      </c>
      <c r="E89" s="76" t="s">
        <v>198</v>
      </c>
      <c r="F89" s="78">
        <v>45818</v>
      </c>
      <c r="J89" s="76">
        <v>1.67</v>
      </c>
    </row>
    <row r="90" spans="1:10" ht="17.25" x14ac:dyDescent="0.25">
      <c r="A90" s="73"/>
      <c r="B90" t="s">
        <v>94</v>
      </c>
      <c r="C90" s="73" t="s">
        <v>316</v>
      </c>
      <c r="D90" s="74">
        <v>23215</v>
      </c>
      <c r="E90" s="73" t="s">
        <v>197</v>
      </c>
      <c r="F90" s="75">
        <v>45812</v>
      </c>
      <c r="J90" s="73">
        <v>1.38</v>
      </c>
    </row>
    <row r="91" spans="1:10" ht="17.25" x14ac:dyDescent="0.25">
      <c r="A91" s="76"/>
      <c r="B91" t="s">
        <v>100</v>
      </c>
      <c r="C91" s="76" t="s">
        <v>101</v>
      </c>
      <c r="D91" s="77">
        <v>29682</v>
      </c>
      <c r="E91" s="76" t="s">
        <v>198</v>
      </c>
      <c r="F91" s="78">
        <v>45802</v>
      </c>
      <c r="J91" s="76">
        <v>1.73</v>
      </c>
    </row>
    <row r="92" spans="1:10" ht="17.25" x14ac:dyDescent="0.25">
      <c r="A92" s="76"/>
      <c r="B92" t="s">
        <v>168</v>
      </c>
      <c r="C92" s="76" t="s">
        <v>245</v>
      </c>
      <c r="D92" s="77">
        <v>18083</v>
      </c>
      <c r="E92" s="76" t="s">
        <v>198</v>
      </c>
      <c r="F92" s="78">
        <v>45802</v>
      </c>
      <c r="J92" s="76">
        <v>1.43</v>
      </c>
    </row>
    <row r="93" spans="1:10" ht="17.25" x14ac:dyDescent="0.25">
      <c r="A93" s="73"/>
      <c r="B93" t="s">
        <v>400</v>
      </c>
      <c r="C93" s="73" t="s">
        <v>170</v>
      </c>
      <c r="D93" s="74">
        <v>16696</v>
      </c>
      <c r="E93" s="73" t="s">
        <v>198</v>
      </c>
      <c r="F93" s="75">
        <v>45802</v>
      </c>
      <c r="J93" s="73">
        <v>1.01</v>
      </c>
    </row>
    <row r="94" spans="1:10" ht="17.25" x14ac:dyDescent="0.25">
      <c r="A94" s="73"/>
      <c r="B94" t="s">
        <v>191</v>
      </c>
      <c r="C94" s="73" t="s">
        <v>192</v>
      </c>
      <c r="D94" s="74">
        <v>32452</v>
      </c>
      <c r="E94" s="73" t="s">
        <v>394</v>
      </c>
      <c r="F94" s="75">
        <v>45801</v>
      </c>
      <c r="J94" s="73">
        <v>1.62</v>
      </c>
    </row>
    <row r="95" spans="1:10" ht="17.25" x14ac:dyDescent="0.25">
      <c r="A95" s="76"/>
      <c r="B95" t="s">
        <v>2</v>
      </c>
      <c r="C95" s="76" t="s">
        <v>3</v>
      </c>
      <c r="D95" s="77">
        <v>27685</v>
      </c>
      <c r="E95" s="76" t="s">
        <v>397</v>
      </c>
      <c r="F95" s="78">
        <v>45801</v>
      </c>
      <c r="J95" s="76">
        <v>1.2</v>
      </c>
    </row>
    <row r="96" spans="1:10" ht="17.25" x14ac:dyDescent="0.25">
      <c r="A96" s="76"/>
      <c r="B96" t="s">
        <v>298</v>
      </c>
      <c r="C96" s="76" t="s">
        <v>253</v>
      </c>
      <c r="D96" s="77">
        <v>20593</v>
      </c>
      <c r="E96" s="76" t="s">
        <v>190</v>
      </c>
      <c r="F96" s="78">
        <v>45801</v>
      </c>
      <c r="J96" s="76">
        <v>1.27</v>
      </c>
    </row>
    <row r="97" spans="1:10" ht="17.25" x14ac:dyDescent="0.25">
      <c r="A97" s="73"/>
      <c r="B97" t="s">
        <v>260</v>
      </c>
      <c r="C97" s="73" t="s">
        <v>261</v>
      </c>
      <c r="D97" s="74">
        <v>21683</v>
      </c>
      <c r="E97" s="73" t="s">
        <v>190</v>
      </c>
      <c r="F97" s="75">
        <v>45801</v>
      </c>
      <c r="J97" s="73">
        <v>1.27</v>
      </c>
    </row>
    <row r="98" spans="1:10" ht="17.25" x14ac:dyDescent="0.25">
      <c r="A98" s="76"/>
      <c r="B98" t="s">
        <v>134</v>
      </c>
      <c r="C98" s="76" t="s">
        <v>113</v>
      </c>
      <c r="D98" s="77">
        <v>18381</v>
      </c>
      <c r="E98" s="76" t="s">
        <v>190</v>
      </c>
      <c r="F98" s="78">
        <v>45801</v>
      </c>
      <c r="J98" s="76">
        <v>1.27</v>
      </c>
    </row>
    <row r="99" spans="1:10" ht="17.25" x14ac:dyDescent="0.25">
      <c r="A99" s="76"/>
      <c r="B99" t="s">
        <v>17</v>
      </c>
      <c r="C99" s="76" t="s">
        <v>141</v>
      </c>
      <c r="D99" s="77">
        <v>15617</v>
      </c>
      <c r="E99" s="76" t="s">
        <v>190</v>
      </c>
      <c r="F99" s="78">
        <v>45801</v>
      </c>
      <c r="J99" s="76">
        <v>1.03</v>
      </c>
    </row>
    <row r="100" spans="1:10" ht="17.25" x14ac:dyDescent="0.25">
      <c r="A100" s="76"/>
      <c r="B100" t="s">
        <v>86</v>
      </c>
      <c r="C100" s="76" t="s">
        <v>35</v>
      </c>
      <c r="D100" s="77">
        <v>30067</v>
      </c>
      <c r="E100" s="76" t="s">
        <v>197</v>
      </c>
      <c r="F100" s="78">
        <v>45798</v>
      </c>
      <c r="J100" s="76">
        <v>1.39</v>
      </c>
    </row>
    <row r="101" spans="1:10" ht="17.25" x14ac:dyDescent="0.25">
      <c r="A101" s="76"/>
      <c r="B101" t="s">
        <v>288</v>
      </c>
      <c r="C101" s="76" t="s">
        <v>289</v>
      </c>
      <c r="D101" s="77">
        <v>27480</v>
      </c>
      <c r="E101" s="76" t="s">
        <v>290</v>
      </c>
      <c r="F101" s="78">
        <v>45789</v>
      </c>
      <c r="J101" s="76">
        <v>1.57</v>
      </c>
    </row>
    <row r="102" spans="1:10" ht="17.25" x14ac:dyDescent="0.25">
      <c r="A102" s="58"/>
      <c r="B102" s="58"/>
      <c r="C102" s="58"/>
      <c r="D102" s="58"/>
      <c r="E102" s="82"/>
      <c r="F102" s="82"/>
      <c r="J102" s="58"/>
    </row>
    <row r="103" spans="1:10" ht="17.25" x14ac:dyDescent="0.25">
      <c r="A103" s="58"/>
      <c r="B103" s="58"/>
      <c r="C103" s="58"/>
      <c r="D103" s="58"/>
      <c r="E103" s="81"/>
      <c r="F103" s="81"/>
      <c r="J103" s="58"/>
    </row>
    <row r="104" spans="1:10" ht="17.25" x14ac:dyDescent="0.25">
      <c r="A104" s="58"/>
      <c r="B104" s="58"/>
      <c r="C104" s="58"/>
      <c r="D104" s="58"/>
      <c r="E104" s="82"/>
      <c r="F104" s="82"/>
      <c r="J104" s="58"/>
    </row>
    <row r="105" spans="1:10" ht="17.25" x14ac:dyDescent="0.25">
      <c r="A105" s="58"/>
      <c r="B105" s="58"/>
      <c r="C105" s="58"/>
      <c r="D105" s="58"/>
      <c r="E105" s="82"/>
      <c r="F105" s="82"/>
      <c r="J105" s="58"/>
    </row>
    <row r="106" spans="1:10" ht="17.25" x14ac:dyDescent="0.25">
      <c r="A106" s="58"/>
      <c r="B106" s="58"/>
      <c r="C106" s="58"/>
      <c r="D106" s="58"/>
      <c r="E106" s="81"/>
      <c r="F106" s="81"/>
      <c r="J106" s="58"/>
    </row>
    <row r="107" spans="1:10" ht="17.25" x14ac:dyDescent="0.25">
      <c r="A107" s="58"/>
      <c r="B107" s="58"/>
      <c r="C107" s="58"/>
      <c r="D107" s="58"/>
      <c r="E107" s="81"/>
      <c r="F107" s="81"/>
      <c r="J107" s="58"/>
    </row>
    <row r="108" spans="1:10" ht="17.25" x14ac:dyDescent="0.25">
      <c r="A108" s="58"/>
      <c r="B108" s="58"/>
      <c r="C108" s="58"/>
      <c r="D108" s="58"/>
      <c r="E108" s="82"/>
      <c r="F108" s="82"/>
      <c r="J108" s="58"/>
    </row>
    <row r="109" spans="1:10" ht="17.25" x14ac:dyDescent="0.25">
      <c r="A109" s="58"/>
      <c r="B109" s="58"/>
      <c r="C109" s="58"/>
      <c r="D109" s="58"/>
      <c r="E109" s="82"/>
      <c r="F109" s="82"/>
      <c r="J109" s="58"/>
    </row>
    <row r="110" spans="1:10" ht="17.25" x14ac:dyDescent="0.25">
      <c r="A110" s="58"/>
      <c r="B110" s="58"/>
      <c r="C110" s="58"/>
      <c r="D110" s="58"/>
      <c r="E110" s="81"/>
      <c r="F110" s="81"/>
      <c r="J110" s="58"/>
    </row>
    <row r="111" spans="1:10" ht="17.25" x14ac:dyDescent="0.25">
      <c r="A111" s="58"/>
      <c r="B111" s="58"/>
      <c r="C111" s="58"/>
      <c r="D111" s="58"/>
      <c r="E111" s="82"/>
      <c r="F111" s="82"/>
      <c r="J111" s="58"/>
    </row>
    <row r="112" spans="1:10" ht="17.25" x14ac:dyDescent="0.25">
      <c r="A112" s="58"/>
      <c r="B112" s="58"/>
      <c r="C112" s="58"/>
      <c r="D112" s="58"/>
      <c r="E112" s="82"/>
      <c r="F112" s="82"/>
      <c r="J112" s="58"/>
    </row>
    <row r="113" spans="1:1" ht="15.75" x14ac:dyDescent="0.25">
      <c r="A113" s="81"/>
    </row>
  </sheetData>
  <autoFilter ref="A1:D76" xr:uid="{6A2CA797-F092-9F4C-AB64-D2E6CD5E7AFF}"/>
  <sortState xmlns:xlrd2="http://schemas.microsoft.com/office/spreadsheetml/2017/richdata2" ref="A3:F112">
    <sortCondition descending="1" ref="F3:F112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4"/>
  <sheetViews>
    <sheetView workbookViewId="0">
      <pane ySplit="3" topLeftCell="A4" activePane="bottomLeft" state="frozen"/>
      <selection pane="bottomLeft" activeCell="C26" sqref="C26"/>
    </sheetView>
  </sheetViews>
  <sheetFormatPr defaultColWidth="9.140625" defaultRowHeight="15" x14ac:dyDescent="0.25"/>
  <cols>
    <col min="1" max="1" width="4.5703125" customWidth="1"/>
    <col min="2" max="2" width="6.42578125" style="4" customWidth="1"/>
    <col min="3" max="3" width="21.42578125" style="8" bestFit="1" customWidth="1"/>
    <col min="4" max="4" width="11.42578125" style="32" customWidth="1"/>
    <col min="5" max="5" width="11.42578125" style="9" customWidth="1"/>
    <col min="6" max="6" width="12.28515625" style="2" customWidth="1"/>
    <col min="7" max="7" width="10.140625" bestFit="1" customWidth="1"/>
    <col min="8" max="8" width="9.5703125" style="2" customWidth="1"/>
    <col min="9" max="9" width="5.28515625" style="2" customWidth="1"/>
    <col min="10" max="10" width="6.5703125" style="9" customWidth="1"/>
  </cols>
  <sheetData>
    <row r="1" spans="1:15" ht="18.75" x14ac:dyDescent="0.3">
      <c r="A1" s="5" t="s">
        <v>184</v>
      </c>
      <c r="B1" s="33"/>
      <c r="C1" s="5"/>
      <c r="D1" s="29">
        <v>2025</v>
      </c>
      <c r="E1" s="6"/>
      <c r="F1" s="52">
        <v>45843</v>
      </c>
    </row>
    <row r="2" spans="1:15" ht="18.75" x14ac:dyDescent="0.3">
      <c r="B2" s="34" t="s">
        <v>28</v>
      </c>
      <c r="C2" s="12"/>
      <c r="D2" s="30"/>
      <c r="E2" s="13"/>
      <c r="F2" s="15"/>
      <c r="G2" s="14"/>
      <c r="H2" s="15"/>
      <c r="I2" s="15"/>
      <c r="J2" s="17"/>
    </row>
    <row r="3" spans="1:15" ht="34.5" x14ac:dyDescent="0.25">
      <c r="B3" s="18" t="s">
        <v>22</v>
      </c>
      <c r="C3" s="16" t="s">
        <v>23</v>
      </c>
      <c r="D3" s="31" t="s">
        <v>24</v>
      </c>
      <c r="E3" s="17" t="s">
        <v>81</v>
      </c>
      <c r="F3" s="15" t="s">
        <v>25</v>
      </c>
      <c r="G3" s="14" t="s">
        <v>26</v>
      </c>
      <c r="H3" s="14" t="s">
        <v>19</v>
      </c>
      <c r="I3" s="15" t="s">
        <v>20</v>
      </c>
      <c r="J3" s="35" t="s">
        <v>21</v>
      </c>
      <c r="M3" s="2"/>
      <c r="N3" s="2"/>
    </row>
    <row r="4" spans="1:15" ht="15" customHeight="1" x14ac:dyDescent="0.25">
      <c r="A4" s="19">
        <v>1</v>
      </c>
      <c r="B4" s="94">
        <v>1.6</v>
      </c>
      <c r="C4" s="84" t="s">
        <v>98</v>
      </c>
      <c r="D4" s="8" t="s">
        <v>91</v>
      </c>
      <c r="E4" s="84">
        <v>28174</v>
      </c>
      <c r="F4" s="8" t="s">
        <v>407</v>
      </c>
      <c r="G4" s="84">
        <v>45877</v>
      </c>
      <c r="H4" s="85">
        <f t="shared" ref="H4:H35" si="0">YEAR(E4)</f>
        <v>1977</v>
      </c>
      <c r="I4" s="85">
        <f t="shared" ref="I4:I35" ca="1" si="1">YEAR(NOW())-YEAR(E4)</f>
        <v>48</v>
      </c>
      <c r="J4" s="86">
        <f t="shared" ref="J4:J35" ca="1" si="2">VLOOKUP(I4,Ikäkertoimet,13)+(B4*100)</f>
        <v>187.6</v>
      </c>
      <c r="K4" s="8"/>
      <c r="M4" s="11"/>
      <c r="N4" s="2"/>
      <c r="O4" s="7"/>
    </row>
    <row r="5" spans="1:15" ht="15" customHeight="1" x14ac:dyDescent="0.25">
      <c r="A5" s="19">
        <f>A4+1</f>
        <v>2</v>
      </c>
      <c r="B5" s="94">
        <v>1.26</v>
      </c>
      <c r="C5" s="84" t="s">
        <v>99</v>
      </c>
      <c r="D5" s="8" t="s">
        <v>5</v>
      </c>
      <c r="E5" s="84">
        <v>21610</v>
      </c>
      <c r="F5" s="8" t="s">
        <v>467</v>
      </c>
      <c r="G5" s="84">
        <v>45889</v>
      </c>
      <c r="H5" s="85">
        <f t="shared" si="0"/>
        <v>1959</v>
      </c>
      <c r="I5" s="85">
        <f t="shared" ca="1" si="1"/>
        <v>66</v>
      </c>
      <c r="J5" s="86">
        <f t="shared" ca="1" si="2"/>
        <v>181.5</v>
      </c>
      <c r="K5" s="8"/>
      <c r="M5" s="11"/>
      <c r="N5" s="2"/>
      <c r="O5" s="7"/>
    </row>
    <row r="6" spans="1:15" ht="15" customHeight="1" x14ac:dyDescent="0.25">
      <c r="A6" s="19">
        <f t="shared" ref="A6:A69" si="3">A5+1</f>
        <v>3</v>
      </c>
      <c r="B6" s="94">
        <v>1.65</v>
      </c>
      <c r="C6" s="84" t="s">
        <v>106</v>
      </c>
      <c r="D6" s="8" t="s">
        <v>141</v>
      </c>
      <c r="E6" s="84">
        <v>30341</v>
      </c>
      <c r="F6" s="8" t="s">
        <v>459</v>
      </c>
      <c r="G6" s="84">
        <v>45843</v>
      </c>
      <c r="H6" s="85">
        <f t="shared" si="0"/>
        <v>1983</v>
      </c>
      <c r="I6" s="85">
        <f t="shared" ca="1" si="1"/>
        <v>42</v>
      </c>
      <c r="J6" s="86">
        <f t="shared" ca="1" si="2"/>
        <v>180.9</v>
      </c>
      <c r="K6" s="8"/>
    </row>
    <row r="7" spans="1:15" ht="15" customHeight="1" x14ac:dyDescent="0.25">
      <c r="A7" s="19">
        <f t="shared" si="3"/>
        <v>4</v>
      </c>
      <c r="B7" s="94">
        <v>1.5</v>
      </c>
      <c r="C7" s="84" t="s">
        <v>107</v>
      </c>
      <c r="D7" s="8" t="s">
        <v>141</v>
      </c>
      <c r="E7" s="84">
        <v>27837</v>
      </c>
      <c r="F7" s="8" t="s">
        <v>441</v>
      </c>
      <c r="G7" s="84">
        <v>45946</v>
      </c>
      <c r="H7" s="85">
        <f t="shared" si="0"/>
        <v>1976</v>
      </c>
      <c r="I7" s="85">
        <f t="shared" ca="1" si="1"/>
        <v>49</v>
      </c>
      <c r="J7" s="86">
        <f t="shared" ca="1" si="2"/>
        <v>179.4</v>
      </c>
      <c r="K7" s="8"/>
      <c r="M7" s="11"/>
      <c r="N7" s="2"/>
      <c r="O7" s="7"/>
    </row>
    <row r="8" spans="1:15" ht="15" customHeight="1" x14ac:dyDescent="0.25">
      <c r="A8" s="19">
        <f t="shared" si="3"/>
        <v>5</v>
      </c>
      <c r="B8" s="94">
        <v>1.04</v>
      </c>
      <c r="C8" s="8" t="s">
        <v>472</v>
      </c>
      <c r="D8" s="8" t="s">
        <v>473</v>
      </c>
      <c r="E8" s="84">
        <v>16335</v>
      </c>
      <c r="F8" s="8" t="s">
        <v>441</v>
      </c>
      <c r="G8" s="84">
        <v>45946</v>
      </c>
      <c r="H8" s="85">
        <f t="shared" si="0"/>
        <v>1944</v>
      </c>
      <c r="I8" s="85">
        <f t="shared" ca="1" si="1"/>
        <v>81</v>
      </c>
      <c r="J8" s="86">
        <f t="shared" ca="1" si="2"/>
        <v>177.4</v>
      </c>
      <c r="K8" s="8"/>
    </row>
    <row r="9" spans="1:15" ht="15" customHeight="1" x14ac:dyDescent="0.25">
      <c r="A9" s="19">
        <f t="shared" si="3"/>
        <v>6</v>
      </c>
      <c r="B9" s="94">
        <v>1.3</v>
      </c>
      <c r="C9" s="84" t="s">
        <v>353</v>
      </c>
      <c r="D9" s="8" t="s">
        <v>116</v>
      </c>
      <c r="E9" s="84">
        <v>23994</v>
      </c>
      <c r="F9" s="8" t="s">
        <v>437</v>
      </c>
      <c r="G9" s="84">
        <v>45899</v>
      </c>
      <c r="H9" s="85">
        <f t="shared" si="0"/>
        <v>1965</v>
      </c>
      <c r="I9" s="85">
        <f t="shared" ca="1" si="1"/>
        <v>60</v>
      </c>
      <c r="J9" s="86">
        <f t="shared" ca="1" si="2"/>
        <v>177.2</v>
      </c>
      <c r="K9" s="8"/>
    </row>
    <row r="10" spans="1:15" ht="15" customHeight="1" x14ac:dyDescent="0.25">
      <c r="A10" s="19">
        <f t="shared" si="3"/>
        <v>7</v>
      </c>
      <c r="B10" s="94">
        <v>1.71</v>
      </c>
      <c r="C10" s="84" t="s">
        <v>97</v>
      </c>
      <c r="D10" s="8" t="s">
        <v>82</v>
      </c>
      <c r="E10" s="84">
        <v>32172</v>
      </c>
      <c r="F10" s="8" t="s">
        <v>441</v>
      </c>
      <c r="G10" s="84">
        <v>45941</v>
      </c>
      <c r="H10" s="85">
        <f t="shared" si="0"/>
        <v>1988</v>
      </c>
      <c r="I10" s="85">
        <f t="shared" ca="1" si="1"/>
        <v>37</v>
      </c>
      <c r="J10" s="86">
        <f t="shared" ca="1" si="2"/>
        <v>175.9</v>
      </c>
      <c r="K10" s="8"/>
    </row>
    <row r="11" spans="1:15" ht="15" customHeight="1" x14ac:dyDescent="0.25">
      <c r="A11" s="19">
        <f t="shared" si="3"/>
        <v>8</v>
      </c>
      <c r="B11" s="87">
        <v>1.51</v>
      </c>
      <c r="C11" s="88" t="s">
        <v>143</v>
      </c>
      <c r="D11" s="89" t="s">
        <v>123</v>
      </c>
      <c r="E11" s="90">
        <v>29019</v>
      </c>
      <c r="F11" s="91" t="s">
        <v>104</v>
      </c>
      <c r="G11" s="92">
        <v>45724</v>
      </c>
      <c r="H11" s="85">
        <f t="shared" si="0"/>
        <v>1979</v>
      </c>
      <c r="I11" s="85">
        <f t="shared" ca="1" si="1"/>
        <v>46</v>
      </c>
      <c r="J11" s="86">
        <f t="shared" ca="1" si="2"/>
        <v>174.9</v>
      </c>
      <c r="K11" s="93" t="s">
        <v>393</v>
      </c>
    </row>
    <row r="12" spans="1:15" ht="15" customHeight="1" x14ac:dyDescent="0.25">
      <c r="A12" s="19">
        <f t="shared" si="3"/>
        <v>9</v>
      </c>
      <c r="B12" s="87">
        <v>1.0900000000000001</v>
      </c>
      <c r="C12" s="88" t="s">
        <v>349</v>
      </c>
      <c r="D12" s="89" t="s">
        <v>141</v>
      </c>
      <c r="E12" s="90">
        <v>18830</v>
      </c>
      <c r="F12" s="91" t="s">
        <v>34</v>
      </c>
      <c r="G12" s="92">
        <v>45710</v>
      </c>
      <c r="H12" s="85">
        <f t="shared" si="0"/>
        <v>1951</v>
      </c>
      <c r="I12" s="85">
        <f t="shared" ca="1" si="1"/>
        <v>74</v>
      </c>
      <c r="J12" s="86">
        <f t="shared" ca="1" si="2"/>
        <v>174.5</v>
      </c>
      <c r="K12" s="93" t="s">
        <v>393</v>
      </c>
    </row>
    <row r="13" spans="1:15" ht="15" customHeight="1" x14ac:dyDescent="0.25">
      <c r="A13" s="19">
        <f t="shared" si="3"/>
        <v>10</v>
      </c>
      <c r="B13" s="87">
        <v>1.18</v>
      </c>
      <c r="C13" s="88" t="s">
        <v>147</v>
      </c>
      <c r="D13" s="89" t="s">
        <v>141</v>
      </c>
      <c r="E13" s="90">
        <v>21780</v>
      </c>
      <c r="F13" s="91" t="s">
        <v>104</v>
      </c>
      <c r="G13" s="92">
        <v>45724</v>
      </c>
      <c r="H13" s="85">
        <f t="shared" si="0"/>
        <v>1959</v>
      </c>
      <c r="I13" s="85">
        <f t="shared" ca="1" si="1"/>
        <v>66</v>
      </c>
      <c r="J13" s="86">
        <f t="shared" ca="1" si="2"/>
        <v>173.5</v>
      </c>
      <c r="K13" s="93" t="s">
        <v>393</v>
      </c>
    </row>
    <row r="14" spans="1:15" ht="15" customHeight="1" x14ac:dyDescent="0.25">
      <c r="A14" s="19">
        <f t="shared" si="3"/>
        <v>11</v>
      </c>
      <c r="B14" s="94">
        <v>1.42</v>
      </c>
      <c r="C14" s="84" t="s">
        <v>350</v>
      </c>
      <c r="D14" s="8" t="s">
        <v>311</v>
      </c>
      <c r="E14" s="84">
        <v>27481</v>
      </c>
      <c r="F14" s="8" t="s">
        <v>437</v>
      </c>
      <c r="G14" s="84">
        <v>45899</v>
      </c>
      <c r="H14" s="85">
        <f t="shared" si="0"/>
        <v>1975</v>
      </c>
      <c r="I14" s="85">
        <f t="shared" ca="1" si="1"/>
        <v>50</v>
      </c>
      <c r="J14" s="86">
        <f t="shared" ca="1" si="2"/>
        <v>173.2</v>
      </c>
      <c r="K14" s="8"/>
    </row>
    <row r="15" spans="1:15" ht="15" customHeight="1" x14ac:dyDescent="0.25">
      <c r="A15" s="19">
        <f t="shared" si="3"/>
        <v>12</v>
      </c>
      <c r="B15" s="87">
        <v>1.87</v>
      </c>
      <c r="C15" s="88" t="s">
        <v>351</v>
      </c>
      <c r="D15" s="89" t="s">
        <v>101</v>
      </c>
      <c r="E15" s="90">
        <v>34713</v>
      </c>
      <c r="F15" s="91" t="s">
        <v>34</v>
      </c>
      <c r="G15" s="92">
        <v>45694</v>
      </c>
      <c r="H15" s="85">
        <f t="shared" si="0"/>
        <v>1995</v>
      </c>
      <c r="I15" s="85">
        <f t="shared" ca="1" si="1"/>
        <v>30</v>
      </c>
      <c r="J15" s="86">
        <f t="shared" ca="1" si="2"/>
        <v>172.5</v>
      </c>
      <c r="K15" s="93" t="s">
        <v>393</v>
      </c>
      <c r="M15" s="11"/>
      <c r="N15" s="2"/>
      <c r="O15" s="7"/>
    </row>
    <row r="16" spans="1:15" ht="15" customHeight="1" x14ac:dyDescent="0.25">
      <c r="A16" s="19">
        <f t="shared" si="3"/>
        <v>13</v>
      </c>
      <c r="B16" s="87">
        <v>1.36</v>
      </c>
      <c r="C16" s="88" t="s">
        <v>352</v>
      </c>
      <c r="D16" s="89" t="s">
        <v>141</v>
      </c>
      <c r="E16" s="90">
        <v>26612</v>
      </c>
      <c r="F16" s="91" t="s">
        <v>104</v>
      </c>
      <c r="G16" s="92">
        <v>45724</v>
      </c>
      <c r="H16" s="85">
        <f t="shared" si="0"/>
        <v>1972</v>
      </c>
      <c r="I16" s="85">
        <f t="shared" ca="1" si="1"/>
        <v>53</v>
      </c>
      <c r="J16" s="86">
        <f t="shared" ca="1" si="2"/>
        <v>172.3</v>
      </c>
      <c r="K16" s="93" t="s">
        <v>393</v>
      </c>
    </row>
    <row r="17" spans="1:15" ht="15" customHeight="1" x14ac:dyDescent="0.25">
      <c r="A17" s="19">
        <f t="shared" si="3"/>
        <v>14</v>
      </c>
      <c r="B17" s="94">
        <v>1.06</v>
      </c>
      <c r="C17" s="8" t="s">
        <v>108</v>
      </c>
      <c r="D17" s="8" t="s">
        <v>141</v>
      </c>
      <c r="E17" s="84">
        <v>18768</v>
      </c>
      <c r="F17" s="8" t="s">
        <v>407</v>
      </c>
      <c r="G17" s="84">
        <v>45877</v>
      </c>
      <c r="H17" s="85">
        <f t="shared" si="0"/>
        <v>1951</v>
      </c>
      <c r="I17" s="85">
        <f t="shared" ca="1" si="1"/>
        <v>74</v>
      </c>
      <c r="J17" s="86">
        <f t="shared" ca="1" si="2"/>
        <v>171.5</v>
      </c>
      <c r="K17" s="8"/>
      <c r="M17" s="11"/>
      <c r="N17" s="2"/>
      <c r="O17" s="7"/>
    </row>
    <row r="18" spans="1:15" ht="15" customHeight="1" x14ac:dyDescent="0.25">
      <c r="A18" s="19">
        <f t="shared" si="3"/>
        <v>15</v>
      </c>
      <c r="B18" s="87">
        <v>1.3</v>
      </c>
      <c r="C18" s="88" t="s">
        <v>354</v>
      </c>
      <c r="D18" s="89" t="s">
        <v>316</v>
      </c>
      <c r="E18" s="90">
        <v>25204</v>
      </c>
      <c r="F18" s="91" t="s">
        <v>32</v>
      </c>
      <c r="G18" s="92">
        <v>45700</v>
      </c>
      <c r="H18" s="85">
        <f t="shared" si="0"/>
        <v>1969</v>
      </c>
      <c r="I18" s="85">
        <f t="shared" ca="1" si="1"/>
        <v>56</v>
      </c>
      <c r="J18" s="86">
        <f t="shared" ca="1" si="2"/>
        <v>171.1</v>
      </c>
      <c r="K18" s="93" t="s">
        <v>393</v>
      </c>
      <c r="M18" s="11"/>
      <c r="N18" s="2"/>
      <c r="O18" s="7"/>
    </row>
    <row r="19" spans="1:15" ht="15" customHeight="1" x14ac:dyDescent="0.25">
      <c r="A19" s="19">
        <f t="shared" si="3"/>
        <v>16</v>
      </c>
      <c r="B19" s="94">
        <v>1.82</v>
      </c>
      <c r="C19" s="84" t="s">
        <v>355</v>
      </c>
      <c r="D19" s="8" t="s">
        <v>141</v>
      </c>
      <c r="E19" s="84">
        <v>34405</v>
      </c>
      <c r="F19" s="8" t="s">
        <v>452</v>
      </c>
      <c r="G19" s="84">
        <v>45809</v>
      </c>
      <c r="H19" s="85">
        <f t="shared" si="0"/>
        <v>1994</v>
      </c>
      <c r="I19" s="85">
        <f t="shared" ca="1" si="1"/>
        <v>31</v>
      </c>
      <c r="J19" s="86">
        <f t="shared" ca="1" si="2"/>
        <v>170.4</v>
      </c>
      <c r="K19" s="8"/>
      <c r="M19" s="11"/>
      <c r="N19" s="2"/>
      <c r="O19" s="7"/>
    </row>
    <row r="20" spans="1:15" ht="15" customHeight="1" x14ac:dyDescent="0.25">
      <c r="A20" s="19">
        <f t="shared" si="3"/>
        <v>17</v>
      </c>
      <c r="B20" s="94">
        <v>1.1200000000000001</v>
      </c>
      <c r="C20" s="8" t="s">
        <v>468</v>
      </c>
      <c r="D20" s="8" t="s">
        <v>469</v>
      </c>
      <c r="E20" s="84">
        <v>21166</v>
      </c>
      <c r="F20" s="8" t="s">
        <v>407</v>
      </c>
      <c r="G20" s="84">
        <v>45877</v>
      </c>
      <c r="H20" s="85">
        <f t="shared" si="0"/>
        <v>1957</v>
      </c>
      <c r="I20" s="85">
        <f t="shared" ca="1" si="1"/>
        <v>68</v>
      </c>
      <c r="J20" s="86">
        <f t="shared" ca="1" si="2"/>
        <v>170.10000000000002</v>
      </c>
      <c r="K20" s="8"/>
      <c r="M20" s="11"/>
      <c r="N20" s="2"/>
      <c r="O20" s="7"/>
    </row>
    <row r="21" spans="1:15" ht="15" customHeight="1" x14ac:dyDescent="0.25">
      <c r="A21" s="19">
        <f t="shared" si="3"/>
        <v>18</v>
      </c>
      <c r="B21" s="94">
        <v>0.94</v>
      </c>
      <c r="C21" s="8" t="s">
        <v>474</v>
      </c>
      <c r="D21" s="8" t="s">
        <v>141</v>
      </c>
      <c r="E21" s="84">
        <v>15600</v>
      </c>
      <c r="F21" s="8" t="s">
        <v>437</v>
      </c>
      <c r="G21" s="84">
        <v>45899</v>
      </c>
      <c r="H21" s="85">
        <f t="shared" si="0"/>
        <v>1942</v>
      </c>
      <c r="I21" s="85">
        <f t="shared" ca="1" si="1"/>
        <v>83</v>
      </c>
      <c r="J21" s="86">
        <f t="shared" ca="1" si="2"/>
        <v>169.5</v>
      </c>
      <c r="K21" s="8"/>
      <c r="M21" s="2"/>
      <c r="N21" s="2"/>
    </row>
    <row r="22" spans="1:15" ht="15" customHeight="1" x14ac:dyDescent="0.25">
      <c r="A22" s="19">
        <f t="shared" si="3"/>
        <v>19</v>
      </c>
      <c r="B22" s="94">
        <v>0.92</v>
      </c>
      <c r="C22" s="8" t="s">
        <v>475</v>
      </c>
      <c r="D22" s="8" t="s">
        <v>9</v>
      </c>
      <c r="E22" s="84">
        <v>15241</v>
      </c>
      <c r="F22" s="8" t="s">
        <v>198</v>
      </c>
      <c r="G22" s="84">
        <v>45802</v>
      </c>
      <c r="H22" s="85">
        <f t="shared" si="0"/>
        <v>1941</v>
      </c>
      <c r="I22" s="85">
        <f t="shared" ca="1" si="1"/>
        <v>84</v>
      </c>
      <c r="J22" s="86">
        <f t="shared" ca="1" si="2"/>
        <v>168.6</v>
      </c>
      <c r="K22" s="8"/>
      <c r="M22" s="11"/>
      <c r="N22" s="2"/>
      <c r="O22" s="7"/>
    </row>
    <row r="23" spans="1:15" ht="15" customHeight="1" x14ac:dyDescent="0.25">
      <c r="A23" s="19">
        <f t="shared" si="3"/>
        <v>20</v>
      </c>
      <c r="B23" s="87">
        <v>1.03</v>
      </c>
      <c r="C23" s="88" t="s">
        <v>356</v>
      </c>
      <c r="D23" s="89" t="s">
        <v>245</v>
      </c>
      <c r="E23" s="90">
        <v>18634</v>
      </c>
      <c r="F23" s="91" t="s">
        <v>104</v>
      </c>
      <c r="G23" s="92">
        <v>45724</v>
      </c>
      <c r="H23" s="85">
        <f t="shared" si="0"/>
        <v>1951</v>
      </c>
      <c r="I23" s="85">
        <f t="shared" ca="1" si="1"/>
        <v>74</v>
      </c>
      <c r="J23" s="86">
        <f t="shared" ca="1" si="2"/>
        <v>168.5</v>
      </c>
      <c r="K23" s="93" t="s">
        <v>393</v>
      </c>
      <c r="M23" s="11"/>
      <c r="N23" s="2"/>
      <c r="O23" s="7"/>
    </row>
    <row r="24" spans="1:15" ht="15" customHeight="1" x14ac:dyDescent="0.25">
      <c r="A24" s="19">
        <f t="shared" si="3"/>
        <v>21</v>
      </c>
      <c r="B24" s="87">
        <v>1.27</v>
      </c>
      <c r="C24" s="88" t="s">
        <v>357</v>
      </c>
      <c r="D24" s="89" t="s">
        <v>358</v>
      </c>
      <c r="E24" s="90">
        <v>25260</v>
      </c>
      <c r="F24" s="91" t="s">
        <v>34</v>
      </c>
      <c r="G24" s="92">
        <v>45710</v>
      </c>
      <c r="H24" s="85">
        <f t="shared" si="0"/>
        <v>1969</v>
      </c>
      <c r="I24" s="85">
        <f t="shared" ca="1" si="1"/>
        <v>56</v>
      </c>
      <c r="J24" s="86">
        <f t="shared" ca="1" si="2"/>
        <v>168.1</v>
      </c>
      <c r="K24" s="93" t="s">
        <v>393</v>
      </c>
    </row>
    <row r="25" spans="1:15" ht="15" customHeight="1" x14ac:dyDescent="0.25">
      <c r="A25" s="19">
        <f t="shared" si="3"/>
        <v>22</v>
      </c>
      <c r="B25" s="94">
        <v>1.27</v>
      </c>
      <c r="C25" s="84" t="s">
        <v>364</v>
      </c>
      <c r="D25" s="8" t="s">
        <v>101</v>
      </c>
      <c r="E25" s="84">
        <v>25283</v>
      </c>
      <c r="F25" s="8" t="s">
        <v>437</v>
      </c>
      <c r="G25" s="84">
        <v>45899</v>
      </c>
      <c r="H25" s="85">
        <f t="shared" si="0"/>
        <v>1969</v>
      </c>
      <c r="I25" s="85">
        <f t="shared" ca="1" si="1"/>
        <v>56</v>
      </c>
      <c r="J25" s="86">
        <f t="shared" ca="1" si="2"/>
        <v>168.1</v>
      </c>
      <c r="K25" s="8"/>
      <c r="M25" s="11"/>
      <c r="N25" s="2"/>
      <c r="O25" s="7"/>
    </row>
    <row r="26" spans="1:15" ht="15.75" x14ac:dyDescent="0.25">
      <c r="A26" s="19">
        <f t="shared" si="3"/>
        <v>23</v>
      </c>
      <c r="B26" s="94">
        <v>1.0900000000000001</v>
      </c>
      <c r="C26" s="8" t="s">
        <v>361</v>
      </c>
      <c r="D26" s="8" t="s">
        <v>141</v>
      </c>
      <c r="E26" s="84">
        <v>21433</v>
      </c>
      <c r="F26" s="8" t="s">
        <v>202</v>
      </c>
      <c r="G26" s="84">
        <v>45843</v>
      </c>
      <c r="H26" s="85">
        <f t="shared" si="0"/>
        <v>1958</v>
      </c>
      <c r="I26" s="85">
        <f t="shared" ca="1" si="1"/>
        <v>67</v>
      </c>
      <c r="J26" s="86">
        <f t="shared" ca="1" si="2"/>
        <v>165.8</v>
      </c>
      <c r="K26" s="8"/>
      <c r="M26" s="11"/>
      <c r="N26" s="2"/>
      <c r="O26" s="7"/>
    </row>
    <row r="27" spans="1:15" ht="15.75" x14ac:dyDescent="0.25">
      <c r="A27" s="19">
        <f t="shared" si="3"/>
        <v>24</v>
      </c>
      <c r="B27" s="94">
        <v>1</v>
      </c>
      <c r="C27" s="8" t="s">
        <v>108</v>
      </c>
      <c r="D27" s="95" t="s">
        <v>141</v>
      </c>
      <c r="E27" s="90">
        <v>18768</v>
      </c>
      <c r="F27" s="96" t="s">
        <v>34</v>
      </c>
      <c r="G27" s="84">
        <v>45710</v>
      </c>
      <c r="H27" s="85">
        <f t="shared" si="0"/>
        <v>1951</v>
      </c>
      <c r="I27" s="85">
        <f t="shared" ca="1" si="1"/>
        <v>74</v>
      </c>
      <c r="J27" s="86">
        <f t="shared" ca="1" si="2"/>
        <v>165.5</v>
      </c>
      <c r="K27" s="93" t="s">
        <v>393</v>
      </c>
      <c r="M27" s="11"/>
      <c r="N27" s="2"/>
      <c r="O27" s="7"/>
    </row>
    <row r="28" spans="1:15" ht="15.75" x14ac:dyDescent="0.25">
      <c r="A28" s="19">
        <f t="shared" si="3"/>
        <v>25</v>
      </c>
      <c r="B28" s="94">
        <v>1</v>
      </c>
      <c r="C28" s="8" t="s">
        <v>471</v>
      </c>
      <c r="D28" s="8" t="s">
        <v>103</v>
      </c>
      <c r="E28" s="84">
        <v>18900</v>
      </c>
      <c r="F28" s="8" t="s">
        <v>407</v>
      </c>
      <c r="G28" s="84">
        <v>45877</v>
      </c>
      <c r="H28" s="85">
        <f t="shared" si="0"/>
        <v>1951</v>
      </c>
      <c r="I28" s="85">
        <f t="shared" ca="1" si="1"/>
        <v>74</v>
      </c>
      <c r="J28" s="86">
        <f t="shared" ca="1" si="2"/>
        <v>165.5</v>
      </c>
      <c r="K28" s="8"/>
      <c r="M28" s="11"/>
      <c r="N28" s="2"/>
      <c r="O28" s="7"/>
    </row>
    <row r="29" spans="1:15" ht="15.75" x14ac:dyDescent="0.25">
      <c r="A29" s="19">
        <f t="shared" si="3"/>
        <v>26</v>
      </c>
      <c r="B29" s="87">
        <v>1.24</v>
      </c>
      <c r="C29" s="88" t="s">
        <v>145</v>
      </c>
      <c r="D29" s="89" t="s">
        <v>123</v>
      </c>
      <c r="E29" s="90">
        <v>25437</v>
      </c>
      <c r="F29" s="91" t="s">
        <v>104</v>
      </c>
      <c r="G29" s="92">
        <v>45674</v>
      </c>
      <c r="H29" s="85">
        <f t="shared" si="0"/>
        <v>1969</v>
      </c>
      <c r="I29" s="85">
        <f t="shared" ca="1" si="1"/>
        <v>56</v>
      </c>
      <c r="J29" s="86">
        <f t="shared" ca="1" si="2"/>
        <v>165.1</v>
      </c>
      <c r="K29" s="93" t="s">
        <v>393</v>
      </c>
      <c r="M29" s="11"/>
      <c r="N29" s="2"/>
      <c r="O29" s="7"/>
    </row>
    <row r="30" spans="1:15" ht="15.75" x14ac:dyDescent="0.25">
      <c r="A30" s="19">
        <f t="shared" si="3"/>
        <v>27</v>
      </c>
      <c r="B30" s="94">
        <v>0.91</v>
      </c>
      <c r="C30" s="8" t="s">
        <v>476</v>
      </c>
      <c r="D30" s="8" t="s">
        <v>113</v>
      </c>
      <c r="E30" s="84">
        <v>16228</v>
      </c>
      <c r="F30" s="8" t="s">
        <v>425</v>
      </c>
      <c r="G30" s="84">
        <v>45857</v>
      </c>
      <c r="H30" s="85">
        <f t="shared" si="0"/>
        <v>1944</v>
      </c>
      <c r="I30" s="85">
        <f t="shared" ca="1" si="1"/>
        <v>81</v>
      </c>
      <c r="J30" s="86">
        <f t="shared" ca="1" si="2"/>
        <v>164.4</v>
      </c>
      <c r="K30" s="8"/>
      <c r="M30" s="11"/>
      <c r="N30" s="2"/>
      <c r="O30" s="7"/>
    </row>
    <row r="31" spans="1:15" ht="15.75" x14ac:dyDescent="0.25">
      <c r="A31" s="19">
        <f t="shared" si="3"/>
        <v>28</v>
      </c>
      <c r="B31" s="94">
        <v>0.94</v>
      </c>
      <c r="C31" s="8" t="s">
        <v>359</v>
      </c>
      <c r="D31" s="95" t="s">
        <v>360</v>
      </c>
      <c r="E31" s="90">
        <v>17358</v>
      </c>
      <c r="F31" s="96" t="s">
        <v>34</v>
      </c>
      <c r="G31" s="84">
        <v>45680</v>
      </c>
      <c r="H31" s="85">
        <f t="shared" si="0"/>
        <v>1947</v>
      </c>
      <c r="I31" s="85">
        <f t="shared" ca="1" si="1"/>
        <v>78</v>
      </c>
      <c r="J31" s="86">
        <f t="shared" ca="1" si="2"/>
        <v>164.1</v>
      </c>
      <c r="K31" s="93" t="s">
        <v>393</v>
      </c>
      <c r="M31" s="11"/>
      <c r="N31" s="2"/>
      <c r="O31" s="7"/>
    </row>
    <row r="32" spans="1:15" ht="15.75" x14ac:dyDescent="0.25">
      <c r="A32" s="19">
        <f t="shared" si="3"/>
        <v>29</v>
      </c>
      <c r="B32" s="94">
        <v>1.27</v>
      </c>
      <c r="C32" s="84" t="s">
        <v>370</v>
      </c>
      <c r="D32" s="8" t="s">
        <v>113</v>
      </c>
      <c r="E32" s="84">
        <v>26306</v>
      </c>
      <c r="F32" s="8" t="s">
        <v>437</v>
      </c>
      <c r="G32" s="84">
        <v>45899</v>
      </c>
      <c r="H32" s="85">
        <f t="shared" si="0"/>
        <v>1972</v>
      </c>
      <c r="I32" s="85">
        <f t="shared" ca="1" si="1"/>
        <v>53</v>
      </c>
      <c r="J32" s="86">
        <f t="shared" ca="1" si="2"/>
        <v>163.30000000000001</v>
      </c>
      <c r="K32" s="8"/>
      <c r="M32" s="11"/>
      <c r="N32" s="2"/>
      <c r="O32" s="7"/>
    </row>
    <row r="33" spans="1:15" ht="15.75" x14ac:dyDescent="0.25">
      <c r="A33" s="19">
        <f t="shared" si="3"/>
        <v>30</v>
      </c>
      <c r="B33" s="87">
        <v>1.77</v>
      </c>
      <c r="C33" s="88" t="s">
        <v>362</v>
      </c>
      <c r="D33" s="89" t="s">
        <v>363</v>
      </c>
      <c r="E33" s="90">
        <v>34759</v>
      </c>
      <c r="F33" s="97" t="s">
        <v>34</v>
      </c>
      <c r="G33" s="92">
        <v>45694</v>
      </c>
      <c r="H33" s="85">
        <f t="shared" si="0"/>
        <v>1995</v>
      </c>
      <c r="I33" s="85">
        <f t="shared" ca="1" si="1"/>
        <v>30</v>
      </c>
      <c r="J33" s="86">
        <f t="shared" ca="1" si="2"/>
        <v>162.5</v>
      </c>
      <c r="K33" s="93" t="s">
        <v>393</v>
      </c>
      <c r="M33" s="11"/>
      <c r="N33" s="2"/>
      <c r="O33" s="7"/>
    </row>
    <row r="34" spans="1:15" ht="15.75" x14ac:dyDescent="0.25">
      <c r="A34" s="19">
        <f t="shared" si="3"/>
        <v>31</v>
      </c>
      <c r="B34" s="94">
        <v>1.1499999999999999</v>
      </c>
      <c r="C34" s="84" t="s">
        <v>146</v>
      </c>
      <c r="D34" s="8" t="s">
        <v>30</v>
      </c>
      <c r="E34" s="84">
        <v>23868</v>
      </c>
      <c r="F34" s="8" t="s">
        <v>437</v>
      </c>
      <c r="G34" s="84">
        <v>45899</v>
      </c>
      <c r="H34" s="85">
        <f t="shared" si="0"/>
        <v>1965</v>
      </c>
      <c r="I34" s="85">
        <f t="shared" ca="1" si="1"/>
        <v>60</v>
      </c>
      <c r="J34" s="86">
        <f t="shared" ca="1" si="2"/>
        <v>162.19999999999999</v>
      </c>
      <c r="K34" s="8"/>
      <c r="M34" s="11"/>
      <c r="N34" s="2"/>
      <c r="O34" s="7"/>
    </row>
    <row r="35" spans="1:15" ht="15.75" x14ac:dyDescent="0.25">
      <c r="A35" s="19">
        <f t="shared" si="3"/>
        <v>32</v>
      </c>
      <c r="B35" s="87">
        <v>1.21</v>
      </c>
      <c r="C35" s="88" t="s">
        <v>366</v>
      </c>
      <c r="D35" s="89" t="s">
        <v>5</v>
      </c>
      <c r="E35" s="90">
        <v>25326</v>
      </c>
      <c r="F35" s="91" t="s">
        <v>34</v>
      </c>
      <c r="G35" s="92">
        <v>45710</v>
      </c>
      <c r="H35" s="85">
        <f t="shared" si="0"/>
        <v>1969</v>
      </c>
      <c r="I35" s="85">
        <f t="shared" ca="1" si="1"/>
        <v>56</v>
      </c>
      <c r="J35" s="86">
        <f t="shared" ca="1" si="2"/>
        <v>162.1</v>
      </c>
      <c r="K35" s="93" t="s">
        <v>393</v>
      </c>
      <c r="M35" s="11"/>
      <c r="N35" s="2"/>
      <c r="O35" s="7"/>
    </row>
    <row r="36" spans="1:15" ht="15.75" x14ac:dyDescent="0.25">
      <c r="A36" s="19">
        <f t="shared" si="3"/>
        <v>33</v>
      </c>
      <c r="B36" s="87">
        <v>1.21</v>
      </c>
      <c r="C36" s="88" t="s">
        <v>365</v>
      </c>
      <c r="D36" s="89" t="s">
        <v>141</v>
      </c>
      <c r="E36" s="90">
        <v>25472</v>
      </c>
      <c r="F36" s="91" t="s">
        <v>34</v>
      </c>
      <c r="G36" s="92">
        <v>45710</v>
      </c>
      <c r="H36" s="85">
        <f t="shared" ref="H36:H67" si="4">YEAR(E36)</f>
        <v>1969</v>
      </c>
      <c r="I36" s="85">
        <f t="shared" ref="I36:I67" ca="1" si="5">YEAR(NOW())-YEAR(E36)</f>
        <v>56</v>
      </c>
      <c r="J36" s="86">
        <f t="shared" ref="J36:J67" ca="1" si="6">VLOOKUP(I36,Ikäkertoimet,13)+(B36*100)</f>
        <v>162.1</v>
      </c>
      <c r="K36" s="93" t="s">
        <v>393</v>
      </c>
      <c r="M36" s="2"/>
      <c r="N36" s="2"/>
      <c r="O36" s="1"/>
    </row>
    <row r="37" spans="1:15" ht="15.75" x14ac:dyDescent="0.25">
      <c r="A37" s="19">
        <f t="shared" si="3"/>
        <v>34</v>
      </c>
      <c r="B37" s="87">
        <v>1.1200000000000001</v>
      </c>
      <c r="C37" s="88" t="s">
        <v>367</v>
      </c>
      <c r="D37" s="89" t="s">
        <v>87</v>
      </c>
      <c r="E37" s="90">
        <v>23455</v>
      </c>
      <c r="F37" s="91" t="s">
        <v>34</v>
      </c>
      <c r="G37" s="92">
        <v>45710</v>
      </c>
      <c r="H37" s="85">
        <f t="shared" si="4"/>
        <v>1964</v>
      </c>
      <c r="I37" s="85">
        <f t="shared" ca="1" si="5"/>
        <v>61</v>
      </c>
      <c r="J37" s="86">
        <f t="shared" ca="1" si="6"/>
        <v>160.60000000000002</v>
      </c>
      <c r="K37" s="93" t="s">
        <v>393</v>
      </c>
    </row>
    <row r="38" spans="1:15" ht="15.75" x14ac:dyDescent="0.25">
      <c r="A38" s="19">
        <f t="shared" si="3"/>
        <v>35</v>
      </c>
      <c r="B38" s="94">
        <v>1</v>
      </c>
      <c r="C38" s="8" t="s">
        <v>375</v>
      </c>
      <c r="D38" s="8" t="s">
        <v>9</v>
      </c>
      <c r="E38" s="84">
        <v>20329</v>
      </c>
      <c r="F38" s="8" t="s">
        <v>407</v>
      </c>
      <c r="G38" s="84">
        <v>45877</v>
      </c>
      <c r="H38" s="85">
        <f t="shared" si="4"/>
        <v>1955</v>
      </c>
      <c r="I38" s="85">
        <f t="shared" ca="1" si="5"/>
        <v>70</v>
      </c>
      <c r="J38" s="86">
        <f t="shared" ca="1" si="6"/>
        <v>160.6</v>
      </c>
      <c r="K38" s="8"/>
    </row>
    <row r="39" spans="1:15" ht="15.75" x14ac:dyDescent="0.25">
      <c r="A39" s="19">
        <f t="shared" si="3"/>
        <v>36</v>
      </c>
      <c r="B39" s="94">
        <v>1.48</v>
      </c>
      <c r="C39" s="84" t="s">
        <v>372</v>
      </c>
      <c r="D39" s="8" t="s">
        <v>373</v>
      </c>
      <c r="E39" s="84">
        <v>31331</v>
      </c>
      <c r="F39" s="8" t="s">
        <v>282</v>
      </c>
      <c r="G39" s="84">
        <v>45804</v>
      </c>
      <c r="H39" s="85">
        <f t="shared" si="4"/>
        <v>1985</v>
      </c>
      <c r="I39" s="85">
        <f t="shared" ca="1" si="5"/>
        <v>40</v>
      </c>
      <c r="J39" s="86">
        <f t="shared" ca="1" si="6"/>
        <v>159.69999999999999</v>
      </c>
      <c r="K39" s="8"/>
    </row>
    <row r="40" spans="1:15" ht="15.75" x14ac:dyDescent="0.25">
      <c r="A40" s="19">
        <f t="shared" si="3"/>
        <v>37</v>
      </c>
      <c r="B40" s="94">
        <v>1.06</v>
      </c>
      <c r="C40" s="84" t="s">
        <v>377</v>
      </c>
      <c r="D40" s="8" t="s">
        <v>1</v>
      </c>
      <c r="E40" s="84">
        <v>22320</v>
      </c>
      <c r="F40" s="8" t="s">
        <v>407</v>
      </c>
      <c r="G40" s="84">
        <v>45877</v>
      </c>
      <c r="H40" s="85">
        <f t="shared" si="4"/>
        <v>1961</v>
      </c>
      <c r="I40" s="85">
        <f t="shared" ca="1" si="5"/>
        <v>64</v>
      </c>
      <c r="J40" s="86">
        <f t="shared" ca="1" si="6"/>
        <v>158.80000000000001</v>
      </c>
      <c r="K40" s="8"/>
    </row>
    <row r="41" spans="1:15" ht="15.75" x14ac:dyDescent="0.25">
      <c r="A41" s="19">
        <f t="shared" si="3"/>
        <v>38</v>
      </c>
      <c r="B41" s="94">
        <v>1.24</v>
      </c>
      <c r="C41" s="84" t="s">
        <v>368</v>
      </c>
      <c r="D41" s="8" t="s">
        <v>141</v>
      </c>
      <c r="E41" s="84">
        <v>26762</v>
      </c>
      <c r="F41" s="8" t="s">
        <v>202</v>
      </c>
      <c r="G41" s="84">
        <v>45843</v>
      </c>
      <c r="H41" s="85">
        <f t="shared" si="4"/>
        <v>1973</v>
      </c>
      <c r="I41" s="85">
        <f t="shared" ca="1" si="5"/>
        <v>52</v>
      </c>
      <c r="J41" s="86">
        <f t="shared" ca="1" si="6"/>
        <v>158.6</v>
      </c>
      <c r="K41" s="8"/>
    </row>
    <row r="42" spans="1:15" ht="15.75" x14ac:dyDescent="0.25">
      <c r="A42" s="19">
        <f t="shared" si="3"/>
        <v>39</v>
      </c>
      <c r="B42" s="94">
        <v>1</v>
      </c>
      <c r="C42" s="8" t="s">
        <v>369</v>
      </c>
      <c r="D42" s="95" t="s">
        <v>113</v>
      </c>
      <c r="E42" s="90">
        <v>21107</v>
      </c>
      <c r="F42" s="96" t="s">
        <v>34</v>
      </c>
      <c r="G42" s="84">
        <v>45710</v>
      </c>
      <c r="H42" s="85">
        <f t="shared" si="4"/>
        <v>1957</v>
      </c>
      <c r="I42" s="85">
        <f t="shared" ca="1" si="5"/>
        <v>68</v>
      </c>
      <c r="J42" s="86">
        <f t="shared" ca="1" si="6"/>
        <v>158.1</v>
      </c>
      <c r="K42" s="93" t="s">
        <v>393</v>
      </c>
    </row>
    <row r="43" spans="1:15" ht="15.75" x14ac:dyDescent="0.25">
      <c r="A43" s="19">
        <f t="shared" si="3"/>
        <v>40</v>
      </c>
      <c r="B43" s="87">
        <v>1.39</v>
      </c>
      <c r="C43" s="88" t="s">
        <v>371</v>
      </c>
      <c r="D43" s="89" t="s">
        <v>9</v>
      </c>
      <c r="E43" s="90">
        <v>30077</v>
      </c>
      <c r="F43" s="91" t="s">
        <v>104</v>
      </c>
      <c r="G43" s="92">
        <v>45724</v>
      </c>
      <c r="H43" s="85">
        <f t="shared" si="4"/>
        <v>1982</v>
      </c>
      <c r="I43" s="85">
        <f t="shared" ca="1" si="5"/>
        <v>43</v>
      </c>
      <c r="J43" s="86">
        <f t="shared" ca="1" si="6"/>
        <v>157</v>
      </c>
      <c r="K43" s="93" t="s">
        <v>393</v>
      </c>
    </row>
    <row r="44" spans="1:15" ht="15.75" x14ac:dyDescent="0.25">
      <c r="A44" s="19">
        <f t="shared" si="3"/>
        <v>41</v>
      </c>
      <c r="B44" s="94">
        <v>1</v>
      </c>
      <c r="C44" s="8" t="s">
        <v>470</v>
      </c>
      <c r="D44" s="8" t="s">
        <v>245</v>
      </c>
      <c r="E44" s="84">
        <v>21424</v>
      </c>
      <c r="F44" s="8" t="s">
        <v>204</v>
      </c>
      <c r="G44" s="84">
        <v>45889</v>
      </c>
      <c r="H44" s="85">
        <f t="shared" si="4"/>
        <v>1958</v>
      </c>
      <c r="I44" s="85">
        <f t="shared" ca="1" si="5"/>
        <v>67</v>
      </c>
      <c r="J44" s="86">
        <f t="shared" ca="1" si="6"/>
        <v>156.80000000000001</v>
      </c>
      <c r="K44" s="8"/>
    </row>
    <row r="45" spans="1:15" ht="15.75" x14ac:dyDescent="0.25">
      <c r="A45" s="19">
        <f t="shared" si="3"/>
        <v>42</v>
      </c>
      <c r="B45" s="94">
        <v>1.0900000000000001</v>
      </c>
      <c r="C45" s="84" t="s">
        <v>466</v>
      </c>
      <c r="D45" s="8" t="s">
        <v>373</v>
      </c>
      <c r="E45" s="84">
        <v>23797</v>
      </c>
      <c r="F45" s="8" t="s">
        <v>407</v>
      </c>
      <c r="G45" s="84">
        <v>45877</v>
      </c>
      <c r="H45" s="85">
        <f t="shared" si="4"/>
        <v>1965</v>
      </c>
      <c r="I45" s="85">
        <f t="shared" ca="1" si="5"/>
        <v>60</v>
      </c>
      <c r="J45" s="86">
        <f t="shared" ca="1" si="6"/>
        <v>156.20000000000002</v>
      </c>
      <c r="K45" s="8"/>
    </row>
    <row r="46" spans="1:15" ht="15.75" x14ac:dyDescent="0.25">
      <c r="A46" s="19">
        <f t="shared" si="3"/>
        <v>43</v>
      </c>
      <c r="B46" s="87">
        <v>1.0900000000000001</v>
      </c>
      <c r="C46" s="88" t="s">
        <v>374</v>
      </c>
      <c r="D46" s="89" t="s">
        <v>9</v>
      </c>
      <c r="E46" s="90">
        <v>23925</v>
      </c>
      <c r="F46" s="91" t="s">
        <v>32</v>
      </c>
      <c r="G46" s="92">
        <v>45693</v>
      </c>
      <c r="H46" s="85">
        <f t="shared" si="4"/>
        <v>1965</v>
      </c>
      <c r="I46" s="85">
        <f t="shared" ca="1" si="5"/>
        <v>60</v>
      </c>
      <c r="J46" s="86">
        <f t="shared" ca="1" si="6"/>
        <v>156.20000000000002</v>
      </c>
      <c r="K46" s="93" t="s">
        <v>393</v>
      </c>
    </row>
    <row r="47" spans="1:15" ht="15.75" x14ac:dyDescent="0.25">
      <c r="A47" s="19">
        <f t="shared" si="3"/>
        <v>44</v>
      </c>
      <c r="B47" s="87">
        <v>1.24</v>
      </c>
      <c r="C47" s="88" t="s">
        <v>144</v>
      </c>
      <c r="D47" s="89" t="s">
        <v>115</v>
      </c>
      <c r="E47" s="90">
        <v>27640</v>
      </c>
      <c r="F47" s="91" t="s">
        <v>34</v>
      </c>
      <c r="G47" s="92">
        <v>45710</v>
      </c>
      <c r="H47" s="85">
        <f t="shared" si="4"/>
        <v>1975</v>
      </c>
      <c r="I47" s="85">
        <f t="shared" ca="1" si="5"/>
        <v>50</v>
      </c>
      <c r="J47" s="86">
        <f t="shared" ca="1" si="6"/>
        <v>155.19999999999999</v>
      </c>
      <c r="K47" s="93" t="s">
        <v>393</v>
      </c>
    </row>
    <row r="48" spans="1:15" ht="15.75" x14ac:dyDescent="0.25">
      <c r="A48" s="19">
        <f t="shared" si="3"/>
        <v>45</v>
      </c>
      <c r="B48" s="87">
        <v>1.21</v>
      </c>
      <c r="C48" s="88" t="s">
        <v>376</v>
      </c>
      <c r="D48" s="89" t="s">
        <v>9</v>
      </c>
      <c r="E48" s="90">
        <v>27308</v>
      </c>
      <c r="F48" s="91" t="s">
        <v>32</v>
      </c>
      <c r="G48" s="92">
        <v>45665</v>
      </c>
      <c r="H48" s="85">
        <f t="shared" si="4"/>
        <v>1974</v>
      </c>
      <c r="I48" s="85">
        <f t="shared" ca="1" si="5"/>
        <v>51</v>
      </c>
      <c r="J48" s="86">
        <f t="shared" ca="1" si="6"/>
        <v>153.9</v>
      </c>
      <c r="K48" s="93" t="s">
        <v>393</v>
      </c>
    </row>
    <row r="49" spans="1:11" ht="15.75" x14ac:dyDescent="0.25">
      <c r="A49" s="19">
        <f t="shared" si="3"/>
        <v>46</v>
      </c>
      <c r="B49" s="94">
        <v>1.42</v>
      </c>
      <c r="C49" s="84" t="s">
        <v>460</v>
      </c>
      <c r="D49" s="8" t="s">
        <v>245</v>
      </c>
      <c r="E49" s="84">
        <v>31180</v>
      </c>
      <c r="F49" s="8" t="s">
        <v>407</v>
      </c>
      <c r="G49" s="84">
        <v>45877</v>
      </c>
      <c r="H49" s="85">
        <f t="shared" si="4"/>
        <v>1985</v>
      </c>
      <c r="I49" s="85">
        <f t="shared" ca="1" si="5"/>
        <v>40</v>
      </c>
      <c r="J49" s="86">
        <f t="shared" ca="1" si="6"/>
        <v>153.69999999999999</v>
      </c>
      <c r="K49" s="8"/>
    </row>
    <row r="50" spans="1:11" ht="15.75" x14ac:dyDescent="0.25">
      <c r="A50" s="19">
        <f t="shared" si="3"/>
        <v>47</v>
      </c>
      <c r="B50" s="94">
        <v>1.0900000000000001</v>
      </c>
      <c r="C50" s="84" t="s">
        <v>465</v>
      </c>
      <c r="D50" s="8" t="s">
        <v>9</v>
      </c>
      <c r="E50" s="84">
        <v>24793</v>
      </c>
      <c r="F50" s="8" t="s">
        <v>407</v>
      </c>
      <c r="G50" s="84">
        <v>45877</v>
      </c>
      <c r="H50" s="85">
        <f t="shared" si="4"/>
        <v>1967</v>
      </c>
      <c r="I50" s="85">
        <f t="shared" ca="1" si="5"/>
        <v>58</v>
      </c>
      <c r="J50" s="86">
        <f t="shared" ca="1" si="6"/>
        <v>153.20000000000002</v>
      </c>
      <c r="K50" s="8"/>
    </row>
    <row r="51" spans="1:11" ht="15.75" x14ac:dyDescent="0.25">
      <c r="A51" s="19">
        <f t="shared" si="3"/>
        <v>48</v>
      </c>
      <c r="B51" s="94">
        <v>1.04</v>
      </c>
      <c r="C51" s="84" t="s">
        <v>379</v>
      </c>
      <c r="D51" s="8" t="s">
        <v>141</v>
      </c>
      <c r="E51" s="84">
        <v>23466</v>
      </c>
      <c r="F51" s="8" t="s">
        <v>301</v>
      </c>
      <c r="G51" s="84">
        <v>45906</v>
      </c>
      <c r="H51" s="85">
        <f t="shared" si="4"/>
        <v>1964</v>
      </c>
      <c r="I51" s="85">
        <f t="shared" ca="1" si="5"/>
        <v>61</v>
      </c>
      <c r="J51" s="86">
        <f t="shared" ca="1" si="6"/>
        <v>152.6</v>
      </c>
      <c r="K51" s="8"/>
    </row>
    <row r="52" spans="1:11" ht="15.75" x14ac:dyDescent="0.25">
      <c r="A52" s="19">
        <f t="shared" si="3"/>
        <v>49</v>
      </c>
      <c r="B52" s="94">
        <v>1.23</v>
      </c>
      <c r="C52" s="84" t="s">
        <v>380</v>
      </c>
      <c r="D52" s="8" t="s">
        <v>141</v>
      </c>
      <c r="E52" s="84">
        <v>27970</v>
      </c>
      <c r="F52" s="8" t="s">
        <v>441</v>
      </c>
      <c r="G52" s="84">
        <v>45941</v>
      </c>
      <c r="H52" s="85">
        <f t="shared" si="4"/>
        <v>1976</v>
      </c>
      <c r="I52" s="85">
        <f t="shared" ca="1" si="5"/>
        <v>49</v>
      </c>
      <c r="J52" s="86">
        <f t="shared" ca="1" si="6"/>
        <v>152.4</v>
      </c>
      <c r="K52" s="8"/>
    </row>
    <row r="53" spans="1:11" ht="15.75" x14ac:dyDescent="0.25">
      <c r="A53" s="19">
        <f t="shared" si="3"/>
        <v>50</v>
      </c>
      <c r="B53" s="94">
        <v>0.88</v>
      </c>
      <c r="C53" s="8" t="s">
        <v>378</v>
      </c>
      <c r="D53" s="95" t="s">
        <v>30</v>
      </c>
      <c r="E53" s="90">
        <v>19227</v>
      </c>
      <c r="F53" s="96" t="s">
        <v>34</v>
      </c>
      <c r="G53" s="84">
        <v>45681</v>
      </c>
      <c r="H53" s="85">
        <f t="shared" si="4"/>
        <v>1952</v>
      </c>
      <c r="I53" s="85">
        <f t="shared" ca="1" si="5"/>
        <v>73</v>
      </c>
      <c r="J53" s="86">
        <f t="shared" ca="1" si="6"/>
        <v>152.30000000000001</v>
      </c>
      <c r="K53" s="93" t="s">
        <v>393</v>
      </c>
    </row>
    <row r="54" spans="1:11" ht="15.75" x14ac:dyDescent="0.25">
      <c r="A54" s="19">
        <f t="shared" si="3"/>
        <v>51</v>
      </c>
      <c r="B54" s="94">
        <v>1.3</v>
      </c>
      <c r="C54" s="84" t="s">
        <v>461</v>
      </c>
      <c r="D54" s="8" t="s">
        <v>91</v>
      </c>
      <c r="E54" s="84">
        <v>29605</v>
      </c>
      <c r="F54" s="8" t="s">
        <v>441</v>
      </c>
      <c r="G54" s="84">
        <v>45946</v>
      </c>
      <c r="H54" s="85">
        <f t="shared" si="4"/>
        <v>1981</v>
      </c>
      <c r="I54" s="85">
        <f t="shared" ca="1" si="5"/>
        <v>44</v>
      </c>
      <c r="J54" s="86">
        <f t="shared" ca="1" si="6"/>
        <v>150</v>
      </c>
      <c r="K54" s="8"/>
    </row>
    <row r="55" spans="1:11" ht="15.75" x14ac:dyDescent="0.25">
      <c r="A55" s="19">
        <f t="shared" si="3"/>
        <v>52</v>
      </c>
      <c r="B55" s="94">
        <v>1.21</v>
      </c>
      <c r="C55" s="84" t="s">
        <v>463</v>
      </c>
      <c r="D55" s="8" t="s">
        <v>360</v>
      </c>
      <c r="E55" s="84">
        <v>28796</v>
      </c>
      <c r="F55" s="8" t="s">
        <v>437</v>
      </c>
      <c r="G55" s="84">
        <v>45899</v>
      </c>
      <c r="H55" s="85">
        <f t="shared" si="4"/>
        <v>1978</v>
      </c>
      <c r="I55" s="85">
        <f t="shared" ca="1" si="5"/>
        <v>47</v>
      </c>
      <c r="J55" s="86">
        <f t="shared" ca="1" si="6"/>
        <v>146.80000000000001</v>
      </c>
      <c r="K55" s="8"/>
    </row>
    <row r="56" spans="1:11" ht="15.75" x14ac:dyDescent="0.25">
      <c r="A56" s="19">
        <f t="shared" si="3"/>
        <v>53</v>
      </c>
      <c r="B56" s="94">
        <v>1.19</v>
      </c>
      <c r="C56" s="84" t="s">
        <v>381</v>
      </c>
      <c r="D56" s="8" t="s">
        <v>141</v>
      </c>
      <c r="E56" s="84">
        <v>28128</v>
      </c>
      <c r="F56" s="8" t="s">
        <v>464</v>
      </c>
      <c r="G56" s="84">
        <v>45889</v>
      </c>
      <c r="H56" s="85">
        <f t="shared" si="4"/>
        <v>1977</v>
      </c>
      <c r="I56" s="85">
        <f t="shared" ca="1" si="5"/>
        <v>48</v>
      </c>
      <c r="J56" s="86">
        <f t="shared" ca="1" si="6"/>
        <v>146.6</v>
      </c>
      <c r="K56" s="8"/>
    </row>
    <row r="57" spans="1:11" ht="15.75" x14ac:dyDescent="0.25">
      <c r="A57" s="19">
        <f t="shared" si="3"/>
        <v>54</v>
      </c>
      <c r="B57" s="94">
        <v>1.39</v>
      </c>
      <c r="C57" s="84" t="s">
        <v>457</v>
      </c>
      <c r="D57" s="8" t="s">
        <v>123</v>
      </c>
      <c r="E57" s="84">
        <v>31991</v>
      </c>
      <c r="F57" s="8" t="s">
        <v>407</v>
      </c>
      <c r="G57" s="84">
        <v>45877</v>
      </c>
      <c r="H57" s="85">
        <f t="shared" si="4"/>
        <v>1987</v>
      </c>
      <c r="I57" s="85">
        <f t="shared" ca="1" si="5"/>
        <v>38</v>
      </c>
      <c r="J57" s="86">
        <f t="shared" ca="1" si="6"/>
        <v>146.19999999999999</v>
      </c>
      <c r="K57" s="8"/>
    </row>
    <row r="58" spans="1:11" ht="15.75" x14ac:dyDescent="0.25">
      <c r="A58" s="19">
        <f t="shared" si="3"/>
        <v>55</v>
      </c>
      <c r="B58" s="87">
        <v>1.3</v>
      </c>
      <c r="C58" s="88" t="s">
        <v>142</v>
      </c>
      <c r="D58" s="89" t="s">
        <v>138</v>
      </c>
      <c r="E58" s="90">
        <v>30427</v>
      </c>
      <c r="F58" s="91" t="s">
        <v>34</v>
      </c>
      <c r="G58" s="92">
        <v>45710</v>
      </c>
      <c r="H58" s="85">
        <f t="shared" si="4"/>
        <v>1983</v>
      </c>
      <c r="I58" s="85">
        <f t="shared" ca="1" si="5"/>
        <v>42</v>
      </c>
      <c r="J58" s="86">
        <f t="shared" ca="1" si="6"/>
        <v>145.9</v>
      </c>
      <c r="K58" s="93" t="s">
        <v>393</v>
      </c>
    </row>
    <row r="59" spans="1:11" ht="15.75" x14ac:dyDescent="0.25">
      <c r="A59" s="19">
        <f t="shared" si="3"/>
        <v>56</v>
      </c>
      <c r="B59" s="94">
        <v>1.36</v>
      </c>
      <c r="C59" s="84" t="s">
        <v>458</v>
      </c>
      <c r="D59" s="8" t="s">
        <v>123</v>
      </c>
      <c r="E59" s="84">
        <v>31547</v>
      </c>
      <c r="F59" s="8" t="s">
        <v>407</v>
      </c>
      <c r="G59" s="84">
        <v>45877</v>
      </c>
      <c r="H59" s="85">
        <f t="shared" si="4"/>
        <v>1986</v>
      </c>
      <c r="I59" s="85">
        <f t="shared" ca="1" si="5"/>
        <v>39</v>
      </c>
      <c r="J59" s="86">
        <f t="shared" ca="1" si="6"/>
        <v>145.5</v>
      </c>
      <c r="K59" s="8"/>
    </row>
    <row r="60" spans="1:11" ht="15.75" x14ac:dyDescent="0.25">
      <c r="A60" s="19">
        <f t="shared" si="3"/>
        <v>57</v>
      </c>
      <c r="B60" s="94">
        <v>0.82</v>
      </c>
      <c r="C60" s="8" t="s">
        <v>382</v>
      </c>
      <c r="D60" s="95" t="s">
        <v>30</v>
      </c>
      <c r="E60" s="90">
        <v>19659</v>
      </c>
      <c r="F60" s="96" t="s">
        <v>34</v>
      </c>
      <c r="G60" s="84">
        <v>45682</v>
      </c>
      <c r="H60" s="85">
        <f t="shared" si="4"/>
        <v>1953</v>
      </c>
      <c r="I60" s="85">
        <f t="shared" ca="1" si="5"/>
        <v>72</v>
      </c>
      <c r="J60" s="86">
        <f t="shared" ca="1" si="6"/>
        <v>145.1</v>
      </c>
      <c r="K60" s="93" t="s">
        <v>393</v>
      </c>
    </row>
    <row r="61" spans="1:11" ht="15.75" x14ac:dyDescent="0.25">
      <c r="A61" s="19">
        <f t="shared" si="3"/>
        <v>58</v>
      </c>
      <c r="B61" s="87">
        <v>1.21</v>
      </c>
      <c r="C61" s="88" t="s">
        <v>383</v>
      </c>
      <c r="D61" s="89" t="s">
        <v>141</v>
      </c>
      <c r="E61" s="90">
        <v>29508</v>
      </c>
      <c r="F61" s="91" t="s">
        <v>104</v>
      </c>
      <c r="G61" s="92">
        <v>45724</v>
      </c>
      <c r="H61" s="85">
        <f t="shared" si="4"/>
        <v>1980</v>
      </c>
      <c r="I61" s="85">
        <f t="shared" ca="1" si="5"/>
        <v>45</v>
      </c>
      <c r="J61" s="86">
        <f t="shared" ca="1" si="6"/>
        <v>143</v>
      </c>
      <c r="K61" s="93" t="s">
        <v>393</v>
      </c>
    </row>
    <row r="62" spans="1:11" ht="15.75" x14ac:dyDescent="0.25">
      <c r="A62" s="19">
        <f t="shared" si="3"/>
        <v>59</v>
      </c>
      <c r="B62" s="87">
        <v>1.27</v>
      </c>
      <c r="C62" s="88" t="s">
        <v>384</v>
      </c>
      <c r="D62" s="89" t="s">
        <v>113</v>
      </c>
      <c r="E62" s="90">
        <v>30404</v>
      </c>
      <c r="F62" s="91" t="s">
        <v>34</v>
      </c>
      <c r="G62" s="92">
        <v>45710</v>
      </c>
      <c r="H62" s="85">
        <f t="shared" si="4"/>
        <v>1983</v>
      </c>
      <c r="I62" s="85">
        <f t="shared" ca="1" si="5"/>
        <v>42</v>
      </c>
      <c r="J62" s="86">
        <f t="shared" ca="1" si="6"/>
        <v>142.9</v>
      </c>
      <c r="K62" s="93" t="s">
        <v>393</v>
      </c>
    </row>
    <row r="63" spans="1:11" ht="15.75" x14ac:dyDescent="0.25">
      <c r="A63" s="19">
        <f t="shared" si="3"/>
        <v>60</v>
      </c>
      <c r="B63" s="87">
        <v>1.2</v>
      </c>
      <c r="C63" s="88" t="s">
        <v>385</v>
      </c>
      <c r="D63" s="89" t="s">
        <v>281</v>
      </c>
      <c r="E63" s="90">
        <v>30188</v>
      </c>
      <c r="F63" s="91" t="s">
        <v>282</v>
      </c>
      <c r="G63" s="92">
        <v>45705</v>
      </c>
      <c r="H63" s="85">
        <f t="shared" si="4"/>
        <v>1982</v>
      </c>
      <c r="I63" s="85">
        <f t="shared" ca="1" si="5"/>
        <v>43</v>
      </c>
      <c r="J63" s="86">
        <f t="shared" ca="1" si="6"/>
        <v>138</v>
      </c>
      <c r="K63" s="93" t="s">
        <v>393</v>
      </c>
    </row>
    <row r="64" spans="1:11" ht="15.75" x14ac:dyDescent="0.25">
      <c r="A64" s="19">
        <f t="shared" si="3"/>
        <v>61</v>
      </c>
      <c r="B64" s="87">
        <v>1.1200000000000001</v>
      </c>
      <c r="C64" s="88" t="s">
        <v>386</v>
      </c>
      <c r="D64" s="89" t="s">
        <v>373</v>
      </c>
      <c r="E64" s="90">
        <v>28551</v>
      </c>
      <c r="F64" s="91" t="s">
        <v>34</v>
      </c>
      <c r="G64" s="92">
        <v>45710</v>
      </c>
      <c r="H64" s="85">
        <f t="shared" si="4"/>
        <v>1978</v>
      </c>
      <c r="I64" s="85">
        <f t="shared" ca="1" si="5"/>
        <v>47</v>
      </c>
      <c r="J64" s="86">
        <f t="shared" ca="1" si="6"/>
        <v>137.80000000000001</v>
      </c>
      <c r="K64" s="93" t="s">
        <v>393</v>
      </c>
    </row>
    <row r="65" spans="1:11" ht="15.75" x14ac:dyDescent="0.25">
      <c r="A65" s="19">
        <f t="shared" si="3"/>
        <v>62</v>
      </c>
      <c r="B65" s="94">
        <v>1.17</v>
      </c>
      <c r="C65" s="84" t="s">
        <v>385</v>
      </c>
      <c r="D65" s="8" t="s">
        <v>281</v>
      </c>
      <c r="E65" s="84">
        <v>30188</v>
      </c>
      <c r="F65" s="8" t="s">
        <v>462</v>
      </c>
      <c r="G65" s="84">
        <v>45820</v>
      </c>
      <c r="H65" s="85">
        <f t="shared" si="4"/>
        <v>1982</v>
      </c>
      <c r="I65" s="85">
        <f t="shared" ca="1" si="5"/>
        <v>43</v>
      </c>
      <c r="J65" s="86">
        <f t="shared" ca="1" si="6"/>
        <v>135</v>
      </c>
      <c r="K65" s="8"/>
    </row>
    <row r="66" spans="1:11" ht="15.75" x14ac:dyDescent="0.25">
      <c r="A66" s="19">
        <f t="shared" si="3"/>
        <v>63</v>
      </c>
      <c r="B66" s="87">
        <v>1</v>
      </c>
      <c r="C66" s="88" t="s">
        <v>387</v>
      </c>
      <c r="D66" s="89" t="s">
        <v>141</v>
      </c>
      <c r="E66" s="90">
        <v>26717</v>
      </c>
      <c r="F66" s="91" t="s">
        <v>154</v>
      </c>
      <c r="G66" s="92">
        <v>45669</v>
      </c>
      <c r="H66" s="85">
        <f t="shared" si="4"/>
        <v>1973</v>
      </c>
      <c r="I66" s="85">
        <f t="shared" ca="1" si="5"/>
        <v>52</v>
      </c>
      <c r="J66" s="86">
        <f t="shared" ca="1" si="6"/>
        <v>134.6</v>
      </c>
      <c r="K66" s="93" t="s">
        <v>393</v>
      </c>
    </row>
    <row r="67" spans="1:11" ht="15.75" x14ac:dyDescent="0.25">
      <c r="A67" s="19">
        <f t="shared" si="3"/>
        <v>64</v>
      </c>
      <c r="B67" s="87">
        <v>1.27</v>
      </c>
      <c r="C67" s="88" t="s">
        <v>388</v>
      </c>
      <c r="D67" s="89" t="s">
        <v>124</v>
      </c>
      <c r="E67" s="90">
        <v>32169</v>
      </c>
      <c r="F67" s="91" t="s">
        <v>34</v>
      </c>
      <c r="G67" s="92">
        <v>45710</v>
      </c>
      <c r="H67" s="85">
        <f t="shared" si="4"/>
        <v>1988</v>
      </c>
      <c r="I67" s="85">
        <f t="shared" ca="1" si="5"/>
        <v>37</v>
      </c>
      <c r="J67" s="86">
        <f t="shared" ca="1" si="6"/>
        <v>131.9</v>
      </c>
      <c r="K67" s="93" t="s">
        <v>393</v>
      </c>
    </row>
    <row r="68" spans="1:11" ht="15.75" x14ac:dyDescent="0.25">
      <c r="A68" s="19">
        <f t="shared" si="3"/>
        <v>65</v>
      </c>
      <c r="B68" s="94">
        <v>1.33</v>
      </c>
      <c r="C68" s="84" t="s">
        <v>454</v>
      </c>
      <c r="D68" s="8" t="s">
        <v>455</v>
      </c>
      <c r="E68" s="84">
        <v>33372</v>
      </c>
      <c r="F68" s="8" t="s">
        <v>407</v>
      </c>
      <c r="G68" s="84">
        <v>45877</v>
      </c>
      <c r="H68" s="85">
        <f t="shared" ref="H68:H74" si="7">YEAR(E68)</f>
        <v>1991</v>
      </c>
      <c r="I68" s="85">
        <f t="shared" ref="I68:I74" ca="1" si="8">YEAR(NOW())-YEAR(E68)</f>
        <v>34</v>
      </c>
      <c r="J68" s="86">
        <f t="shared" ref="J68:J74" ca="1" si="9">VLOOKUP(I68,Ikäkertoimet,13)+(B68*100)</f>
        <v>130.5</v>
      </c>
      <c r="K68" s="8"/>
    </row>
    <row r="69" spans="1:11" ht="15.75" x14ac:dyDescent="0.25">
      <c r="A69" s="19">
        <f t="shared" si="3"/>
        <v>66</v>
      </c>
      <c r="B69" s="94">
        <v>1.33</v>
      </c>
      <c r="C69" s="84" t="s">
        <v>456</v>
      </c>
      <c r="D69" s="8" t="s">
        <v>123</v>
      </c>
      <c r="E69" s="84">
        <v>33556</v>
      </c>
      <c r="F69" s="8" t="s">
        <v>407</v>
      </c>
      <c r="G69" s="84">
        <v>45877</v>
      </c>
      <c r="H69" s="85">
        <f t="shared" si="7"/>
        <v>1991</v>
      </c>
      <c r="I69" s="85">
        <f t="shared" ca="1" si="8"/>
        <v>34</v>
      </c>
      <c r="J69" s="86">
        <f t="shared" ca="1" si="9"/>
        <v>130.5</v>
      </c>
      <c r="K69" s="8"/>
    </row>
    <row r="70" spans="1:11" ht="15.75" x14ac:dyDescent="0.25">
      <c r="A70" s="19">
        <f t="shared" ref="A70:A74" si="10">A69+1</f>
        <v>67</v>
      </c>
      <c r="B70" s="87">
        <v>1.42</v>
      </c>
      <c r="C70" s="88" t="s">
        <v>389</v>
      </c>
      <c r="D70" s="89" t="s">
        <v>9</v>
      </c>
      <c r="E70" s="90">
        <v>34514</v>
      </c>
      <c r="F70" s="91" t="s">
        <v>104</v>
      </c>
      <c r="G70" s="92">
        <v>45724</v>
      </c>
      <c r="H70" s="85">
        <f t="shared" si="7"/>
        <v>1994</v>
      </c>
      <c r="I70" s="85">
        <f t="shared" ca="1" si="8"/>
        <v>31</v>
      </c>
      <c r="J70" s="86">
        <f t="shared" ca="1" si="9"/>
        <v>130.4</v>
      </c>
      <c r="K70" s="93" t="s">
        <v>393</v>
      </c>
    </row>
    <row r="71" spans="1:11" ht="18" x14ac:dyDescent="0.25">
      <c r="A71" s="19">
        <f t="shared" si="10"/>
        <v>68</v>
      </c>
      <c r="B71" s="94">
        <v>1.36</v>
      </c>
      <c r="C71" s="84" t="s">
        <v>453</v>
      </c>
      <c r="D71" s="8" t="s">
        <v>141</v>
      </c>
      <c r="E71" s="84">
        <v>34827</v>
      </c>
      <c r="F71" s="8" t="s">
        <v>407</v>
      </c>
      <c r="G71" s="98">
        <v>45877</v>
      </c>
      <c r="H71" s="85">
        <f t="shared" si="7"/>
        <v>1995</v>
      </c>
      <c r="I71" s="85">
        <f t="shared" ca="1" si="8"/>
        <v>30</v>
      </c>
      <c r="J71" s="86">
        <f t="shared" ca="1" si="9"/>
        <v>121.5</v>
      </c>
      <c r="K71" s="8"/>
    </row>
    <row r="72" spans="1:11" ht="15.75" x14ac:dyDescent="0.25">
      <c r="A72" s="19">
        <f t="shared" si="10"/>
        <v>69</v>
      </c>
      <c r="B72" s="87">
        <v>1.3</v>
      </c>
      <c r="C72" s="88" t="s">
        <v>390</v>
      </c>
      <c r="D72" s="89" t="s">
        <v>9</v>
      </c>
      <c r="E72" s="90">
        <v>34471</v>
      </c>
      <c r="F72" s="91" t="s">
        <v>32</v>
      </c>
      <c r="G72" s="92">
        <v>45714</v>
      </c>
      <c r="H72" s="85">
        <f t="shared" si="7"/>
        <v>1994</v>
      </c>
      <c r="I72" s="85">
        <f t="shared" ca="1" si="8"/>
        <v>31</v>
      </c>
      <c r="J72" s="86">
        <f t="shared" ca="1" si="9"/>
        <v>118.4</v>
      </c>
      <c r="K72" s="93" t="s">
        <v>393</v>
      </c>
    </row>
    <row r="73" spans="1:11" ht="15.75" x14ac:dyDescent="0.25">
      <c r="A73" s="19">
        <f t="shared" si="10"/>
        <v>70</v>
      </c>
      <c r="B73" s="87">
        <v>1.18</v>
      </c>
      <c r="C73" s="88" t="s">
        <v>391</v>
      </c>
      <c r="D73" s="89" t="s">
        <v>3</v>
      </c>
      <c r="E73" s="90">
        <v>33317</v>
      </c>
      <c r="F73" s="91" t="s">
        <v>34</v>
      </c>
      <c r="G73" s="92">
        <v>45710</v>
      </c>
      <c r="H73" s="85">
        <f t="shared" si="7"/>
        <v>1991</v>
      </c>
      <c r="I73" s="85">
        <f t="shared" ca="1" si="8"/>
        <v>34</v>
      </c>
      <c r="J73" s="86">
        <f t="shared" ca="1" si="9"/>
        <v>115.5</v>
      </c>
      <c r="K73" s="93" t="s">
        <v>393</v>
      </c>
    </row>
    <row r="74" spans="1:11" ht="15.75" x14ac:dyDescent="0.25">
      <c r="A74" s="19">
        <f t="shared" si="10"/>
        <v>71</v>
      </c>
      <c r="B74" s="87">
        <v>1.1000000000000001</v>
      </c>
      <c r="C74" s="88" t="s">
        <v>392</v>
      </c>
      <c r="D74" s="89" t="s">
        <v>373</v>
      </c>
      <c r="E74" s="90">
        <v>34523</v>
      </c>
      <c r="F74" s="91" t="s">
        <v>282</v>
      </c>
      <c r="G74" s="92">
        <v>45705</v>
      </c>
      <c r="H74" s="85">
        <f t="shared" si="7"/>
        <v>1994</v>
      </c>
      <c r="I74" s="85">
        <f t="shared" ca="1" si="8"/>
        <v>31</v>
      </c>
      <c r="J74" s="86">
        <f t="shared" ca="1" si="9"/>
        <v>98.40000000000002</v>
      </c>
      <c r="K74" s="93" t="s">
        <v>393</v>
      </c>
    </row>
  </sheetData>
  <autoFilter ref="B3:J39" xr:uid="{00000000-0009-0000-0000-000001000000}"/>
  <sortState xmlns:xlrd2="http://schemas.microsoft.com/office/spreadsheetml/2017/richdata2" ref="B4:K74">
    <sortCondition descending="1" ref="J4:J74"/>
    <sortCondition descending="1" ref="I4:I74"/>
  </sortState>
  <phoneticPr fontId="1" type="noConversion"/>
  <pageMargins left="0.23622047244094491" right="0.23622047244094491" top="0.15748031496062992" bottom="0.35433070866141736" header="0" footer="0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4"/>
  <sheetViews>
    <sheetView workbookViewId="0">
      <selection activeCell="M23" sqref="M23"/>
    </sheetView>
  </sheetViews>
  <sheetFormatPr defaultRowHeight="15" x14ac:dyDescent="0.25"/>
  <cols>
    <col min="1" max="1" width="3.7109375" customWidth="1"/>
    <col min="4" max="4" width="2.28515625" customWidth="1"/>
    <col min="5" max="5" width="2" customWidth="1"/>
    <col min="6" max="6" width="1.5703125" customWidth="1"/>
    <col min="8" max="8" width="4.140625" customWidth="1"/>
    <col min="9" max="9" width="1.7109375" customWidth="1"/>
    <col min="10" max="10" width="1.28515625" customWidth="1"/>
    <col min="12" max="12" width="3.85546875" customWidth="1"/>
    <col min="13" max="13" width="9.140625" style="2"/>
  </cols>
  <sheetData>
    <row r="1" spans="1:13" ht="15" customHeight="1" x14ac:dyDescent="0.25">
      <c r="A1" s="1"/>
    </row>
    <row r="2" spans="1:13" x14ac:dyDescent="0.25">
      <c r="A2" s="1"/>
      <c r="B2" t="s">
        <v>79</v>
      </c>
      <c r="M2" s="2" t="s">
        <v>85</v>
      </c>
    </row>
    <row r="3" spans="1:13" ht="15" customHeight="1" x14ac:dyDescent="0.25">
      <c r="A3" t="s">
        <v>20</v>
      </c>
      <c r="B3" t="s">
        <v>27</v>
      </c>
      <c r="C3" t="s">
        <v>28</v>
      </c>
      <c r="E3" t="s">
        <v>36</v>
      </c>
      <c r="I3" t="s">
        <v>37</v>
      </c>
      <c r="M3" s="2" t="s">
        <v>80</v>
      </c>
    </row>
    <row r="4" spans="1:13" x14ac:dyDescent="0.25">
      <c r="A4">
        <v>30</v>
      </c>
      <c r="B4">
        <v>1.0079</v>
      </c>
      <c r="C4">
        <v>1</v>
      </c>
      <c r="E4">
        <v>10</v>
      </c>
      <c r="F4" s="3">
        <f>(E9-E4)/5</f>
        <v>5.1999999999999956E-2</v>
      </c>
      <c r="G4" s="3">
        <f>E4</f>
        <v>10</v>
      </c>
      <c r="I4">
        <v>10</v>
      </c>
      <c r="J4" s="3">
        <f>(I9-I4)/5</f>
        <v>0.10240000000000009</v>
      </c>
      <c r="K4" s="3">
        <f>I4</f>
        <v>10</v>
      </c>
      <c r="M4" s="2">
        <v>-14.5</v>
      </c>
    </row>
    <row r="5" spans="1:13" x14ac:dyDescent="0.25">
      <c r="A5">
        <v>31</v>
      </c>
      <c r="B5">
        <v>1.0168999999999999</v>
      </c>
      <c r="C5">
        <v>1.0097</v>
      </c>
      <c r="E5">
        <v>10</v>
      </c>
      <c r="G5">
        <f>G4+F4</f>
        <v>10.052</v>
      </c>
      <c r="K5">
        <f>K4+J4</f>
        <v>10.102399999999999</v>
      </c>
      <c r="M5" s="2">
        <v>-11.6</v>
      </c>
    </row>
    <row r="6" spans="1:13" ht="15" customHeight="1" x14ac:dyDescent="0.25">
      <c r="A6">
        <v>32</v>
      </c>
      <c r="B6">
        <v>1.0261</v>
      </c>
      <c r="C6">
        <v>1.0145999999999999</v>
      </c>
      <c r="E6">
        <v>10</v>
      </c>
      <c r="G6">
        <f>G5+F4</f>
        <v>10.103999999999999</v>
      </c>
      <c r="K6">
        <f>K5+J4</f>
        <v>10.204799999999999</v>
      </c>
      <c r="M6" s="2">
        <v>-7.8</v>
      </c>
    </row>
    <row r="7" spans="1:13" x14ac:dyDescent="0.25">
      <c r="A7">
        <v>33</v>
      </c>
      <c r="B7">
        <v>1.0354000000000001</v>
      </c>
      <c r="C7">
        <v>1.0245</v>
      </c>
      <c r="E7">
        <v>10</v>
      </c>
      <c r="G7">
        <f>G6+F4</f>
        <v>10.155999999999999</v>
      </c>
      <c r="K7">
        <f>K6+J4</f>
        <v>10.307199999999998</v>
      </c>
      <c r="M7" s="2">
        <v>-5.0999999999999996</v>
      </c>
    </row>
    <row r="8" spans="1:13" x14ac:dyDescent="0.25">
      <c r="A8">
        <v>34</v>
      </c>
      <c r="B8">
        <v>1.0448999999999999</v>
      </c>
      <c r="C8">
        <v>1.0347</v>
      </c>
      <c r="E8">
        <v>10</v>
      </c>
      <c r="G8">
        <f>G7+F4</f>
        <v>10.207999999999998</v>
      </c>
      <c r="K8">
        <f>K7+J4</f>
        <v>10.409599999999998</v>
      </c>
      <c r="M8" s="2">
        <v>-2.5</v>
      </c>
    </row>
    <row r="9" spans="1:13" ht="15" customHeight="1" x14ac:dyDescent="0.25">
      <c r="A9" s="3">
        <v>35</v>
      </c>
      <c r="B9" s="3">
        <v>1.0546</v>
      </c>
      <c r="C9" s="3">
        <v>1.0407999999999999</v>
      </c>
      <c r="D9" s="3"/>
      <c r="E9" s="3">
        <v>10.26</v>
      </c>
      <c r="F9" s="3">
        <f>(E14-E9)/5</f>
        <v>4.5200000000000171E-2</v>
      </c>
      <c r="G9" s="3">
        <f>E9</f>
        <v>10.26</v>
      </c>
      <c r="I9">
        <v>10.512</v>
      </c>
      <c r="J9" s="3">
        <f>(I14-I9)/5</f>
        <v>0.10479999999999982</v>
      </c>
      <c r="K9" s="3">
        <f>I9</f>
        <v>10.512</v>
      </c>
      <c r="M9" s="2">
        <v>0</v>
      </c>
    </row>
    <row r="10" spans="1:13" x14ac:dyDescent="0.25">
      <c r="A10">
        <v>36</v>
      </c>
      <c r="B10">
        <v>1.0645</v>
      </c>
      <c r="C10">
        <v>1.0503</v>
      </c>
      <c r="E10">
        <v>10.26</v>
      </c>
      <c r="G10">
        <f>G9+F9</f>
        <v>10.305199999999999</v>
      </c>
      <c r="K10">
        <f>K9+J9</f>
        <v>10.6168</v>
      </c>
      <c r="M10" s="2">
        <v>2.5</v>
      </c>
    </row>
    <row r="11" spans="1:13" ht="15" customHeight="1" x14ac:dyDescent="0.25">
      <c r="A11">
        <v>37</v>
      </c>
      <c r="B11">
        <v>1.0745</v>
      </c>
      <c r="C11">
        <v>1.0663</v>
      </c>
      <c r="E11">
        <v>10.26</v>
      </c>
      <c r="G11">
        <f>G10+F9</f>
        <v>10.350399999999999</v>
      </c>
      <c r="K11">
        <f>K10+J9</f>
        <v>10.721599999999999</v>
      </c>
      <c r="M11" s="2">
        <v>4.9000000000000004</v>
      </c>
    </row>
    <row r="12" spans="1:13" x14ac:dyDescent="0.25">
      <c r="A12">
        <v>38</v>
      </c>
      <c r="B12">
        <v>1.0848</v>
      </c>
      <c r="C12">
        <v>1.0772999999999999</v>
      </c>
      <c r="E12">
        <v>10.26</v>
      </c>
      <c r="G12">
        <f>G11+F9</f>
        <v>10.395599999999998</v>
      </c>
      <c r="K12">
        <f>K11+J9</f>
        <v>10.826399999999998</v>
      </c>
      <c r="M12" s="2">
        <v>7.2</v>
      </c>
    </row>
    <row r="13" spans="1:13" x14ac:dyDescent="0.25">
      <c r="A13">
        <v>39</v>
      </c>
      <c r="B13">
        <v>1.0952</v>
      </c>
      <c r="C13">
        <v>1.0885</v>
      </c>
      <c r="E13">
        <v>10.26</v>
      </c>
      <c r="G13">
        <f>G12+F9</f>
        <v>10.440799999999998</v>
      </c>
      <c r="K13">
        <f>K12+J9</f>
        <v>10.931199999999997</v>
      </c>
      <c r="M13" s="2">
        <v>9.5</v>
      </c>
    </row>
    <row r="14" spans="1:13" s="3" customFormat="1" x14ac:dyDescent="0.25">
      <c r="A14" s="3">
        <v>40</v>
      </c>
      <c r="B14" s="3">
        <v>1.1059000000000001</v>
      </c>
      <c r="C14" s="3">
        <v>1.1008</v>
      </c>
      <c r="E14" s="3">
        <v>10.486000000000001</v>
      </c>
      <c r="F14" s="3">
        <f>(E19-E14)/5</f>
        <v>0.10719999999999992</v>
      </c>
      <c r="G14" s="3">
        <f>E14</f>
        <v>10.486000000000001</v>
      </c>
      <c r="I14" s="3">
        <v>11.036</v>
      </c>
      <c r="J14" s="3">
        <f>(I19-I14)/5</f>
        <v>0.11560000000000023</v>
      </c>
      <c r="K14" s="3">
        <f>I14</f>
        <v>11.036</v>
      </c>
      <c r="M14" s="2">
        <v>11.7</v>
      </c>
    </row>
    <row r="15" spans="1:13" x14ac:dyDescent="0.25">
      <c r="A15">
        <v>41</v>
      </c>
      <c r="B15">
        <v>1.1168</v>
      </c>
      <c r="C15">
        <v>1.1116999999999999</v>
      </c>
      <c r="E15">
        <v>10.486000000000001</v>
      </c>
      <c r="G15">
        <f>G14+F14</f>
        <v>10.593200000000001</v>
      </c>
      <c r="K15">
        <f>K14+J14</f>
        <v>11.1516</v>
      </c>
      <c r="M15" s="2">
        <v>13.8</v>
      </c>
    </row>
    <row r="16" spans="1:13" ht="15" customHeight="1" x14ac:dyDescent="0.25">
      <c r="A16">
        <v>42</v>
      </c>
      <c r="B16">
        <v>1.1277999999999999</v>
      </c>
      <c r="C16">
        <v>1.1296999999999999</v>
      </c>
      <c r="E16">
        <v>10.486000000000001</v>
      </c>
      <c r="G16">
        <f>G15+F14</f>
        <v>10.700400000000002</v>
      </c>
      <c r="K16">
        <f>K15+J14</f>
        <v>11.267200000000001</v>
      </c>
      <c r="M16" s="2">
        <v>15.9</v>
      </c>
    </row>
    <row r="17" spans="1:13" x14ac:dyDescent="0.25">
      <c r="A17">
        <v>43</v>
      </c>
      <c r="B17">
        <v>1.1391</v>
      </c>
      <c r="C17">
        <v>1.1420999999999999</v>
      </c>
      <c r="E17">
        <v>10.486000000000001</v>
      </c>
      <c r="G17">
        <f>G16+F14</f>
        <v>10.807600000000003</v>
      </c>
      <c r="K17">
        <f>K16+J14</f>
        <v>11.382800000000001</v>
      </c>
      <c r="M17" s="2">
        <v>18</v>
      </c>
    </row>
    <row r="18" spans="1:13" x14ac:dyDescent="0.25">
      <c r="A18">
        <v>44</v>
      </c>
      <c r="B18">
        <v>1.1506000000000001</v>
      </c>
      <c r="C18">
        <v>1.1547000000000001</v>
      </c>
      <c r="E18">
        <v>10.486000000000001</v>
      </c>
      <c r="G18">
        <f>G17+F14</f>
        <v>10.914800000000003</v>
      </c>
      <c r="K18">
        <f>K17+J14</f>
        <v>11.498400000000002</v>
      </c>
      <c r="M18" s="2">
        <v>20</v>
      </c>
    </row>
    <row r="19" spans="1:13" s="3" customFormat="1" x14ac:dyDescent="0.25">
      <c r="A19" s="3">
        <v>45</v>
      </c>
      <c r="B19" s="3">
        <v>1.1624000000000001</v>
      </c>
      <c r="C19" s="3">
        <v>1.1680999999999999</v>
      </c>
      <c r="E19" s="3">
        <v>11.022</v>
      </c>
      <c r="F19" s="3">
        <f>(E24-E19)/5</f>
        <v>0.11900000000000013</v>
      </c>
      <c r="G19" s="3">
        <f>E19</f>
        <v>11.022</v>
      </c>
      <c r="I19" s="3">
        <v>11.614000000000001</v>
      </c>
      <c r="J19" s="3">
        <f>(I24-I19)/5</f>
        <v>0.1283999999999999</v>
      </c>
      <c r="K19" s="3">
        <f>I19</f>
        <v>11.614000000000001</v>
      </c>
      <c r="M19" s="2">
        <v>22</v>
      </c>
    </row>
    <row r="20" spans="1:13" ht="15" customHeight="1" x14ac:dyDescent="0.25">
      <c r="A20">
        <v>46</v>
      </c>
      <c r="B20">
        <v>1.1744000000000001</v>
      </c>
      <c r="C20">
        <v>1.1808000000000001</v>
      </c>
      <c r="E20">
        <v>11.022</v>
      </c>
      <c r="G20">
        <f>G19+F19</f>
        <v>11.141</v>
      </c>
      <c r="K20">
        <f>K19+J19</f>
        <v>11.7424</v>
      </c>
      <c r="M20" s="2">
        <v>23.9</v>
      </c>
    </row>
    <row r="21" spans="1:13" x14ac:dyDescent="0.25">
      <c r="A21">
        <v>47</v>
      </c>
      <c r="B21">
        <v>1.1867000000000001</v>
      </c>
      <c r="C21">
        <v>1.1942999999999999</v>
      </c>
      <c r="E21">
        <v>11.022</v>
      </c>
      <c r="G21">
        <f>G20+F19</f>
        <v>11.26</v>
      </c>
      <c r="K21">
        <f>K20+J19</f>
        <v>11.870799999999999</v>
      </c>
      <c r="M21" s="2">
        <v>25.8</v>
      </c>
    </row>
    <row r="22" spans="1:13" x14ac:dyDescent="0.25">
      <c r="A22">
        <v>48</v>
      </c>
      <c r="B22">
        <v>1.1992</v>
      </c>
      <c r="C22">
        <v>1.2151000000000001</v>
      </c>
      <c r="E22">
        <v>11.022</v>
      </c>
      <c r="G22">
        <f>G21+F19</f>
        <v>11.379</v>
      </c>
      <c r="K22">
        <f>K21+J19</f>
        <v>11.999199999999998</v>
      </c>
      <c r="M22" s="2">
        <v>27.6</v>
      </c>
    </row>
    <row r="23" spans="1:13" ht="15" customHeight="1" x14ac:dyDescent="0.25">
      <c r="A23">
        <v>49</v>
      </c>
      <c r="B23">
        <v>1.2119</v>
      </c>
      <c r="C23">
        <v>1.2294</v>
      </c>
      <c r="E23">
        <v>11.022</v>
      </c>
      <c r="G23">
        <f>G22+F19</f>
        <v>11.497999999999999</v>
      </c>
      <c r="K23">
        <f>K22+J19</f>
        <v>12.127599999999997</v>
      </c>
      <c r="M23" s="2">
        <v>29.4</v>
      </c>
    </row>
    <row r="24" spans="1:13" s="3" customFormat="1" x14ac:dyDescent="0.25">
      <c r="A24" s="3">
        <v>50</v>
      </c>
      <c r="B24" s="3">
        <v>1.2250000000000001</v>
      </c>
      <c r="C24" s="3">
        <v>1.2442</v>
      </c>
      <c r="E24" s="3">
        <v>11.617000000000001</v>
      </c>
      <c r="F24" s="3">
        <f>(E29-E24)/5</f>
        <v>0.13259999999999969</v>
      </c>
      <c r="G24" s="3">
        <f>E24</f>
        <v>11.617000000000001</v>
      </c>
      <c r="I24" s="3">
        <v>12.256</v>
      </c>
      <c r="J24" s="3">
        <f>(I29-I24)/5</f>
        <v>0.14340000000000011</v>
      </c>
      <c r="K24" s="3">
        <f>I24</f>
        <v>12.256</v>
      </c>
      <c r="M24" s="2">
        <v>31.2</v>
      </c>
    </row>
    <row r="25" spans="1:13" x14ac:dyDescent="0.25">
      <c r="A25">
        <v>51</v>
      </c>
      <c r="B25">
        <v>1.2383</v>
      </c>
      <c r="C25">
        <v>1.2589999999999999</v>
      </c>
      <c r="E25">
        <v>11.617000000000001</v>
      </c>
      <c r="G25">
        <f>G24+F24</f>
        <v>11.749600000000001</v>
      </c>
      <c r="K25">
        <f>K24+J24</f>
        <v>12.3994</v>
      </c>
      <c r="M25" s="2">
        <v>32.9</v>
      </c>
    </row>
    <row r="26" spans="1:13" x14ac:dyDescent="0.25">
      <c r="A26">
        <v>52</v>
      </c>
      <c r="B26">
        <v>1.252</v>
      </c>
      <c r="C26">
        <v>1.2744</v>
      </c>
      <c r="E26">
        <v>11.617000000000001</v>
      </c>
      <c r="G26">
        <f>G25+F24</f>
        <v>11.882200000000001</v>
      </c>
      <c r="K26">
        <f>K25+J24</f>
        <v>12.5428</v>
      </c>
      <c r="M26" s="2">
        <v>34.6</v>
      </c>
    </row>
    <row r="27" spans="1:13" x14ac:dyDescent="0.25">
      <c r="A27">
        <v>53</v>
      </c>
      <c r="B27">
        <v>1.2659</v>
      </c>
      <c r="C27">
        <v>1.2981</v>
      </c>
      <c r="E27">
        <v>11.617000000000001</v>
      </c>
      <c r="G27">
        <f>G26+F24</f>
        <v>12.014800000000001</v>
      </c>
      <c r="K27">
        <f>K26+J24</f>
        <v>12.686199999999999</v>
      </c>
      <c r="M27" s="2">
        <v>36.299999999999997</v>
      </c>
    </row>
    <row r="28" spans="1:13" x14ac:dyDescent="0.25">
      <c r="A28">
        <v>54</v>
      </c>
      <c r="B28">
        <v>1.2801</v>
      </c>
      <c r="C28">
        <v>1.3145</v>
      </c>
      <c r="E28">
        <v>11.617000000000001</v>
      </c>
      <c r="G28">
        <f>G27+F24</f>
        <v>12.147400000000001</v>
      </c>
      <c r="K28">
        <f>K27+J24</f>
        <v>12.829599999999999</v>
      </c>
      <c r="M28" s="2">
        <v>37.9</v>
      </c>
    </row>
    <row r="29" spans="1:13" s="3" customFormat="1" x14ac:dyDescent="0.25">
      <c r="A29" s="3">
        <v>55</v>
      </c>
      <c r="B29" s="3">
        <v>1.2947</v>
      </c>
      <c r="C29" s="3">
        <v>1.331</v>
      </c>
      <c r="E29" s="3">
        <v>12.28</v>
      </c>
      <c r="F29" s="3">
        <f>(E34-E29)/5</f>
        <v>0.14900000000000019</v>
      </c>
      <c r="G29" s="3">
        <f>E29</f>
        <v>12.28</v>
      </c>
      <c r="I29" s="3">
        <v>12.973000000000001</v>
      </c>
      <c r="J29" s="3">
        <f>(I34-I29)/5</f>
        <v>0.16119999999999984</v>
      </c>
      <c r="K29" s="3">
        <f>I29</f>
        <v>12.973000000000001</v>
      </c>
      <c r="M29" s="2">
        <v>39.5</v>
      </c>
    </row>
    <row r="30" spans="1:13" x14ac:dyDescent="0.25">
      <c r="A30">
        <v>56</v>
      </c>
      <c r="B30">
        <v>1.3096000000000001</v>
      </c>
      <c r="C30">
        <v>1.3484</v>
      </c>
      <c r="E30">
        <v>12.28</v>
      </c>
      <c r="G30">
        <f>G29+F29</f>
        <v>12.429</v>
      </c>
      <c r="K30">
        <f>K29+J29</f>
        <v>13.1342</v>
      </c>
      <c r="M30" s="2">
        <v>41.1</v>
      </c>
    </row>
    <row r="31" spans="1:13" x14ac:dyDescent="0.25">
      <c r="A31">
        <v>57</v>
      </c>
      <c r="B31">
        <v>1.3248</v>
      </c>
      <c r="C31">
        <v>1.3660000000000001</v>
      </c>
      <c r="E31">
        <v>12.28</v>
      </c>
      <c r="G31">
        <f>G30+F29</f>
        <v>12.578000000000001</v>
      </c>
      <c r="K31">
        <f>K30+J29</f>
        <v>13.295399999999999</v>
      </c>
      <c r="M31" s="2">
        <v>42.7</v>
      </c>
    </row>
    <row r="32" spans="1:13" ht="15" customHeight="1" x14ac:dyDescent="0.25">
      <c r="A32">
        <v>58</v>
      </c>
      <c r="B32">
        <v>1.3405</v>
      </c>
      <c r="C32">
        <v>1.3933</v>
      </c>
      <c r="E32">
        <v>12.28</v>
      </c>
      <c r="G32">
        <f>G31+F29</f>
        <v>12.727000000000002</v>
      </c>
      <c r="K32">
        <f>K31+J29</f>
        <v>13.456599999999998</v>
      </c>
      <c r="M32" s="2">
        <v>44.2</v>
      </c>
    </row>
    <row r="33" spans="1:13" x14ac:dyDescent="0.25">
      <c r="A33">
        <v>59</v>
      </c>
      <c r="B33">
        <v>1.3564000000000001</v>
      </c>
      <c r="C33">
        <v>1.4121999999999999</v>
      </c>
      <c r="E33">
        <v>12.28</v>
      </c>
      <c r="G33">
        <f>G32+F29</f>
        <v>12.876000000000003</v>
      </c>
      <c r="K33">
        <f>K32+J29</f>
        <v>13.617799999999997</v>
      </c>
      <c r="M33" s="2">
        <v>45.7</v>
      </c>
    </row>
    <row r="34" spans="1:13" s="3" customFormat="1" x14ac:dyDescent="0.25">
      <c r="A34" s="3">
        <v>60</v>
      </c>
      <c r="B34" s="3">
        <v>1.3728</v>
      </c>
      <c r="C34" s="3">
        <v>1.4307000000000001</v>
      </c>
      <c r="E34" s="3">
        <v>13.025</v>
      </c>
      <c r="F34" s="3">
        <f>(E39-E34)/5</f>
        <v>0.16879999999999989</v>
      </c>
      <c r="G34" s="3">
        <f>E34</f>
        <v>13.025</v>
      </c>
      <c r="I34" s="3">
        <v>13.779</v>
      </c>
      <c r="J34" s="3">
        <f>(I39-I34)/5</f>
        <v>0.18580000000000005</v>
      </c>
      <c r="K34" s="3">
        <f>I34</f>
        <v>13.779</v>
      </c>
      <c r="M34" s="2">
        <v>47.2</v>
      </c>
    </row>
    <row r="35" spans="1:13" x14ac:dyDescent="0.25">
      <c r="A35">
        <v>61</v>
      </c>
      <c r="B35">
        <v>1.3895999999999999</v>
      </c>
      <c r="C35">
        <v>1.4514</v>
      </c>
      <c r="E35">
        <v>13.025</v>
      </c>
      <c r="G35">
        <f>G34+F34</f>
        <v>13.1938</v>
      </c>
      <c r="K35">
        <f>K34+J34</f>
        <v>13.9648</v>
      </c>
      <c r="M35" s="2">
        <v>48.6</v>
      </c>
    </row>
    <row r="36" spans="1:13" x14ac:dyDescent="0.25">
      <c r="A36">
        <v>62</v>
      </c>
      <c r="B36">
        <v>1.4068000000000001</v>
      </c>
      <c r="C36">
        <v>1.4718</v>
      </c>
      <c r="E36">
        <v>13.025</v>
      </c>
      <c r="G36">
        <f>G35+F34</f>
        <v>13.362599999999999</v>
      </c>
      <c r="K36">
        <f>K35+J34</f>
        <v>14.150600000000001</v>
      </c>
      <c r="M36" s="2">
        <v>50</v>
      </c>
    </row>
    <row r="37" spans="1:13" x14ac:dyDescent="0.25">
      <c r="A37">
        <v>63</v>
      </c>
      <c r="B37">
        <v>1.4244000000000001</v>
      </c>
      <c r="C37">
        <v>1.4928999999999999</v>
      </c>
      <c r="E37">
        <v>13.025</v>
      </c>
      <c r="G37">
        <f>G36+F34</f>
        <v>13.531399999999998</v>
      </c>
      <c r="K37">
        <f>K36+J34</f>
        <v>14.336400000000001</v>
      </c>
      <c r="M37" s="2">
        <v>51.4</v>
      </c>
    </row>
    <row r="38" spans="1:13" x14ac:dyDescent="0.25">
      <c r="A38">
        <v>64</v>
      </c>
      <c r="B38">
        <v>1.4424999999999999</v>
      </c>
      <c r="C38">
        <v>1.5255000000000001</v>
      </c>
      <c r="E38">
        <v>13.025</v>
      </c>
      <c r="G38">
        <f>G37+F34</f>
        <v>13.700199999999997</v>
      </c>
      <c r="K38">
        <f>K37+J34</f>
        <v>14.522200000000002</v>
      </c>
      <c r="M38" s="2">
        <v>52.8</v>
      </c>
    </row>
    <row r="39" spans="1:13" s="3" customFormat="1" ht="15" customHeight="1" x14ac:dyDescent="0.25">
      <c r="A39" s="3">
        <v>65</v>
      </c>
      <c r="B39" s="3">
        <v>1.4610000000000001</v>
      </c>
      <c r="C39" s="3">
        <v>1.5466</v>
      </c>
      <c r="E39" s="3">
        <v>13.869</v>
      </c>
      <c r="F39" s="3">
        <f>(E44-E39)/5</f>
        <v>0.19260000000000019</v>
      </c>
      <c r="G39" s="3">
        <f>E39</f>
        <v>13.869</v>
      </c>
      <c r="I39" s="3">
        <v>14.708</v>
      </c>
      <c r="J39" s="3">
        <f>(I44-I39)/5</f>
        <v>0.21739999999999995</v>
      </c>
      <c r="K39" s="3">
        <f>I39</f>
        <v>14.708</v>
      </c>
      <c r="M39" s="2">
        <v>54.2</v>
      </c>
    </row>
    <row r="40" spans="1:13" x14ac:dyDescent="0.25">
      <c r="A40">
        <v>66</v>
      </c>
      <c r="B40">
        <v>1.48</v>
      </c>
      <c r="C40">
        <v>1.5713999999999999</v>
      </c>
      <c r="E40">
        <v>13.869</v>
      </c>
      <c r="G40">
        <f>G39+F39</f>
        <v>14.0616</v>
      </c>
      <c r="K40">
        <f>K39+J39</f>
        <v>14.9254</v>
      </c>
      <c r="M40" s="2">
        <v>55.5</v>
      </c>
    </row>
    <row r="41" spans="1:13" x14ac:dyDescent="0.25">
      <c r="A41">
        <v>67</v>
      </c>
      <c r="B41">
        <v>1.4995000000000001</v>
      </c>
      <c r="C41">
        <v>1.5953999999999999</v>
      </c>
      <c r="E41">
        <v>13.869</v>
      </c>
      <c r="G41">
        <f>G40+F39</f>
        <v>14.254200000000001</v>
      </c>
      <c r="K41">
        <f>K40+J39</f>
        <v>15.142799999999999</v>
      </c>
      <c r="M41" s="2">
        <v>56.8</v>
      </c>
    </row>
    <row r="42" spans="1:13" x14ac:dyDescent="0.25">
      <c r="A42">
        <v>68</v>
      </c>
      <c r="B42">
        <v>1.5196000000000001</v>
      </c>
      <c r="C42">
        <v>1.6202000000000001</v>
      </c>
      <c r="E42">
        <v>13.869</v>
      </c>
      <c r="G42">
        <f>G41+F39</f>
        <v>14.446800000000001</v>
      </c>
      <c r="K42">
        <f>K41+J39</f>
        <v>15.360199999999999</v>
      </c>
      <c r="M42" s="2">
        <v>58.1</v>
      </c>
    </row>
    <row r="43" spans="1:13" x14ac:dyDescent="0.25">
      <c r="A43">
        <v>69</v>
      </c>
      <c r="B43">
        <v>1.5402</v>
      </c>
      <c r="C43">
        <v>1.6587000000000001</v>
      </c>
      <c r="E43">
        <v>13.869</v>
      </c>
      <c r="G43">
        <f>G42+F39</f>
        <v>14.639400000000002</v>
      </c>
      <c r="K43">
        <f>K42+J39</f>
        <v>15.577599999999999</v>
      </c>
      <c r="M43" s="2">
        <v>59.4</v>
      </c>
    </row>
    <row r="44" spans="1:13" s="3" customFormat="1" ht="15" customHeight="1" x14ac:dyDescent="0.25">
      <c r="A44" s="3">
        <v>70</v>
      </c>
      <c r="B44" s="3">
        <v>1.5612999999999999</v>
      </c>
      <c r="C44" s="3">
        <v>1.6829000000000001</v>
      </c>
      <c r="E44" s="3">
        <v>14.832000000000001</v>
      </c>
      <c r="F44" s="3">
        <f>(E49-E44)/5</f>
        <v>0.22219999999999979</v>
      </c>
      <c r="G44" s="3">
        <f>E44</f>
        <v>14.832000000000001</v>
      </c>
      <c r="I44" s="3">
        <v>15.795</v>
      </c>
      <c r="J44" s="3">
        <f>(I49-I44)/5</f>
        <v>0.25980000000000025</v>
      </c>
      <c r="K44" s="3">
        <f>I44</f>
        <v>15.795</v>
      </c>
      <c r="M44" s="2">
        <v>60.6</v>
      </c>
    </row>
    <row r="45" spans="1:13" x14ac:dyDescent="0.25">
      <c r="A45">
        <v>71</v>
      </c>
      <c r="B45">
        <v>1.583</v>
      </c>
      <c r="C45">
        <v>1.7131000000000001</v>
      </c>
      <c r="E45">
        <v>14.832000000000001</v>
      </c>
      <c r="G45">
        <f>G44+F44</f>
        <v>15.0542</v>
      </c>
      <c r="K45">
        <f>K44+J44</f>
        <v>16.0548</v>
      </c>
      <c r="M45" s="2">
        <v>61.9</v>
      </c>
    </row>
    <row r="46" spans="1:13" x14ac:dyDescent="0.25">
      <c r="A46">
        <v>72</v>
      </c>
      <c r="B46">
        <v>1.6053999999999999</v>
      </c>
      <c r="C46">
        <v>1.7417</v>
      </c>
      <c r="E46">
        <v>14.832000000000001</v>
      </c>
      <c r="G46">
        <f>G45+F44</f>
        <v>15.276399999999999</v>
      </c>
      <c r="K46">
        <f>K45+J44</f>
        <v>16.314599999999999</v>
      </c>
      <c r="M46" s="2">
        <v>63.1</v>
      </c>
    </row>
    <row r="47" spans="1:13" x14ac:dyDescent="0.25">
      <c r="A47">
        <v>73</v>
      </c>
      <c r="B47">
        <v>1.6283000000000001</v>
      </c>
      <c r="C47">
        <v>1.7712000000000001</v>
      </c>
      <c r="E47">
        <v>14.832000000000001</v>
      </c>
      <c r="G47">
        <f>G46+F44</f>
        <v>15.498599999999998</v>
      </c>
      <c r="K47">
        <f>K46+J44</f>
        <v>16.574399999999997</v>
      </c>
      <c r="M47" s="2">
        <v>64.3</v>
      </c>
    </row>
    <row r="48" spans="1:13" ht="15" customHeight="1" x14ac:dyDescent="0.25">
      <c r="A48">
        <v>74</v>
      </c>
      <c r="B48">
        <v>1.6519999999999999</v>
      </c>
      <c r="C48">
        <v>1.8173999999999999</v>
      </c>
      <c r="E48">
        <v>14.832000000000001</v>
      </c>
      <c r="G48">
        <f>G47+F44</f>
        <v>15.720799999999997</v>
      </c>
      <c r="K48">
        <f>K47+J44</f>
        <v>16.834199999999996</v>
      </c>
      <c r="M48" s="2">
        <v>65.5</v>
      </c>
    </row>
    <row r="49" spans="1:13" s="3" customFormat="1" x14ac:dyDescent="0.25">
      <c r="A49" s="3">
        <v>75</v>
      </c>
      <c r="B49" s="3">
        <v>1.6762999999999999</v>
      </c>
      <c r="C49" s="3">
        <v>1.8455999999999999</v>
      </c>
      <c r="E49" s="3">
        <v>15.943</v>
      </c>
      <c r="F49" s="3">
        <f>(E54-E49)/5</f>
        <v>0.2596</v>
      </c>
      <c r="G49" s="3">
        <f>E49</f>
        <v>15.943</v>
      </c>
      <c r="I49" s="3">
        <v>17.094000000000001</v>
      </c>
      <c r="J49" s="3">
        <f>(I54-I49)/5</f>
        <v>0.31739999999999996</v>
      </c>
      <c r="K49" s="3">
        <f>I49</f>
        <v>17.094000000000001</v>
      </c>
      <c r="M49" s="2">
        <v>66.7</v>
      </c>
    </row>
    <row r="50" spans="1:13" x14ac:dyDescent="0.25">
      <c r="A50">
        <v>76</v>
      </c>
      <c r="B50">
        <v>1.7014</v>
      </c>
      <c r="C50">
        <v>1.8829</v>
      </c>
      <c r="E50">
        <v>15.943</v>
      </c>
      <c r="G50">
        <f>G49+F49</f>
        <v>16.2026</v>
      </c>
      <c r="K50">
        <f>K49+J49</f>
        <v>17.4114</v>
      </c>
      <c r="M50" s="2">
        <v>67.8</v>
      </c>
    </row>
    <row r="51" spans="1:13" x14ac:dyDescent="0.25">
      <c r="A51">
        <v>77</v>
      </c>
      <c r="B51">
        <v>1.7272000000000001</v>
      </c>
      <c r="C51">
        <v>1.9174</v>
      </c>
      <c r="E51">
        <v>15.943</v>
      </c>
      <c r="G51">
        <f>G50+F49</f>
        <v>16.462199999999999</v>
      </c>
      <c r="K51">
        <f>K50+J49</f>
        <v>17.7288</v>
      </c>
      <c r="M51" s="2">
        <v>69</v>
      </c>
    </row>
    <row r="52" spans="1:13" x14ac:dyDescent="0.25">
      <c r="A52">
        <v>78</v>
      </c>
      <c r="B52">
        <v>1.7539</v>
      </c>
      <c r="C52">
        <v>1.9533</v>
      </c>
      <c r="E52">
        <v>15.943</v>
      </c>
      <c r="G52">
        <f>G51+F49</f>
        <v>16.721799999999998</v>
      </c>
      <c r="K52">
        <f>K51+J49</f>
        <v>18.046199999999999</v>
      </c>
      <c r="M52" s="2">
        <v>70.099999999999994</v>
      </c>
    </row>
    <row r="53" spans="1:13" x14ac:dyDescent="0.25">
      <c r="A53">
        <v>79</v>
      </c>
      <c r="B53">
        <v>1.7813000000000001</v>
      </c>
      <c r="C53">
        <v>2.0095999999999998</v>
      </c>
      <c r="E53">
        <v>15.943</v>
      </c>
      <c r="G53">
        <f>G52+F49</f>
        <v>16.981399999999997</v>
      </c>
      <c r="K53">
        <f>K52+J49</f>
        <v>18.363599999999998</v>
      </c>
      <c r="M53" s="2">
        <v>71.2</v>
      </c>
    </row>
    <row r="54" spans="1:13" s="3" customFormat="1" x14ac:dyDescent="0.25">
      <c r="A54" s="3">
        <v>80</v>
      </c>
      <c r="B54" s="3">
        <v>1.8097000000000001</v>
      </c>
      <c r="C54" s="3">
        <v>2.0430999999999999</v>
      </c>
      <c r="E54" s="3">
        <v>17.241</v>
      </c>
      <c r="F54" s="3">
        <f>(E59-E54)/5</f>
        <v>0.30760000000000004</v>
      </c>
      <c r="G54" s="3">
        <f>E54</f>
        <v>17.241</v>
      </c>
      <c r="I54" s="3">
        <v>18.681000000000001</v>
      </c>
      <c r="J54" s="3">
        <f>(I59-I54)/5</f>
        <v>0.39839999999999948</v>
      </c>
      <c r="K54" s="3">
        <f>I54</f>
        <v>18.681000000000001</v>
      </c>
      <c r="M54" s="2">
        <v>72.3</v>
      </c>
    </row>
    <row r="55" spans="1:13" x14ac:dyDescent="0.25">
      <c r="A55">
        <v>81</v>
      </c>
      <c r="B55">
        <v>1.8389</v>
      </c>
      <c r="C55">
        <v>2.09</v>
      </c>
      <c r="E55">
        <v>17.241</v>
      </c>
      <c r="G55">
        <f>G54+F54</f>
        <v>17.5486</v>
      </c>
      <c r="K55">
        <f>K54+J54</f>
        <v>19.0794</v>
      </c>
      <c r="M55" s="2">
        <v>73.400000000000006</v>
      </c>
    </row>
    <row r="56" spans="1:13" x14ac:dyDescent="0.25">
      <c r="A56">
        <v>82</v>
      </c>
      <c r="B56">
        <v>1.8691</v>
      </c>
      <c r="C56">
        <v>2.1326999999999998</v>
      </c>
      <c r="E56">
        <v>17.241</v>
      </c>
      <c r="G56">
        <f>G55+F54</f>
        <v>17.856200000000001</v>
      </c>
      <c r="K56">
        <f>K55+J54</f>
        <v>19.477799999999998</v>
      </c>
      <c r="M56" s="2">
        <v>74.5</v>
      </c>
    </row>
    <row r="57" spans="1:13" x14ac:dyDescent="0.25">
      <c r="A57">
        <v>83</v>
      </c>
      <c r="B57">
        <v>1.9003000000000001</v>
      </c>
      <c r="C57">
        <v>2.1770999999999998</v>
      </c>
      <c r="E57">
        <v>17.241</v>
      </c>
      <c r="G57">
        <f>G56+F54</f>
        <v>18.163800000000002</v>
      </c>
      <c r="K57">
        <f>K56+J54</f>
        <v>19.876199999999997</v>
      </c>
      <c r="M57" s="2">
        <v>75.5</v>
      </c>
    </row>
    <row r="58" spans="1:13" x14ac:dyDescent="0.25">
      <c r="A58">
        <v>84</v>
      </c>
      <c r="B58">
        <v>1.9326000000000001</v>
      </c>
      <c r="C58">
        <v>2.2233999999999998</v>
      </c>
      <c r="E58">
        <v>17.241</v>
      </c>
      <c r="G58">
        <f>G57+F54</f>
        <v>18.471400000000003</v>
      </c>
      <c r="K58">
        <f>K57+J54</f>
        <v>20.274599999999996</v>
      </c>
      <c r="M58" s="2">
        <v>76.599999999999994</v>
      </c>
    </row>
    <row r="59" spans="1:13" s="3" customFormat="1" x14ac:dyDescent="0.25">
      <c r="A59" s="3">
        <v>85</v>
      </c>
      <c r="B59" s="3">
        <v>1.966</v>
      </c>
      <c r="C59" s="3">
        <v>2.2879</v>
      </c>
      <c r="E59" s="3">
        <v>18.779</v>
      </c>
      <c r="F59" s="3">
        <f>(E64-E59)/5</f>
        <v>0.37120000000000031</v>
      </c>
      <c r="G59" s="3">
        <f>E59</f>
        <v>18.779</v>
      </c>
      <c r="I59" s="3">
        <v>20.672999999999998</v>
      </c>
      <c r="J59" s="3">
        <f>(I64-I59)/5</f>
        <v>0.51760000000000017</v>
      </c>
      <c r="K59" s="3">
        <f>I59</f>
        <v>20.672999999999998</v>
      </c>
      <c r="M59" s="2">
        <v>77.599999999999994</v>
      </c>
    </row>
    <row r="60" spans="1:13" x14ac:dyDescent="0.25">
      <c r="A60">
        <v>86</v>
      </c>
      <c r="B60">
        <v>2.0099</v>
      </c>
      <c r="C60">
        <v>2.3483000000000001</v>
      </c>
      <c r="E60">
        <v>18.779</v>
      </c>
      <c r="G60">
        <f>G59+F59</f>
        <v>19.150200000000002</v>
      </c>
      <c r="K60">
        <f>K59+J59</f>
        <v>21.1906</v>
      </c>
      <c r="M60" s="2">
        <v>78.599999999999994</v>
      </c>
    </row>
    <row r="61" spans="1:13" x14ac:dyDescent="0.25">
      <c r="A61">
        <v>87</v>
      </c>
      <c r="B61">
        <v>2.0558999999999998</v>
      </c>
      <c r="C61">
        <v>2.4302000000000001</v>
      </c>
      <c r="E61">
        <v>18.779</v>
      </c>
      <c r="G61">
        <f>G60+F59</f>
        <v>19.521400000000003</v>
      </c>
      <c r="K61">
        <f>K60+J59</f>
        <v>21.708200000000001</v>
      </c>
      <c r="M61" s="2">
        <v>79.7</v>
      </c>
    </row>
    <row r="62" spans="1:13" x14ac:dyDescent="0.25">
      <c r="A62">
        <v>88</v>
      </c>
      <c r="B62">
        <v>2.1040000000000001</v>
      </c>
      <c r="C62">
        <v>2.5181</v>
      </c>
      <c r="E62">
        <v>18.779</v>
      </c>
      <c r="G62">
        <f>G61+F59</f>
        <v>19.892600000000005</v>
      </c>
      <c r="K62">
        <f>K61+J59</f>
        <v>22.225800000000003</v>
      </c>
      <c r="M62" s="2">
        <v>80.7</v>
      </c>
    </row>
    <row r="63" spans="1:13" x14ac:dyDescent="0.25">
      <c r="A63">
        <v>89</v>
      </c>
      <c r="B63">
        <v>2.1543000000000001</v>
      </c>
      <c r="C63">
        <v>2.5802</v>
      </c>
      <c r="E63">
        <v>18.779</v>
      </c>
      <c r="G63">
        <f>G62+F59</f>
        <v>20.263800000000007</v>
      </c>
      <c r="K63">
        <f>K62+J59</f>
        <v>22.743400000000005</v>
      </c>
      <c r="M63" s="2">
        <v>81.599999999999994</v>
      </c>
    </row>
    <row r="64" spans="1:13" s="3" customFormat="1" x14ac:dyDescent="0.25">
      <c r="A64" s="3">
        <v>90</v>
      </c>
      <c r="B64" s="3">
        <v>2.2071999999999998</v>
      </c>
      <c r="C64" s="3">
        <v>2.6795</v>
      </c>
      <c r="E64" s="3">
        <v>20.635000000000002</v>
      </c>
      <c r="F64" s="3">
        <f>(E69-E64)/5</f>
        <v>0.45799999999999985</v>
      </c>
      <c r="G64" s="3">
        <f>E64</f>
        <v>20.635000000000002</v>
      </c>
      <c r="I64" s="3">
        <v>23.260999999999999</v>
      </c>
      <c r="J64" s="3">
        <f>(I69-I64)/5</f>
        <v>0.70099999999999985</v>
      </c>
      <c r="K64" s="3">
        <f>I64</f>
        <v>23.260999999999999</v>
      </c>
      <c r="M64" s="2">
        <v>82.6</v>
      </c>
    </row>
    <row r="65" spans="1:13" x14ac:dyDescent="0.25">
      <c r="A65">
        <v>91</v>
      </c>
      <c r="B65">
        <v>2.2854000000000001</v>
      </c>
      <c r="C65">
        <v>2.7867000000000002</v>
      </c>
      <c r="E65">
        <v>20.635000000000002</v>
      </c>
      <c r="G65">
        <f>G64+F64</f>
        <v>21.093</v>
      </c>
      <c r="K65">
        <f>K64+J64</f>
        <v>23.962</v>
      </c>
      <c r="M65" s="2">
        <v>83.6</v>
      </c>
    </row>
    <row r="66" spans="1:13" x14ac:dyDescent="0.25">
      <c r="A66">
        <v>92</v>
      </c>
      <c r="B66">
        <v>2.3694000000000002</v>
      </c>
      <c r="C66">
        <v>2.9028</v>
      </c>
      <c r="E66">
        <v>20.635000000000002</v>
      </c>
      <c r="G66">
        <f>G65+F64</f>
        <v>21.550999999999998</v>
      </c>
      <c r="K66">
        <f>K65+J64</f>
        <v>24.663</v>
      </c>
      <c r="M66" s="2">
        <v>84.6</v>
      </c>
    </row>
    <row r="67" spans="1:13" x14ac:dyDescent="0.25">
      <c r="A67">
        <v>93</v>
      </c>
      <c r="B67">
        <v>2.4598</v>
      </c>
      <c r="C67">
        <v>2.9857</v>
      </c>
      <c r="E67">
        <v>20.635000000000002</v>
      </c>
      <c r="G67">
        <f>G66+F64</f>
        <v>22.008999999999997</v>
      </c>
      <c r="K67">
        <f>K66+J64</f>
        <v>25.364000000000001</v>
      </c>
      <c r="M67" s="2">
        <v>85.6</v>
      </c>
    </row>
    <row r="68" spans="1:13" x14ac:dyDescent="0.25">
      <c r="A68">
        <v>94</v>
      </c>
      <c r="B68">
        <v>2.5573999999999999</v>
      </c>
      <c r="C68">
        <v>3.1194000000000002</v>
      </c>
      <c r="E68">
        <v>20.635000000000002</v>
      </c>
      <c r="G68">
        <f>G67+F64</f>
        <v>22.466999999999995</v>
      </c>
      <c r="K68">
        <f>K67+J64</f>
        <v>26.065000000000001</v>
      </c>
      <c r="M68" s="2">
        <v>86.6</v>
      </c>
    </row>
    <row r="69" spans="1:13" x14ac:dyDescent="0.25">
      <c r="A69">
        <v>95</v>
      </c>
      <c r="B69">
        <v>2.6629999999999998</v>
      </c>
      <c r="C69">
        <v>3.2656000000000001</v>
      </c>
      <c r="E69">
        <v>22.925000000000001</v>
      </c>
      <c r="F69" s="3">
        <f>(E74-E69)/5</f>
        <v>2.415</v>
      </c>
      <c r="G69" s="3">
        <f>E69</f>
        <v>22.925000000000001</v>
      </c>
      <c r="I69">
        <v>26.765999999999998</v>
      </c>
      <c r="J69" s="3">
        <f>(I74-I69)/5</f>
        <v>1.0468000000000004</v>
      </c>
      <c r="K69" s="3">
        <f>I69</f>
        <v>26.765999999999998</v>
      </c>
      <c r="M69" s="2">
        <v>87.6</v>
      </c>
    </row>
    <row r="70" spans="1:13" x14ac:dyDescent="0.25">
      <c r="A70">
        <v>96</v>
      </c>
      <c r="B70">
        <v>2.7968000000000002</v>
      </c>
      <c r="C70">
        <v>3.4262000000000001</v>
      </c>
      <c r="E70">
        <v>22.925000000000001</v>
      </c>
      <c r="G70">
        <f>G69+F69</f>
        <v>25.34</v>
      </c>
      <c r="K70">
        <f>K69+J69</f>
        <v>27.812799999999999</v>
      </c>
      <c r="M70" s="2">
        <v>88.6</v>
      </c>
    </row>
    <row r="71" spans="1:13" x14ac:dyDescent="0.25">
      <c r="A71">
        <v>97</v>
      </c>
      <c r="B71">
        <v>2.9447000000000001</v>
      </c>
      <c r="C71">
        <v>3.6034000000000002</v>
      </c>
      <c r="E71">
        <v>22.925000000000001</v>
      </c>
      <c r="G71">
        <f>G70+F69</f>
        <v>27.754999999999999</v>
      </c>
      <c r="K71">
        <f>K70+J69</f>
        <v>28.8596</v>
      </c>
      <c r="M71" s="2">
        <v>89.6</v>
      </c>
    </row>
    <row r="72" spans="1:13" x14ac:dyDescent="0.25">
      <c r="A72">
        <v>98</v>
      </c>
      <c r="B72">
        <v>3.1091000000000002</v>
      </c>
      <c r="C72">
        <v>3.7321</v>
      </c>
      <c r="E72">
        <v>22.925000000000001</v>
      </c>
      <c r="G72">
        <f>G71+F69</f>
        <v>30.169999999999998</v>
      </c>
      <c r="K72">
        <f>K71+J69</f>
        <v>29.906400000000001</v>
      </c>
      <c r="M72" s="2">
        <v>90.6</v>
      </c>
    </row>
    <row r="73" spans="1:13" x14ac:dyDescent="0.25">
      <c r="A73">
        <v>99</v>
      </c>
      <c r="B73">
        <v>3.2930000000000001</v>
      </c>
      <c r="C73">
        <v>3.9434</v>
      </c>
      <c r="E73">
        <v>22.925000000000001</v>
      </c>
      <c r="G73">
        <f>G72+F69</f>
        <v>32.585000000000001</v>
      </c>
      <c r="K73">
        <f>K72+J69</f>
        <v>30.953200000000002</v>
      </c>
      <c r="M73" s="2">
        <v>91.6</v>
      </c>
    </row>
    <row r="74" spans="1:13" x14ac:dyDescent="0.25">
      <c r="A74">
        <v>100</v>
      </c>
      <c r="B74">
        <v>3.5</v>
      </c>
      <c r="C74">
        <v>4.18</v>
      </c>
      <c r="E74">
        <v>35</v>
      </c>
      <c r="F74" s="3">
        <v>35</v>
      </c>
      <c r="G74" s="3">
        <f>E74</f>
        <v>35</v>
      </c>
      <c r="I74">
        <v>32</v>
      </c>
      <c r="M74" s="2">
        <v>92.6</v>
      </c>
    </row>
  </sheetData>
  <pageMargins left="0.70866141732283472" right="0.70866141732283472" top="0.15748031496062992" bottom="0.15748031496062992" header="0.31496062992125984" footer="0.31496062992125984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16"/>
  <sheetViews>
    <sheetView zoomScaleNormal="100" zoomScaleSheetLayoutView="70" workbookViewId="0">
      <selection activeCell="L2" sqref="L2"/>
    </sheetView>
  </sheetViews>
  <sheetFormatPr defaultColWidth="9.140625" defaultRowHeight="15" x14ac:dyDescent="0.25"/>
  <cols>
    <col min="1" max="1" width="4.5703125" customWidth="1"/>
    <col min="2" max="2" width="8.28515625" style="4" customWidth="1"/>
    <col min="3" max="3" width="20.28515625" style="8" customWidth="1"/>
    <col min="4" max="4" width="11.42578125" style="9" customWidth="1"/>
    <col min="5" max="5" width="9" style="46" customWidth="1"/>
    <col min="6" max="6" width="15" customWidth="1"/>
    <col min="7" max="7" width="10.140625" bestFit="1" customWidth="1"/>
    <col min="8" max="8" width="7.42578125" style="2" customWidth="1"/>
    <col min="9" max="9" width="4.85546875" style="2" customWidth="1"/>
    <col min="10" max="10" width="8.140625" style="9" customWidth="1"/>
    <col min="11" max="11" width="6.7109375" customWidth="1"/>
  </cols>
  <sheetData>
    <row r="1" spans="1:15" ht="18.75" x14ac:dyDescent="0.3">
      <c r="B1" s="33"/>
      <c r="C1" s="5" t="s">
        <v>184</v>
      </c>
      <c r="D1" s="6">
        <v>2024</v>
      </c>
      <c r="E1" s="41"/>
      <c r="G1" s="48">
        <v>45483</v>
      </c>
    </row>
    <row r="2" spans="1:15" ht="18.75" x14ac:dyDescent="0.3">
      <c r="A2" s="34"/>
      <c r="B2" s="34" t="s">
        <v>29</v>
      </c>
      <c r="C2" s="12"/>
      <c r="D2" s="13"/>
      <c r="E2" s="42"/>
      <c r="F2" s="14"/>
      <c r="G2" s="14"/>
      <c r="H2" s="15"/>
      <c r="I2" s="15"/>
      <c r="J2" s="17"/>
    </row>
    <row r="3" spans="1:15" ht="23.25" x14ac:dyDescent="0.25">
      <c r="A3" s="18"/>
      <c r="B3" s="18" t="s">
        <v>22</v>
      </c>
      <c r="C3" s="16" t="s">
        <v>23</v>
      </c>
      <c r="D3" s="17" t="s">
        <v>24</v>
      </c>
      <c r="E3" s="43" t="s">
        <v>81</v>
      </c>
      <c r="F3" s="14" t="s">
        <v>25</v>
      </c>
      <c r="G3" s="14" t="s">
        <v>26</v>
      </c>
      <c r="H3" s="20" t="s">
        <v>19</v>
      </c>
      <c r="I3" s="20" t="s">
        <v>20</v>
      </c>
      <c r="J3" s="40" t="s">
        <v>21</v>
      </c>
      <c r="M3" s="2"/>
      <c r="N3" s="2"/>
    </row>
    <row r="4" spans="1:15" ht="15" customHeight="1" x14ac:dyDescent="0.25">
      <c r="A4" s="19">
        <v>1</v>
      </c>
      <c r="B4" s="80">
        <v>190</v>
      </c>
      <c r="C4" s="21" t="s">
        <v>102</v>
      </c>
      <c r="D4" s="22" t="s">
        <v>103</v>
      </c>
      <c r="E4" s="44">
        <v>27594</v>
      </c>
      <c r="F4" s="22" t="s">
        <v>104</v>
      </c>
      <c r="G4" s="23">
        <v>45325</v>
      </c>
      <c r="H4" s="24">
        <v>1975</v>
      </c>
      <c r="I4" s="24">
        <v>49</v>
      </c>
      <c r="J4" s="36">
        <v>219.4</v>
      </c>
      <c r="K4" t="s">
        <v>186</v>
      </c>
      <c r="M4" s="2"/>
      <c r="N4" s="2"/>
    </row>
    <row r="5" spans="1:15" ht="15" customHeight="1" x14ac:dyDescent="0.25">
      <c r="A5" s="19">
        <v>2</v>
      </c>
      <c r="B5" s="80">
        <v>152</v>
      </c>
      <c r="C5" s="21" t="s">
        <v>274</v>
      </c>
      <c r="D5" s="22" t="s">
        <v>6</v>
      </c>
      <c r="E5" s="44">
        <v>19513</v>
      </c>
      <c r="F5" s="22" t="s">
        <v>197</v>
      </c>
      <c r="G5" s="23">
        <v>45476</v>
      </c>
      <c r="H5" s="24">
        <v>1953</v>
      </c>
      <c r="I5" s="24">
        <v>71</v>
      </c>
      <c r="J5" s="36">
        <v>213.9</v>
      </c>
      <c r="M5" s="2"/>
      <c r="N5" s="2"/>
      <c r="O5" s="1"/>
    </row>
    <row r="6" spans="1:15" ht="15" customHeight="1" x14ac:dyDescent="0.25">
      <c r="A6" s="19">
        <v>3</v>
      </c>
      <c r="B6" s="80">
        <v>166</v>
      </c>
      <c r="C6" s="21" t="s">
        <v>122</v>
      </c>
      <c r="D6" s="22" t="s">
        <v>123</v>
      </c>
      <c r="E6" s="44">
        <v>24192</v>
      </c>
      <c r="F6" s="22" t="s">
        <v>104</v>
      </c>
      <c r="G6" s="23">
        <v>45339</v>
      </c>
      <c r="H6" s="24">
        <v>1966</v>
      </c>
      <c r="I6" s="24">
        <v>58</v>
      </c>
      <c r="J6" s="36">
        <v>210.2</v>
      </c>
      <c r="K6" s="10" t="s">
        <v>186</v>
      </c>
      <c r="M6" s="11"/>
      <c r="N6" s="2"/>
      <c r="O6" s="7"/>
    </row>
    <row r="7" spans="1:15" ht="15" customHeight="1" x14ac:dyDescent="0.25">
      <c r="A7" s="19">
        <v>4</v>
      </c>
      <c r="B7" s="80">
        <v>142</v>
      </c>
      <c r="C7" s="21" t="s">
        <v>168</v>
      </c>
      <c r="D7" s="22" t="s">
        <v>245</v>
      </c>
      <c r="E7" s="44">
        <v>18083</v>
      </c>
      <c r="F7" s="22" t="s">
        <v>198</v>
      </c>
      <c r="G7" s="23">
        <v>45438</v>
      </c>
      <c r="H7" s="24">
        <v>1949</v>
      </c>
      <c r="I7" s="24">
        <v>75</v>
      </c>
      <c r="J7" s="36">
        <v>208.7</v>
      </c>
      <c r="K7" s="10"/>
      <c r="M7" s="11"/>
      <c r="N7" s="2"/>
      <c r="O7" s="7"/>
    </row>
    <row r="8" spans="1:15" ht="15" customHeight="1" x14ac:dyDescent="0.25">
      <c r="A8" s="19">
        <v>5</v>
      </c>
      <c r="B8" s="80">
        <v>156</v>
      </c>
      <c r="C8" s="21" t="s">
        <v>88</v>
      </c>
      <c r="D8" s="22" t="s">
        <v>245</v>
      </c>
      <c r="E8" s="44">
        <v>22450</v>
      </c>
      <c r="F8" s="22" t="s">
        <v>204</v>
      </c>
      <c r="G8" s="23">
        <v>45469</v>
      </c>
      <c r="H8" s="24">
        <v>1961</v>
      </c>
      <c r="I8" s="24">
        <v>63</v>
      </c>
      <c r="J8" s="36">
        <v>207.4</v>
      </c>
      <c r="K8" s="10"/>
      <c r="M8" s="11"/>
      <c r="N8" s="2"/>
      <c r="O8" s="7"/>
    </row>
    <row r="9" spans="1:15" ht="15" customHeight="1" x14ac:dyDescent="0.25">
      <c r="A9" s="19">
        <v>6</v>
      </c>
      <c r="B9" s="80">
        <v>139</v>
      </c>
      <c r="C9" s="21" t="s">
        <v>10</v>
      </c>
      <c r="D9" s="22" t="s">
        <v>6</v>
      </c>
      <c r="E9" s="44">
        <v>17679</v>
      </c>
      <c r="F9" s="22" t="s">
        <v>32</v>
      </c>
      <c r="G9" s="23">
        <v>45315</v>
      </c>
      <c r="H9" s="24">
        <v>1948</v>
      </c>
      <c r="I9" s="24">
        <v>76</v>
      </c>
      <c r="J9" s="36">
        <v>206.8</v>
      </c>
      <c r="K9" s="10" t="s">
        <v>186</v>
      </c>
      <c r="M9" s="11"/>
      <c r="N9" s="2"/>
      <c r="O9" s="7"/>
    </row>
    <row r="10" spans="1:15" ht="15" customHeight="1" x14ac:dyDescent="0.25">
      <c r="A10" s="19">
        <v>7</v>
      </c>
      <c r="B10" s="80">
        <v>147</v>
      </c>
      <c r="C10" s="21" t="s">
        <v>236</v>
      </c>
      <c r="D10" s="22" t="s">
        <v>259</v>
      </c>
      <c r="E10" s="44">
        <v>20400</v>
      </c>
      <c r="F10" s="22" t="s">
        <v>269</v>
      </c>
      <c r="G10" s="23">
        <v>45354</v>
      </c>
      <c r="H10" s="24">
        <v>1955</v>
      </c>
      <c r="I10" s="24">
        <v>69</v>
      </c>
      <c r="J10" s="36">
        <v>206.4</v>
      </c>
      <c r="K10" s="10" t="s">
        <v>186</v>
      </c>
      <c r="M10" s="11"/>
      <c r="N10" s="2"/>
      <c r="O10" s="7"/>
    </row>
    <row r="11" spans="1:15" ht="15" customHeight="1" x14ac:dyDescent="0.25">
      <c r="A11" s="19">
        <v>8</v>
      </c>
      <c r="B11" s="80">
        <v>160</v>
      </c>
      <c r="C11" s="21" t="s">
        <v>93</v>
      </c>
      <c r="D11" s="22" t="s">
        <v>5</v>
      </c>
      <c r="E11" s="44">
        <v>24216</v>
      </c>
      <c r="F11" s="22" t="s">
        <v>198</v>
      </c>
      <c r="G11" s="23">
        <v>45438</v>
      </c>
      <c r="H11" s="24">
        <v>1966</v>
      </c>
      <c r="I11" s="24">
        <v>58</v>
      </c>
      <c r="J11" s="36">
        <v>204.2</v>
      </c>
      <c r="K11" s="10"/>
      <c r="M11" s="11"/>
      <c r="N11" s="2"/>
      <c r="O11" s="7"/>
    </row>
    <row r="12" spans="1:15" ht="15" customHeight="1" x14ac:dyDescent="0.25">
      <c r="A12" s="19">
        <v>9</v>
      </c>
      <c r="B12" s="80">
        <v>170</v>
      </c>
      <c r="C12" s="21" t="s">
        <v>83</v>
      </c>
      <c r="D12" s="22" t="s">
        <v>9</v>
      </c>
      <c r="E12" s="44">
        <v>26683</v>
      </c>
      <c r="F12" s="22" t="s">
        <v>32</v>
      </c>
      <c r="G12" s="23">
        <v>45378</v>
      </c>
      <c r="H12" s="24">
        <v>1973</v>
      </c>
      <c r="I12" s="24">
        <v>51</v>
      </c>
      <c r="J12" s="36">
        <v>202.9</v>
      </c>
      <c r="K12" s="10" t="s">
        <v>186</v>
      </c>
      <c r="M12" s="11"/>
      <c r="N12" s="2"/>
      <c r="O12" s="7"/>
    </row>
    <row r="13" spans="1:15" ht="15" customHeight="1" x14ac:dyDescent="0.25">
      <c r="A13" s="19">
        <v>10</v>
      </c>
      <c r="B13" s="80">
        <v>155</v>
      </c>
      <c r="C13" s="21" t="s">
        <v>4</v>
      </c>
      <c r="D13" s="22" t="s">
        <v>5</v>
      </c>
      <c r="E13" s="44">
        <v>23497</v>
      </c>
      <c r="F13" s="22" t="s">
        <v>104</v>
      </c>
      <c r="G13" s="23">
        <v>45350</v>
      </c>
      <c r="H13" s="24">
        <v>1964</v>
      </c>
      <c r="I13" s="24">
        <v>60</v>
      </c>
      <c r="J13" s="36">
        <v>202.2</v>
      </c>
      <c r="K13" s="10" t="s">
        <v>186</v>
      </c>
      <c r="M13" s="11"/>
      <c r="N13" s="2"/>
      <c r="O13" s="7"/>
    </row>
    <row r="14" spans="1:15" ht="15" customHeight="1" x14ac:dyDescent="0.25">
      <c r="A14" s="19">
        <v>11</v>
      </c>
      <c r="B14" s="80">
        <v>139</v>
      </c>
      <c r="C14" s="21" t="s">
        <v>11</v>
      </c>
      <c r="D14" s="22" t="s">
        <v>6</v>
      </c>
      <c r="E14" s="44">
        <v>19213</v>
      </c>
      <c r="F14" s="22" t="s">
        <v>32</v>
      </c>
      <c r="G14" s="23">
        <v>45361</v>
      </c>
      <c r="H14" s="24">
        <v>1952</v>
      </c>
      <c r="I14" s="24">
        <v>72</v>
      </c>
      <c r="J14" s="36">
        <v>202.1</v>
      </c>
      <c r="K14" s="10" t="s">
        <v>186</v>
      </c>
      <c r="M14" s="11"/>
      <c r="N14" s="2"/>
      <c r="O14" s="7"/>
    </row>
    <row r="15" spans="1:15" ht="15" customHeight="1" x14ac:dyDescent="0.25">
      <c r="A15" s="19">
        <v>12</v>
      </c>
      <c r="B15" s="80">
        <v>157</v>
      </c>
      <c r="C15" s="21" t="s">
        <v>92</v>
      </c>
      <c r="D15" s="22" t="s">
        <v>9</v>
      </c>
      <c r="E15" s="44">
        <v>24278</v>
      </c>
      <c r="F15" s="22" t="s">
        <v>104</v>
      </c>
      <c r="G15" s="23">
        <v>45339</v>
      </c>
      <c r="H15" s="24">
        <v>1966</v>
      </c>
      <c r="I15" s="24">
        <v>58</v>
      </c>
      <c r="J15" s="36">
        <v>201.2</v>
      </c>
      <c r="K15" s="10" t="s">
        <v>186</v>
      </c>
      <c r="M15" s="11"/>
      <c r="N15" s="2"/>
      <c r="O15" s="7"/>
    </row>
    <row r="16" spans="1:15" ht="15" customHeight="1" x14ac:dyDescent="0.25">
      <c r="A16" s="19">
        <v>13</v>
      </c>
      <c r="B16" s="80">
        <v>132</v>
      </c>
      <c r="C16" s="21" t="s">
        <v>13</v>
      </c>
      <c r="D16" s="22" t="s">
        <v>14</v>
      </c>
      <c r="E16" s="44">
        <v>17440</v>
      </c>
      <c r="F16" s="22" t="s">
        <v>190</v>
      </c>
      <c r="G16" s="23">
        <v>45453</v>
      </c>
      <c r="H16" s="24">
        <v>1947</v>
      </c>
      <c r="I16" s="24">
        <v>77</v>
      </c>
      <c r="J16" s="36">
        <v>201</v>
      </c>
      <c r="K16" s="10"/>
      <c r="M16" s="11"/>
      <c r="N16" s="2"/>
      <c r="O16" s="7"/>
    </row>
    <row r="17" spans="1:15" ht="15" customHeight="1" x14ac:dyDescent="0.25">
      <c r="A17" s="19">
        <v>14</v>
      </c>
      <c r="B17" s="80">
        <v>145</v>
      </c>
      <c r="C17" s="21" t="s">
        <v>125</v>
      </c>
      <c r="D17" s="22" t="s">
        <v>258</v>
      </c>
      <c r="E17" s="44">
        <v>21532</v>
      </c>
      <c r="F17" s="22" t="s">
        <v>104</v>
      </c>
      <c r="G17" s="23">
        <v>45339</v>
      </c>
      <c r="H17" s="24">
        <v>1958</v>
      </c>
      <c r="I17" s="24">
        <v>66</v>
      </c>
      <c r="J17" s="36">
        <v>200.5</v>
      </c>
      <c r="K17" s="10" t="s">
        <v>186</v>
      </c>
      <c r="M17" s="11"/>
      <c r="N17" s="2"/>
      <c r="O17" s="7"/>
    </row>
    <row r="18" spans="1:15" ht="15" customHeight="1" x14ac:dyDescent="0.25">
      <c r="A18" s="19">
        <v>15</v>
      </c>
      <c r="B18" s="80">
        <v>130</v>
      </c>
      <c r="C18" s="21" t="s">
        <v>307</v>
      </c>
      <c r="D18" s="22" t="s">
        <v>5</v>
      </c>
      <c r="E18" s="44">
        <v>17063</v>
      </c>
      <c r="F18" s="22" t="s">
        <v>198</v>
      </c>
      <c r="G18" s="23">
        <v>45438</v>
      </c>
      <c r="H18" s="24">
        <v>1946</v>
      </c>
      <c r="I18" s="24">
        <v>78</v>
      </c>
      <c r="J18" s="36">
        <v>200.1</v>
      </c>
      <c r="K18" s="10"/>
      <c r="M18" s="11"/>
      <c r="N18" s="2"/>
      <c r="O18" s="7"/>
    </row>
    <row r="19" spans="1:15" ht="15" customHeight="1" x14ac:dyDescent="0.25">
      <c r="A19" s="19">
        <v>16</v>
      </c>
      <c r="B19" s="80">
        <v>169</v>
      </c>
      <c r="C19" s="21" t="s">
        <v>118</v>
      </c>
      <c r="D19" s="22" t="s">
        <v>119</v>
      </c>
      <c r="E19" s="44">
        <v>27491</v>
      </c>
      <c r="F19" s="22" t="s">
        <v>104</v>
      </c>
      <c r="G19" s="23">
        <v>45339</v>
      </c>
      <c r="H19" s="24">
        <v>1975</v>
      </c>
      <c r="I19" s="24">
        <v>49</v>
      </c>
      <c r="J19" s="36">
        <v>198.4</v>
      </c>
      <c r="K19" s="10" t="s">
        <v>186</v>
      </c>
      <c r="M19" s="11"/>
      <c r="N19" s="2"/>
      <c r="O19" s="7"/>
    </row>
    <row r="20" spans="1:15" ht="15" customHeight="1" x14ac:dyDescent="0.25">
      <c r="A20" s="19">
        <v>17</v>
      </c>
      <c r="B20" s="80">
        <v>180</v>
      </c>
      <c r="C20" s="21" t="s">
        <v>112</v>
      </c>
      <c r="D20" s="22" t="s">
        <v>244</v>
      </c>
      <c r="E20" s="44">
        <v>29614</v>
      </c>
      <c r="F20" s="22" t="s">
        <v>34</v>
      </c>
      <c r="G20" s="23">
        <v>45462</v>
      </c>
      <c r="H20" s="24">
        <v>1981</v>
      </c>
      <c r="I20" s="24">
        <v>43</v>
      </c>
      <c r="J20" s="36">
        <v>198</v>
      </c>
      <c r="K20" s="10"/>
      <c r="M20" s="11"/>
      <c r="N20" s="2"/>
      <c r="O20" s="7"/>
    </row>
    <row r="21" spans="1:15" ht="15" customHeight="1" x14ac:dyDescent="0.25">
      <c r="A21" s="19">
        <v>18</v>
      </c>
      <c r="B21" s="80">
        <v>130</v>
      </c>
      <c r="C21" s="21" t="s">
        <v>105</v>
      </c>
      <c r="D21" s="22" t="s">
        <v>141</v>
      </c>
      <c r="E21" s="44">
        <v>18342</v>
      </c>
      <c r="F21" s="22" t="s">
        <v>104</v>
      </c>
      <c r="G21" s="23">
        <v>45339</v>
      </c>
      <c r="H21" s="24">
        <v>1950</v>
      </c>
      <c r="I21" s="24">
        <v>74</v>
      </c>
      <c r="J21" s="36">
        <v>195.5</v>
      </c>
      <c r="K21" s="10" t="s">
        <v>186</v>
      </c>
      <c r="M21" s="11"/>
      <c r="N21" s="2"/>
      <c r="O21" s="7"/>
    </row>
    <row r="22" spans="1:15" ht="15" customHeight="1" x14ac:dyDescent="0.25">
      <c r="A22" s="19">
        <v>19</v>
      </c>
      <c r="B22" s="80">
        <v>120</v>
      </c>
      <c r="C22" s="21" t="s">
        <v>110</v>
      </c>
      <c r="D22" s="22" t="s">
        <v>111</v>
      </c>
      <c r="E22" s="44">
        <v>15686</v>
      </c>
      <c r="F22" s="22" t="s">
        <v>273</v>
      </c>
      <c r="G22" s="23">
        <v>45368</v>
      </c>
      <c r="H22" s="24">
        <v>1942</v>
      </c>
      <c r="I22" s="24">
        <v>82</v>
      </c>
      <c r="J22" s="36">
        <v>194.5</v>
      </c>
      <c r="K22" s="10" t="s">
        <v>186</v>
      </c>
      <c r="M22" s="11"/>
      <c r="N22" s="2"/>
      <c r="O22" s="7"/>
    </row>
    <row r="23" spans="1:15" ht="15" customHeight="1" x14ac:dyDescent="0.25">
      <c r="A23" s="19">
        <v>20</v>
      </c>
      <c r="B23" s="80">
        <v>202</v>
      </c>
      <c r="C23" s="21" t="s">
        <v>179</v>
      </c>
      <c r="D23" s="22" t="s">
        <v>180</v>
      </c>
      <c r="E23" s="44">
        <v>33618</v>
      </c>
      <c r="F23" s="22" t="s">
        <v>275</v>
      </c>
      <c r="G23" s="23">
        <v>45466</v>
      </c>
      <c r="H23" s="24">
        <v>1992</v>
      </c>
      <c r="I23" s="24">
        <v>32</v>
      </c>
      <c r="J23" s="36">
        <v>194.2</v>
      </c>
      <c r="K23" s="10"/>
      <c r="M23" s="11"/>
      <c r="N23" s="2"/>
      <c r="O23" s="7"/>
    </row>
    <row r="24" spans="1:15" ht="15" customHeight="1" x14ac:dyDescent="0.25">
      <c r="A24" s="19">
        <v>21</v>
      </c>
      <c r="B24" s="80">
        <v>131</v>
      </c>
      <c r="C24" s="21" t="s">
        <v>299</v>
      </c>
      <c r="D24" s="22" t="s">
        <v>300</v>
      </c>
      <c r="E24" s="44">
        <v>19015</v>
      </c>
      <c r="F24" s="22" t="s">
        <v>197</v>
      </c>
      <c r="G24" s="23">
        <v>45434</v>
      </c>
      <c r="H24" s="24">
        <v>1952</v>
      </c>
      <c r="I24" s="24">
        <v>72</v>
      </c>
      <c r="J24" s="36">
        <v>194.1</v>
      </c>
      <c r="K24" s="10"/>
      <c r="M24" s="11"/>
      <c r="N24" s="2"/>
      <c r="O24" s="7"/>
    </row>
    <row r="25" spans="1:15" ht="15" customHeight="1" x14ac:dyDescent="0.25">
      <c r="A25" s="19">
        <v>22</v>
      </c>
      <c r="B25" s="80">
        <v>170</v>
      </c>
      <c r="C25" s="21" t="s">
        <v>284</v>
      </c>
      <c r="D25" s="22" t="s">
        <v>285</v>
      </c>
      <c r="E25" s="44">
        <v>28818</v>
      </c>
      <c r="F25" s="22" t="s">
        <v>276</v>
      </c>
      <c r="G25" s="23">
        <v>45478</v>
      </c>
      <c r="H25" s="24">
        <v>1978</v>
      </c>
      <c r="I25" s="24">
        <v>46</v>
      </c>
      <c r="J25" s="36">
        <v>193.9</v>
      </c>
      <c r="K25" s="10"/>
      <c r="M25" s="11"/>
      <c r="N25" s="2"/>
      <c r="O25" s="7"/>
    </row>
    <row r="26" spans="1:15" ht="15" customHeight="1" x14ac:dyDescent="0.25">
      <c r="A26" s="19">
        <v>23</v>
      </c>
      <c r="B26" s="80">
        <v>154</v>
      </c>
      <c r="C26" s="21" t="s">
        <v>255</v>
      </c>
      <c r="D26" s="22" t="s">
        <v>256</v>
      </c>
      <c r="E26" s="44">
        <v>25529</v>
      </c>
      <c r="F26" s="22" t="s">
        <v>104</v>
      </c>
      <c r="G26" s="23">
        <v>45339</v>
      </c>
      <c r="H26" s="24">
        <v>1969</v>
      </c>
      <c r="I26" s="24">
        <v>55</v>
      </c>
      <c r="J26" s="36">
        <v>193.5</v>
      </c>
      <c r="K26" s="10" t="s">
        <v>186</v>
      </c>
      <c r="M26" s="11"/>
      <c r="N26" s="2"/>
      <c r="O26" s="7"/>
    </row>
    <row r="27" spans="1:15" ht="15" customHeight="1" x14ac:dyDescent="0.25">
      <c r="A27" s="19">
        <v>24</v>
      </c>
      <c r="B27" s="80">
        <v>130</v>
      </c>
      <c r="C27" s="21" t="s">
        <v>132</v>
      </c>
      <c r="D27" s="22" t="s">
        <v>113</v>
      </c>
      <c r="E27" s="44">
        <v>19087</v>
      </c>
      <c r="F27" s="22" t="s">
        <v>104</v>
      </c>
      <c r="G27" s="23">
        <v>45339</v>
      </c>
      <c r="H27" s="24">
        <v>1952</v>
      </c>
      <c r="I27" s="24">
        <v>72</v>
      </c>
      <c r="J27" s="36">
        <v>193.1</v>
      </c>
      <c r="K27" s="10" t="s">
        <v>186</v>
      </c>
      <c r="M27" s="11"/>
      <c r="N27" s="2"/>
      <c r="O27" s="7"/>
    </row>
    <row r="28" spans="1:15" ht="15.75" customHeight="1" x14ac:dyDescent="0.25">
      <c r="A28" s="19">
        <v>25</v>
      </c>
      <c r="B28" s="80">
        <v>150</v>
      </c>
      <c r="C28" s="21" t="s">
        <v>109</v>
      </c>
      <c r="D28" s="22" t="s">
        <v>9</v>
      </c>
      <c r="E28" s="44">
        <v>24812</v>
      </c>
      <c r="F28" s="22" t="s">
        <v>32</v>
      </c>
      <c r="G28" s="23">
        <v>45315</v>
      </c>
      <c r="H28" s="24">
        <v>1967</v>
      </c>
      <c r="I28" s="24">
        <v>57</v>
      </c>
      <c r="J28" s="36">
        <v>192.7</v>
      </c>
      <c r="K28" s="10" t="s">
        <v>186</v>
      </c>
      <c r="M28" s="11"/>
      <c r="N28" s="2"/>
      <c r="O28" s="7"/>
    </row>
    <row r="29" spans="1:15" ht="15" customHeight="1" x14ac:dyDescent="0.25">
      <c r="A29" s="19">
        <v>26</v>
      </c>
      <c r="B29" s="80">
        <v>148</v>
      </c>
      <c r="C29" s="21" t="s">
        <v>268</v>
      </c>
      <c r="D29" s="22" t="s">
        <v>245</v>
      </c>
      <c r="E29" s="44">
        <v>24278</v>
      </c>
      <c r="F29" s="22" t="s">
        <v>32</v>
      </c>
      <c r="G29" s="23">
        <v>45361</v>
      </c>
      <c r="H29" s="24">
        <v>1966</v>
      </c>
      <c r="I29" s="24">
        <v>58</v>
      </c>
      <c r="J29" s="36">
        <v>192.2</v>
      </c>
      <c r="K29" s="10" t="s">
        <v>186</v>
      </c>
      <c r="M29" s="11"/>
      <c r="N29" s="2"/>
      <c r="O29" s="7"/>
    </row>
    <row r="30" spans="1:15" ht="15" customHeight="1" x14ac:dyDescent="0.25">
      <c r="A30" s="19">
        <v>27</v>
      </c>
      <c r="B30" s="80">
        <v>148</v>
      </c>
      <c r="C30" s="21" t="s">
        <v>257</v>
      </c>
      <c r="D30" s="22" t="s">
        <v>18</v>
      </c>
      <c r="E30" s="44">
        <v>24466</v>
      </c>
      <c r="F30" s="22" t="s">
        <v>32</v>
      </c>
      <c r="G30" s="23">
        <v>45361</v>
      </c>
      <c r="H30" s="24">
        <v>1966</v>
      </c>
      <c r="I30" s="24">
        <v>58</v>
      </c>
      <c r="J30" s="36">
        <v>192.2</v>
      </c>
      <c r="K30" s="10" t="s">
        <v>186</v>
      </c>
      <c r="M30" s="11"/>
      <c r="N30" s="2"/>
      <c r="O30" s="7"/>
    </row>
    <row r="31" spans="1:15" ht="15" customHeight="1" x14ac:dyDescent="0.25">
      <c r="A31" s="19">
        <v>28</v>
      </c>
      <c r="B31" s="80">
        <v>164</v>
      </c>
      <c r="C31" s="21" t="s">
        <v>203</v>
      </c>
      <c r="D31" s="22" t="s">
        <v>245</v>
      </c>
      <c r="E31" s="44">
        <v>27815</v>
      </c>
      <c r="F31" s="22" t="s">
        <v>8</v>
      </c>
      <c r="G31" s="23">
        <v>45319</v>
      </c>
      <c r="H31" s="24">
        <v>1976</v>
      </c>
      <c r="I31" s="24">
        <v>48</v>
      </c>
      <c r="J31" s="36">
        <v>191.6</v>
      </c>
      <c r="K31" s="10" t="s">
        <v>186</v>
      </c>
      <c r="M31" s="11"/>
      <c r="N31" s="2"/>
      <c r="O31" s="7"/>
    </row>
    <row r="32" spans="1:15" ht="15" customHeight="1" x14ac:dyDescent="0.25">
      <c r="A32" s="19">
        <v>29</v>
      </c>
      <c r="B32" s="80">
        <v>143</v>
      </c>
      <c r="C32" s="21" t="s">
        <v>94</v>
      </c>
      <c r="D32" s="22" t="s">
        <v>6</v>
      </c>
      <c r="E32" s="44">
        <v>23215</v>
      </c>
      <c r="F32" s="22" t="s">
        <v>32</v>
      </c>
      <c r="G32" s="23">
        <v>45448</v>
      </c>
      <c r="H32" s="24">
        <v>1963</v>
      </c>
      <c r="I32" s="24">
        <v>61</v>
      </c>
      <c r="J32" s="36">
        <v>191.6</v>
      </c>
      <c r="K32" s="10"/>
      <c r="M32" s="11"/>
      <c r="N32" s="2"/>
      <c r="O32" s="7"/>
    </row>
    <row r="33" spans="1:15" ht="15" customHeight="1" x14ac:dyDescent="0.25">
      <c r="A33" s="19">
        <v>30</v>
      </c>
      <c r="B33" s="80">
        <v>126</v>
      </c>
      <c r="C33" s="21" t="s">
        <v>134</v>
      </c>
      <c r="D33" s="22" t="s">
        <v>113</v>
      </c>
      <c r="E33" s="44">
        <v>18381</v>
      </c>
      <c r="F33" s="22" t="s">
        <v>301</v>
      </c>
      <c r="G33" s="23">
        <v>45437</v>
      </c>
      <c r="H33" s="24">
        <v>1950</v>
      </c>
      <c r="I33" s="24">
        <v>74</v>
      </c>
      <c r="J33" s="36">
        <v>191.5</v>
      </c>
      <c r="K33" s="10"/>
      <c r="M33" s="11"/>
      <c r="N33" s="2"/>
      <c r="O33" s="7"/>
    </row>
    <row r="34" spans="1:15" ht="15" customHeight="1" x14ac:dyDescent="0.25">
      <c r="A34" s="19">
        <v>31</v>
      </c>
      <c r="B34" s="80">
        <v>125</v>
      </c>
      <c r="C34" s="21" t="s">
        <v>302</v>
      </c>
      <c r="D34" s="22" t="s">
        <v>303</v>
      </c>
      <c r="E34" s="44">
        <v>18435</v>
      </c>
      <c r="F34" s="22" t="s">
        <v>276</v>
      </c>
      <c r="G34" s="23">
        <v>45478</v>
      </c>
      <c r="H34" s="24">
        <v>1950</v>
      </c>
      <c r="I34" s="24">
        <v>74</v>
      </c>
      <c r="J34" s="36">
        <v>190.5</v>
      </c>
      <c r="K34" s="10"/>
      <c r="M34" s="11"/>
      <c r="N34" s="2"/>
      <c r="O34" s="7"/>
    </row>
    <row r="35" spans="1:15" ht="15" customHeight="1" x14ac:dyDescent="0.25">
      <c r="A35" s="19">
        <v>32</v>
      </c>
      <c r="B35" s="80">
        <v>133</v>
      </c>
      <c r="C35" s="21" t="s">
        <v>95</v>
      </c>
      <c r="D35" s="22" t="s">
        <v>35</v>
      </c>
      <c r="E35" s="44">
        <v>20958</v>
      </c>
      <c r="F35" s="22" t="s">
        <v>104</v>
      </c>
      <c r="G35" s="23">
        <v>45339</v>
      </c>
      <c r="H35" s="24">
        <v>1957</v>
      </c>
      <c r="I35" s="24">
        <v>67</v>
      </c>
      <c r="J35" s="36">
        <v>189.8</v>
      </c>
      <c r="K35" s="10" t="s">
        <v>186</v>
      </c>
      <c r="M35" s="11"/>
      <c r="N35" s="2"/>
      <c r="O35" s="7"/>
    </row>
    <row r="36" spans="1:15" ht="15" customHeight="1" x14ac:dyDescent="0.25">
      <c r="A36" s="19">
        <v>33</v>
      </c>
      <c r="B36" s="80">
        <v>135</v>
      </c>
      <c r="C36" s="21" t="s">
        <v>262</v>
      </c>
      <c r="D36" s="22" t="s">
        <v>263</v>
      </c>
      <c r="E36" s="44">
        <v>21673</v>
      </c>
      <c r="F36" s="22" t="s">
        <v>204</v>
      </c>
      <c r="G36" s="23">
        <v>45469</v>
      </c>
      <c r="H36" s="24">
        <v>1959</v>
      </c>
      <c r="I36" s="24">
        <v>65</v>
      </c>
      <c r="J36" s="36">
        <v>189.2</v>
      </c>
      <c r="K36" s="10"/>
      <c r="M36" s="11"/>
      <c r="N36" s="2"/>
      <c r="O36" s="7"/>
    </row>
    <row r="37" spans="1:15" ht="15" customHeight="1" x14ac:dyDescent="0.25">
      <c r="A37" s="19">
        <v>34</v>
      </c>
      <c r="B37" s="80">
        <v>140</v>
      </c>
      <c r="C37" s="21" t="s">
        <v>164</v>
      </c>
      <c r="D37" s="22" t="s">
        <v>9</v>
      </c>
      <c r="E37" s="44">
        <v>23357</v>
      </c>
      <c r="F37" s="22" t="s">
        <v>32</v>
      </c>
      <c r="G37" s="23">
        <v>45301</v>
      </c>
      <c r="H37" s="24">
        <v>1963</v>
      </c>
      <c r="I37" s="24">
        <v>61</v>
      </c>
      <c r="J37" s="36">
        <v>188.6</v>
      </c>
      <c r="K37" s="10" t="s">
        <v>186</v>
      </c>
      <c r="M37" s="11"/>
      <c r="N37" s="2"/>
      <c r="O37" s="7"/>
    </row>
    <row r="38" spans="1:15" ht="15" customHeight="1" x14ac:dyDescent="0.25">
      <c r="A38" s="19">
        <v>35</v>
      </c>
      <c r="B38" s="80">
        <v>112.99999999999999</v>
      </c>
      <c r="C38" s="21" t="s">
        <v>16</v>
      </c>
      <c r="D38" s="22" t="s">
        <v>9</v>
      </c>
      <c r="E38" s="44">
        <v>15131</v>
      </c>
      <c r="F38" s="22" t="s">
        <v>197</v>
      </c>
      <c r="G38" s="23">
        <v>45476</v>
      </c>
      <c r="H38" s="24">
        <v>1941</v>
      </c>
      <c r="I38" s="24">
        <v>83</v>
      </c>
      <c r="J38" s="36">
        <v>188.5</v>
      </c>
      <c r="K38" s="10"/>
      <c r="M38" s="11"/>
      <c r="N38" s="2"/>
      <c r="O38" s="7"/>
    </row>
    <row r="39" spans="1:15" ht="15" customHeight="1" x14ac:dyDescent="0.25">
      <c r="A39" s="19">
        <v>36</v>
      </c>
      <c r="B39" s="80">
        <v>130</v>
      </c>
      <c r="C39" s="21" t="s">
        <v>264</v>
      </c>
      <c r="D39" s="22" t="s">
        <v>115</v>
      </c>
      <c r="E39" s="44">
        <v>20723</v>
      </c>
      <c r="F39" s="22" t="s">
        <v>104</v>
      </c>
      <c r="G39" s="23">
        <v>45339</v>
      </c>
      <c r="H39" s="24">
        <v>1956</v>
      </c>
      <c r="I39" s="24">
        <v>68</v>
      </c>
      <c r="J39" s="36">
        <v>188.1</v>
      </c>
      <c r="K39" s="10" t="s">
        <v>186</v>
      </c>
      <c r="M39" s="11"/>
      <c r="N39" s="2"/>
      <c r="O39" s="7"/>
    </row>
    <row r="40" spans="1:15" ht="15" customHeight="1" x14ac:dyDescent="0.25">
      <c r="A40" s="19">
        <v>37</v>
      </c>
      <c r="B40" s="80">
        <v>110.00000000000001</v>
      </c>
      <c r="C40" s="21" t="s">
        <v>266</v>
      </c>
      <c r="D40" s="22" t="s">
        <v>267</v>
      </c>
      <c r="E40" s="44">
        <v>14295</v>
      </c>
      <c r="F40" s="22" t="s">
        <v>276</v>
      </c>
      <c r="G40" s="23">
        <v>45478</v>
      </c>
      <c r="H40" s="24">
        <v>1939</v>
      </c>
      <c r="I40" s="24">
        <v>85</v>
      </c>
      <c r="J40" s="36">
        <v>187.60000000000002</v>
      </c>
      <c r="K40" s="10"/>
      <c r="M40" s="11"/>
      <c r="N40" s="2"/>
      <c r="O40" s="7"/>
    </row>
    <row r="41" spans="1:15" ht="15" customHeight="1" x14ac:dyDescent="0.25">
      <c r="A41" s="19">
        <v>38</v>
      </c>
      <c r="B41" s="80">
        <v>133</v>
      </c>
      <c r="C41" s="21" t="s">
        <v>166</v>
      </c>
      <c r="D41" s="22" t="s">
        <v>9</v>
      </c>
      <c r="E41" s="44">
        <v>21855</v>
      </c>
      <c r="F41" s="22" t="s">
        <v>32</v>
      </c>
      <c r="G41" s="23">
        <v>45361</v>
      </c>
      <c r="H41" s="24">
        <v>1959</v>
      </c>
      <c r="I41" s="24">
        <v>65</v>
      </c>
      <c r="J41" s="36">
        <v>187.2</v>
      </c>
      <c r="K41" s="10" t="s">
        <v>186</v>
      </c>
      <c r="M41" s="11"/>
      <c r="N41" s="2"/>
      <c r="O41" s="7"/>
    </row>
    <row r="42" spans="1:15" ht="15" customHeight="1" x14ac:dyDescent="0.25">
      <c r="A42" s="19">
        <v>39</v>
      </c>
      <c r="B42" s="80">
        <v>133</v>
      </c>
      <c r="C42" s="21" t="s">
        <v>296</v>
      </c>
      <c r="D42" s="22" t="s">
        <v>297</v>
      </c>
      <c r="E42" s="44">
        <v>21812</v>
      </c>
      <c r="F42" s="22" t="s">
        <v>190</v>
      </c>
      <c r="G42" s="23">
        <v>45430</v>
      </c>
      <c r="H42" s="24">
        <v>1959</v>
      </c>
      <c r="I42" s="24">
        <v>65</v>
      </c>
      <c r="J42" s="36">
        <v>187.2</v>
      </c>
      <c r="K42" s="10"/>
      <c r="M42" s="11"/>
      <c r="N42" s="2"/>
      <c r="O42" s="7"/>
    </row>
    <row r="43" spans="1:15" ht="15" customHeight="1" x14ac:dyDescent="0.25">
      <c r="A43" s="19">
        <v>40</v>
      </c>
      <c r="B43" s="80">
        <v>133</v>
      </c>
      <c r="C43" s="21" t="s">
        <v>260</v>
      </c>
      <c r="D43" s="22" t="s">
        <v>261</v>
      </c>
      <c r="E43" s="44">
        <v>21683</v>
      </c>
      <c r="F43" s="22" t="s">
        <v>104</v>
      </c>
      <c r="G43" s="23">
        <v>45339</v>
      </c>
      <c r="H43" s="24">
        <v>1959</v>
      </c>
      <c r="I43" s="24">
        <v>65</v>
      </c>
      <c r="J43" s="36">
        <v>187.2</v>
      </c>
      <c r="K43" s="10" t="s">
        <v>186</v>
      </c>
      <c r="M43" s="11"/>
      <c r="N43" s="2"/>
      <c r="O43" s="7"/>
    </row>
    <row r="44" spans="1:15" ht="15" customHeight="1" x14ac:dyDescent="0.25">
      <c r="A44" s="19">
        <v>41</v>
      </c>
      <c r="B44" s="80">
        <v>127</v>
      </c>
      <c r="C44" s="21" t="s">
        <v>167</v>
      </c>
      <c r="D44" s="22" t="s">
        <v>165</v>
      </c>
      <c r="E44" s="44">
        <v>20409</v>
      </c>
      <c r="F44" s="22" t="s">
        <v>32</v>
      </c>
      <c r="G44" s="23">
        <v>45361</v>
      </c>
      <c r="H44" s="24">
        <v>1955</v>
      </c>
      <c r="I44" s="24">
        <v>69</v>
      </c>
      <c r="J44" s="36">
        <v>186.4</v>
      </c>
      <c r="K44" s="10" t="s">
        <v>186</v>
      </c>
      <c r="M44" s="11"/>
      <c r="N44" s="2"/>
      <c r="O44" s="7"/>
    </row>
    <row r="45" spans="1:15" ht="15" customHeight="1" x14ac:dyDescent="0.25">
      <c r="A45" s="19">
        <v>42</v>
      </c>
      <c r="B45" s="80">
        <v>160</v>
      </c>
      <c r="C45" s="21" t="s">
        <v>254</v>
      </c>
      <c r="D45" s="22" t="s">
        <v>228</v>
      </c>
      <c r="E45" s="44">
        <v>28126</v>
      </c>
      <c r="F45" s="22" t="s">
        <v>104</v>
      </c>
      <c r="G45" s="23">
        <v>45339</v>
      </c>
      <c r="H45" s="24">
        <v>1977</v>
      </c>
      <c r="I45" s="24">
        <v>47</v>
      </c>
      <c r="J45" s="36">
        <v>185.8</v>
      </c>
      <c r="K45" s="10" t="s">
        <v>186</v>
      </c>
      <c r="M45" s="11"/>
      <c r="N45" s="2"/>
      <c r="O45" s="7"/>
    </row>
    <row r="46" spans="1:15" ht="15" customHeight="1" x14ac:dyDescent="0.25">
      <c r="A46" s="19">
        <v>43</v>
      </c>
      <c r="B46" s="80">
        <v>119</v>
      </c>
      <c r="C46" s="21" t="s">
        <v>96</v>
      </c>
      <c r="D46" s="22" t="s">
        <v>9</v>
      </c>
      <c r="E46" s="44">
        <v>18064</v>
      </c>
      <c r="F46" s="22" t="s">
        <v>32</v>
      </c>
      <c r="G46" s="23">
        <v>45329</v>
      </c>
      <c r="H46" s="24">
        <v>1949</v>
      </c>
      <c r="I46" s="24">
        <v>75</v>
      </c>
      <c r="J46" s="36">
        <v>185.7</v>
      </c>
      <c r="K46" s="10" t="s">
        <v>186</v>
      </c>
      <c r="M46" s="11"/>
      <c r="N46" s="2"/>
      <c r="O46" s="7"/>
    </row>
    <row r="47" spans="1:15" ht="15" customHeight="1" x14ac:dyDescent="0.25">
      <c r="A47" s="19">
        <v>44</v>
      </c>
      <c r="B47" s="80">
        <v>158</v>
      </c>
      <c r="C47" s="21" t="s">
        <v>286</v>
      </c>
      <c r="D47" s="22" t="s">
        <v>287</v>
      </c>
      <c r="E47" s="44">
        <v>27834</v>
      </c>
      <c r="F47" s="22" t="s">
        <v>276</v>
      </c>
      <c r="G47" s="23">
        <v>45478</v>
      </c>
      <c r="H47" s="24">
        <v>1976</v>
      </c>
      <c r="I47" s="24">
        <v>48</v>
      </c>
      <c r="J47" s="36">
        <v>185.6</v>
      </c>
      <c r="K47" s="10"/>
      <c r="M47" s="11"/>
      <c r="N47" s="2"/>
      <c r="O47" s="7"/>
    </row>
    <row r="48" spans="1:15" ht="15" customHeight="1" x14ac:dyDescent="0.25">
      <c r="A48" s="19">
        <v>45</v>
      </c>
      <c r="B48" s="80">
        <v>131</v>
      </c>
      <c r="C48" s="21" t="s">
        <v>31</v>
      </c>
      <c r="D48" s="22" t="s">
        <v>116</v>
      </c>
      <c r="E48" s="44">
        <v>21919</v>
      </c>
      <c r="F48" s="22" t="s">
        <v>32</v>
      </c>
      <c r="G48" s="23">
        <v>45294</v>
      </c>
      <c r="H48" s="24">
        <v>1960</v>
      </c>
      <c r="I48" s="24">
        <v>64</v>
      </c>
      <c r="J48" s="36">
        <v>183.8</v>
      </c>
      <c r="K48" s="10" t="s">
        <v>186</v>
      </c>
      <c r="M48" s="11"/>
      <c r="N48" s="2"/>
      <c r="O48" s="7"/>
    </row>
    <row r="49" spans="1:15" ht="15" customHeight="1" x14ac:dyDescent="0.25">
      <c r="A49" s="19">
        <v>46</v>
      </c>
      <c r="B49" s="80">
        <v>128</v>
      </c>
      <c r="C49" s="21" t="s">
        <v>129</v>
      </c>
      <c r="D49" s="22" t="s">
        <v>130</v>
      </c>
      <c r="E49" s="44">
        <v>21297</v>
      </c>
      <c r="F49" s="22" t="s">
        <v>276</v>
      </c>
      <c r="G49" s="23">
        <v>45478</v>
      </c>
      <c r="H49" s="24">
        <v>1958</v>
      </c>
      <c r="I49" s="24">
        <v>66</v>
      </c>
      <c r="J49" s="36">
        <v>183.5</v>
      </c>
      <c r="K49" s="10"/>
      <c r="M49" s="11"/>
      <c r="N49" s="2"/>
      <c r="O49" s="7"/>
    </row>
    <row r="50" spans="1:15" ht="15" customHeight="1" x14ac:dyDescent="0.25">
      <c r="A50" s="19">
        <v>47</v>
      </c>
      <c r="B50" s="80">
        <v>136</v>
      </c>
      <c r="C50" s="21" t="s">
        <v>149</v>
      </c>
      <c r="D50" s="22" t="s">
        <v>9</v>
      </c>
      <c r="E50" s="44">
        <v>23436</v>
      </c>
      <c r="F50" s="22" t="s">
        <v>104</v>
      </c>
      <c r="G50" s="23">
        <v>45339</v>
      </c>
      <c r="H50" s="24">
        <v>1964</v>
      </c>
      <c r="I50" s="24">
        <v>60</v>
      </c>
      <c r="J50" s="36">
        <v>183.2</v>
      </c>
      <c r="K50" s="10" t="s">
        <v>186</v>
      </c>
      <c r="M50" s="11"/>
      <c r="N50" s="2"/>
      <c r="O50" s="7"/>
    </row>
    <row r="51" spans="1:15" ht="15" customHeight="1" x14ac:dyDescent="0.25">
      <c r="A51" s="19">
        <v>48</v>
      </c>
      <c r="B51" s="80">
        <v>125</v>
      </c>
      <c r="C51" s="21" t="s">
        <v>298</v>
      </c>
      <c r="D51" s="22" t="s">
        <v>253</v>
      </c>
      <c r="E51" s="44">
        <v>20593</v>
      </c>
      <c r="F51" s="22" t="s">
        <v>276</v>
      </c>
      <c r="G51" s="23">
        <v>45478</v>
      </c>
      <c r="H51" s="24">
        <v>1956</v>
      </c>
      <c r="I51" s="24">
        <v>68</v>
      </c>
      <c r="J51" s="36">
        <v>183.1</v>
      </c>
      <c r="K51" s="10"/>
      <c r="M51" s="11"/>
      <c r="N51" s="2"/>
      <c r="O51" s="7"/>
    </row>
    <row r="52" spans="1:15" ht="15" customHeight="1" x14ac:dyDescent="0.25">
      <c r="A52" s="19">
        <v>49</v>
      </c>
      <c r="B52" s="80">
        <v>150</v>
      </c>
      <c r="C52" s="21" t="s">
        <v>293</v>
      </c>
      <c r="D52" s="22" t="s">
        <v>245</v>
      </c>
      <c r="E52" s="44">
        <v>26752</v>
      </c>
      <c r="F52" s="22" t="s">
        <v>294</v>
      </c>
      <c r="G52" s="23">
        <v>45449</v>
      </c>
      <c r="H52" s="24">
        <v>1973</v>
      </c>
      <c r="I52" s="24">
        <v>51</v>
      </c>
      <c r="J52" s="36">
        <v>182.9</v>
      </c>
      <c r="K52" s="10"/>
      <c r="M52" s="11"/>
      <c r="N52" s="2"/>
      <c r="O52" s="7"/>
    </row>
    <row r="53" spans="1:15" ht="15" customHeight="1" x14ac:dyDescent="0.25">
      <c r="A53" s="19">
        <v>50</v>
      </c>
      <c r="B53" s="80">
        <v>127</v>
      </c>
      <c r="C53" s="21" t="s">
        <v>265</v>
      </c>
      <c r="D53" s="22" t="s">
        <v>136</v>
      </c>
      <c r="E53" s="44">
        <v>21243</v>
      </c>
      <c r="F53" s="22" t="s">
        <v>104</v>
      </c>
      <c r="G53" s="23">
        <v>45339</v>
      </c>
      <c r="H53" s="24">
        <v>1958</v>
      </c>
      <c r="I53" s="24">
        <v>66</v>
      </c>
      <c r="J53" s="36">
        <v>182.5</v>
      </c>
      <c r="K53" s="10" t="s">
        <v>186</v>
      </c>
      <c r="M53" s="11"/>
      <c r="N53" s="2"/>
      <c r="O53" s="7"/>
    </row>
    <row r="54" spans="1:15" ht="15" customHeight="1" x14ac:dyDescent="0.25">
      <c r="A54" s="19">
        <v>51</v>
      </c>
      <c r="B54" s="79"/>
      <c r="C54" s="25"/>
      <c r="D54" s="26"/>
      <c r="E54" s="45"/>
      <c r="F54" s="26"/>
      <c r="G54" s="27"/>
      <c r="H54" s="28"/>
      <c r="I54" s="28"/>
      <c r="J54" s="37"/>
      <c r="K54" s="10"/>
      <c r="M54" s="11"/>
      <c r="N54" s="2"/>
      <c r="O54" s="7"/>
    </row>
    <row r="55" spans="1:15" ht="15" customHeight="1" x14ac:dyDescent="0.25">
      <c r="A55" s="19">
        <v>52</v>
      </c>
      <c r="B55" s="79"/>
      <c r="C55" s="25"/>
      <c r="D55" s="26"/>
      <c r="E55" s="45"/>
      <c r="F55" s="26"/>
      <c r="G55" s="27"/>
      <c r="H55" s="28"/>
      <c r="I55" s="28"/>
      <c r="J55" s="37"/>
    </row>
    <row r="56" spans="1:15" ht="15" customHeight="1" x14ac:dyDescent="0.25">
      <c r="A56" s="19">
        <v>53</v>
      </c>
      <c r="B56" s="80"/>
      <c r="C56" s="21"/>
      <c r="D56" s="22"/>
      <c r="E56" s="44"/>
      <c r="F56" s="22"/>
      <c r="G56" s="23"/>
      <c r="H56" s="24"/>
      <c r="I56" s="24"/>
      <c r="J56" s="36"/>
    </row>
    <row r="57" spans="1:15" ht="15" customHeight="1" x14ac:dyDescent="0.25">
      <c r="A57" s="19">
        <v>54</v>
      </c>
      <c r="B57" s="79"/>
      <c r="C57" s="25"/>
      <c r="D57" s="26"/>
      <c r="E57" s="45"/>
      <c r="F57" s="26"/>
      <c r="G57" s="27"/>
      <c r="H57" s="28"/>
      <c r="I57" s="28"/>
      <c r="J57" s="37"/>
    </row>
    <row r="58" spans="1:15" ht="15" customHeight="1" x14ac:dyDescent="0.25">
      <c r="A58" s="19">
        <v>55</v>
      </c>
      <c r="B58" s="79"/>
      <c r="C58" s="25"/>
      <c r="D58" s="26"/>
      <c r="E58" s="45"/>
      <c r="F58" s="26"/>
      <c r="G58" s="27"/>
      <c r="H58" s="28"/>
      <c r="I58" s="28"/>
      <c r="J58" s="37"/>
    </row>
    <row r="59" spans="1:15" ht="15" customHeight="1" x14ac:dyDescent="0.25">
      <c r="A59" s="19">
        <v>56</v>
      </c>
      <c r="B59" s="80"/>
      <c r="C59" s="21"/>
      <c r="D59" s="22"/>
      <c r="E59" s="44"/>
      <c r="F59" s="22"/>
      <c r="G59" s="23"/>
      <c r="H59" s="24"/>
      <c r="I59" s="24"/>
      <c r="J59" s="36"/>
    </row>
    <row r="60" spans="1:15" ht="15" customHeight="1" x14ac:dyDescent="0.25">
      <c r="A60" s="19">
        <v>57</v>
      </c>
      <c r="B60" s="79"/>
      <c r="C60" s="25"/>
      <c r="D60" s="26"/>
      <c r="E60" s="45"/>
      <c r="F60" s="26"/>
      <c r="G60" s="27"/>
      <c r="H60" s="28"/>
      <c r="I60" s="28"/>
      <c r="J60" s="37"/>
    </row>
    <row r="61" spans="1:15" ht="15" customHeight="1" x14ac:dyDescent="0.25">
      <c r="A61" s="19">
        <v>58</v>
      </c>
      <c r="B61" s="79"/>
      <c r="C61" s="25"/>
      <c r="D61" s="26"/>
      <c r="E61" s="45"/>
      <c r="F61" s="26"/>
      <c r="G61" s="27"/>
      <c r="H61" s="28"/>
      <c r="I61" s="28"/>
      <c r="J61" s="37"/>
    </row>
    <row r="62" spans="1:15" ht="15" customHeight="1" x14ac:dyDescent="0.25">
      <c r="A62" s="19">
        <v>59</v>
      </c>
      <c r="B62" s="80"/>
      <c r="C62" s="21"/>
      <c r="D62" s="22"/>
      <c r="E62" s="44"/>
      <c r="F62" s="22"/>
      <c r="G62" s="23"/>
      <c r="H62" s="24"/>
      <c r="I62" s="24"/>
      <c r="J62" s="36"/>
    </row>
    <row r="63" spans="1:15" ht="15" customHeight="1" x14ac:dyDescent="0.25">
      <c r="A63" s="19">
        <v>60</v>
      </c>
      <c r="B63" s="79"/>
      <c r="C63" s="25"/>
      <c r="D63" s="26"/>
      <c r="E63" s="45"/>
      <c r="F63" s="26"/>
      <c r="G63" s="27"/>
      <c r="H63" s="28"/>
      <c r="I63" s="28"/>
      <c r="J63" s="37"/>
    </row>
    <row r="64" spans="1:15" ht="15" customHeight="1" x14ac:dyDescent="0.25">
      <c r="A64" s="19">
        <v>61</v>
      </c>
      <c r="B64" s="79"/>
      <c r="C64" s="25"/>
      <c r="D64" s="26"/>
      <c r="E64" s="45"/>
      <c r="F64" s="26"/>
      <c r="G64" s="27"/>
      <c r="H64" s="28"/>
      <c r="I64" s="28"/>
      <c r="J64" s="37"/>
    </row>
    <row r="65" spans="1:10" ht="15" customHeight="1" x14ac:dyDescent="0.25">
      <c r="A65" s="19">
        <v>62</v>
      </c>
      <c r="B65" s="79"/>
      <c r="C65" s="25"/>
      <c r="D65" s="26"/>
      <c r="E65" s="45"/>
      <c r="F65" s="26"/>
      <c r="G65" s="27"/>
      <c r="H65" s="28"/>
      <c r="I65" s="28"/>
      <c r="J65" s="37"/>
    </row>
    <row r="66" spans="1:10" ht="15" customHeight="1" x14ac:dyDescent="0.25">
      <c r="A66" s="19">
        <v>63</v>
      </c>
      <c r="B66" s="79"/>
      <c r="C66" s="25"/>
      <c r="D66" s="26"/>
      <c r="E66" s="45"/>
      <c r="F66" s="26"/>
      <c r="G66" s="27"/>
      <c r="H66" s="28"/>
      <c r="I66" s="28"/>
      <c r="J66" s="37"/>
    </row>
    <row r="67" spans="1:10" ht="15" customHeight="1" x14ac:dyDescent="0.25">
      <c r="A67" s="19">
        <v>64</v>
      </c>
      <c r="B67" s="80"/>
      <c r="C67" s="21"/>
      <c r="D67" s="22"/>
      <c r="E67" s="44"/>
      <c r="F67" s="22"/>
      <c r="G67" s="23"/>
      <c r="H67" s="24"/>
      <c r="I67" s="24"/>
      <c r="J67" s="36"/>
    </row>
    <row r="68" spans="1:10" ht="15" customHeight="1" x14ac:dyDescent="0.25">
      <c r="A68" s="19">
        <v>65</v>
      </c>
      <c r="B68" s="79"/>
      <c r="C68" s="25"/>
      <c r="D68" s="26"/>
      <c r="E68" s="45"/>
      <c r="F68" s="26"/>
      <c r="G68" s="27"/>
      <c r="H68" s="28"/>
      <c r="I68" s="28"/>
      <c r="J68" s="37"/>
    </row>
    <row r="69" spans="1:10" ht="15" customHeight="1" x14ac:dyDescent="0.25">
      <c r="A69" s="19">
        <v>66</v>
      </c>
      <c r="B69" s="79"/>
      <c r="C69" s="25"/>
      <c r="D69" s="26"/>
      <c r="E69" s="45"/>
      <c r="F69" s="26"/>
      <c r="G69" s="27"/>
      <c r="H69" s="28"/>
      <c r="I69" s="28"/>
      <c r="J69" s="37"/>
    </row>
    <row r="70" spans="1:10" ht="15" customHeight="1" x14ac:dyDescent="0.25">
      <c r="A70" s="19">
        <v>67</v>
      </c>
      <c r="B70" s="80"/>
      <c r="C70" s="21"/>
      <c r="D70" s="22"/>
      <c r="E70" s="44"/>
      <c r="F70" s="22"/>
      <c r="G70" s="23"/>
      <c r="H70" s="24"/>
      <c r="I70" s="24"/>
      <c r="J70" s="36"/>
    </row>
    <row r="71" spans="1:10" ht="15" customHeight="1" x14ac:dyDescent="0.25">
      <c r="A71" s="19">
        <v>68</v>
      </c>
      <c r="B71" s="80"/>
      <c r="C71" s="21"/>
      <c r="D71" s="22"/>
      <c r="E71" s="44"/>
      <c r="F71" s="22"/>
      <c r="G71" s="23"/>
      <c r="H71" s="24"/>
      <c r="I71" s="24"/>
      <c r="J71" s="36"/>
    </row>
    <row r="72" spans="1:10" ht="15" customHeight="1" x14ac:dyDescent="0.25">
      <c r="A72" s="19">
        <v>69</v>
      </c>
      <c r="B72" s="80"/>
      <c r="C72" s="21"/>
      <c r="D72" s="22"/>
      <c r="E72" s="44"/>
      <c r="F72" s="22"/>
      <c r="G72" s="23"/>
      <c r="H72" s="24"/>
      <c r="I72" s="24"/>
      <c r="J72" s="36"/>
    </row>
    <row r="73" spans="1:10" ht="15" customHeight="1" x14ac:dyDescent="0.25">
      <c r="A73" s="19"/>
      <c r="B73" s="38"/>
      <c r="C73" s="21"/>
      <c r="D73" s="22"/>
      <c r="E73" s="44"/>
      <c r="F73" s="22"/>
      <c r="G73" s="23"/>
      <c r="H73" s="24"/>
      <c r="I73" s="24"/>
      <c r="J73" s="36"/>
    </row>
    <row r="74" spans="1:10" ht="15" customHeight="1" x14ac:dyDescent="0.25">
      <c r="A74" s="19"/>
      <c r="B74" s="39"/>
      <c r="C74" s="25"/>
      <c r="D74" s="26"/>
      <c r="E74" s="45"/>
      <c r="F74" s="26"/>
      <c r="G74" s="27"/>
      <c r="H74" s="28"/>
      <c r="I74" s="28"/>
      <c r="J74" s="37"/>
    </row>
    <row r="75" spans="1:10" ht="15.75" x14ac:dyDescent="0.25">
      <c r="A75" s="19"/>
      <c r="B75" s="39"/>
      <c r="C75" s="25"/>
      <c r="D75" s="26"/>
      <c r="E75" s="45"/>
      <c r="F75" s="26"/>
      <c r="G75" s="27"/>
      <c r="H75" s="28"/>
      <c r="I75" s="28"/>
      <c r="J75" s="37"/>
    </row>
    <row r="76" spans="1:10" ht="15.75" x14ac:dyDescent="0.25">
      <c r="A76" s="19" t="s">
        <v>38</v>
      </c>
      <c r="B76" s="39"/>
      <c r="C76" s="25"/>
      <c r="D76" s="26"/>
      <c r="E76" s="45"/>
      <c r="F76" s="26"/>
      <c r="G76" s="27"/>
      <c r="H76" s="28"/>
      <c r="I76" s="28"/>
      <c r="J76" s="37"/>
    </row>
    <row r="77" spans="1:10" ht="15.75" x14ac:dyDescent="0.25">
      <c r="A77" s="19" t="s">
        <v>39</v>
      </c>
      <c r="B77" s="39"/>
      <c r="C77" s="25"/>
      <c r="D77" s="26"/>
      <c r="E77" s="45"/>
      <c r="F77" s="26"/>
      <c r="G77" s="27"/>
      <c r="H77" s="28"/>
      <c r="I77" s="28"/>
      <c r="J77" s="37"/>
    </row>
    <row r="78" spans="1:10" ht="15.75" x14ac:dyDescent="0.25">
      <c r="A78" s="19" t="s">
        <v>40</v>
      </c>
      <c r="B78" s="39"/>
      <c r="C78" s="25"/>
      <c r="D78" s="26"/>
      <c r="E78" s="45"/>
      <c r="F78" s="26"/>
      <c r="G78" s="27"/>
      <c r="H78" s="28"/>
      <c r="I78" s="28"/>
      <c r="J78" s="37"/>
    </row>
    <row r="79" spans="1:10" ht="15.75" x14ac:dyDescent="0.25">
      <c r="A79" s="19" t="s">
        <v>41</v>
      </c>
      <c r="B79" s="38"/>
      <c r="C79" s="21"/>
      <c r="D79" s="22"/>
      <c r="E79" s="44"/>
      <c r="F79" s="22"/>
      <c r="G79" s="23"/>
      <c r="H79" s="24"/>
      <c r="I79" s="24"/>
      <c r="J79" s="36"/>
    </row>
    <row r="80" spans="1:10" ht="15.75" x14ac:dyDescent="0.25">
      <c r="A80" s="19" t="s">
        <v>42</v>
      </c>
      <c r="B80" s="39"/>
      <c r="C80" s="25"/>
      <c r="D80" s="26"/>
      <c r="E80" s="45"/>
      <c r="F80" s="26"/>
      <c r="G80" s="27"/>
      <c r="H80" s="28"/>
      <c r="I80" s="28"/>
      <c r="J80" s="37"/>
    </row>
    <row r="81" spans="1:14" ht="15.75" x14ac:dyDescent="0.25">
      <c r="A81" s="19" t="s">
        <v>43</v>
      </c>
      <c r="B81" s="39"/>
      <c r="C81" s="25"/>
      <c r="D81" s="26"/>
      <c r="E81" s="45"/>
      <c r="F81" s="26"/>
      <c r="G81" s="27"/>
      <c r="H81" s="28"/>
      <c r="I81" s="28"/>
      <c r="J81" s="37"/>
    </row>
    <row r="82" spans="1:14" ht="15.75" x14ac:dyDescent="0.25">
      <c r="A82" s="19" t="s">
        <v>44</v>
      </c>
      <c r="B82" s="39"/>
      <c r="C82" s="25"/>
      <c r="D82" s="26"/>
      <c r="E82" s="45"/>
      <c r="F82" s="26"/>
      <c r="G82" s="27"/>
      <c r="H82" s="28"/>
      <c r="I82" s="28"/>
      <c r="J82" s="37"/>
    </row>
    <row r="83" spans="1:14" ht="15.75" x14ac:dyDescent="0.25">
      <c r="A83" s="19" t="s">
        <v>45</v>
      </c>
      <c r="B83" s="39"/>
      <c r="C83" s="25"/>
      <c r="D83" s="26"/>
      <c r="E83" s="45"/>
      <c r="F83" s="26"/>
      <c r="G83" s="27"/>
      <c r="H83" s="28"/>
      <c r="I83" s="28"/>
      <c r="J83" s="37"/>
    </row>
    <row r="84" spans="1:14" ht="15.75" x14ac:dyDescent="0.25">
      <c r="A84" s="19" t="s">
        <v>46</v>
      </c>
      <c r="B84" s="39"/>
      <c r="C84" s="25"/>
      <c r="D84" s="26"/>
      <c r="E84" s="45"/>
      <c r="F84" s="26"/>
      <c r="G84" s="27"/>
      <c r="H84" s="28"/>
      <c r="I84" s="28"/>
      <c r="J84" s="37"/>
    </row>
    <row r="85" spans="1:14" ht="15.75" x14ac:dyDescent="0.25">
      <c r="A85" s="19" t="s">
        <v>47</v>
      </c>
      <c r="B85" s="39"/>
      <c r="C85" s="25"/>
      <c r="D85" s="26"/>
      <c r="E85" s="45"/>
      <c r="F85" s="26"/>
      <c r="G85" s="27"/>
      <c r="H85" s="28"/>
      <c r="I85" s="28"/>
      <c r="J85" s="37"/>
    </row>
    <row r="86" spans="1:14" ht="15.75" x14ac:dyDescent="0.25">
      <c r="A86" s="19" t="s">
        <v>48</v>
      </c>
      <c r="B86" s="38"/>
      <c r="C86" s="21"/>
      <c r="D86" s="22"/>
      <c r="E86" s="44"/>
      <c r="F86" s="22"/>
      <c r="G86" s="23"/>
      <c r="H86" s="24"/>
      <c r="I86" s="24"/>
      <c r="J86" s="36"/>
    </row>
    <row r="87" spans="1:14" ht="15.75" x14ac:dyDescent="0.25">
      <c r="A87" s="19" t="s">
        <v>49</v>
      </c>
      <c r="B87" s="39"/>
      <c r="C87" s="25"/>
      <c r="D87" s="26"/>
      <c r="E87" s="45"/>
      <c r="F87" s="26"/>
      <c r="G87" s="27"/>
      <c r="H87" s="28"/>
      <c r="I87" s="28"/>
      <c r="J87" s="37"/>
    </row>
    <row r="88" spans="1:14" ht="15.75" x14ac:dyDescent="0.25">
      <c r="A88" s="19" t="s">
        <v>50</v>
      </c>
      <c r="B88" s="39"/>
      <c r="C88" s="25"/>
      <c r="D88" s="26"/>
      <c r="E88" s="45"/>
      <c r="F88" s="26"/>
      <c r="G88" s="27"/>
      <c r="H88" s="28"/>
      <c r="I88" s="28"/>
      <c r="J88" s="37"/>
    </row>
    <row r="89" spans="1:14" ht="15.75" x14ac:dyDescent="0.25">
      <c r="A89" s="19" t="s">
        <v>51</v>
      </c>
      <c r="B89" s="39"/>
      <c r="C89" s="25"/>
      <c r="D89" s="26"/>
      <c r="E89" s="45"/>
      <c r="F89" s="26"/>
      <c r="G89" s="27"/>
      <c r="H89" s="28"/>
      <c r="I89" s="28"/>
      <c r="J89" s="37"/>
    </row>
    <row r="90" spans="1:14" ht="15.75" x14ac:dyDescent="0.25">
      <c r="A90" s="19" t="s">
        <v>52</v>
      </c>
      <c r="B90" s="39"/>
      <c r="C90" s="25"/>
      <c r="D90" s="26"/>
      <c r="E90" s="45"/>
      <c r="F90" s="26"/>
      <c r="G90" s="27"/>
      <c r="H90" s="28"/>
      <c r="I90" s="28"/>
      <c r="J90" s="37"/>
    </row>
    <row r="91" spans="1:14" ht="15.75" x14ac:dyDescent="0.25">
      <c r="A91" s="19" t="s">
        <v>53</v>
      </c>
      <c r="B91" s="39"/>
      <c r="C91" s="25"/>
      <c r="D91" s="26"/>
      <c r="E91" s="45"/>
      <c r="F91" s="26"/>
      <c r="G91" s="27"/>
      <c r="H91" s="28"/>
      <c r="I91" s="28"/>
      <c r="J91" s="37"/>
    </row>
    <row r="92" spans="1:14" ht="15.75" x14ac:dyDescent="0.25">
      <c r="A92" s="19" t="s">
        <v>54</v>
      </c>
      <c r="B92" s="39"/>
      <c r="C92" s="25"/>
      <c r="D92" s="26"/>
      <c r="E92" s="45"/>
      <c r="F92" s="26"/>
      <c r="G92" s="27"/>
      <c r="H92" s="28"/>
      <c r="I92" s="28"/>
      <c r="J92" s="37"/>
    </row>
    <row r="93" spans="1:14" ht="15.75" x14ac:dyDescent="0.25">
      <c r="A93" s="19" t="s">
        <v>55</v>
      </c>
      <c r="B93" s="39"/>
      <c r="C93" s="25"/>
      <c r="D93" s="26"/>
      <c r="E93" s="45"/>
      <c r="F93" s="26"/>
      <c r="G93" s="27"/>
      <c r="H93" s="28"/>
      <c r="I93" s="28"/>
      <c r="J93" s="37"/>
    </row>
    <row r="94" spans="1:14" ht="15.75" x14ac:dyDescent="0.25">
      <c r="A94" s="19" t="s">
        <v>56</v>
      </c>
      <c r="B94" s="39"/>
      <c r="C94" s="25"/>
      <c r="D94" s="26"/>
      <c r="E94" s="45"/>
      <c r="F94" s="26"/>
      <c r="G94" s="27"/>
      <c r="H94" s="28"/>
      <c r="I94" s="28"/>
      <c r="J94" s="37"/>
    </row>
    <row r="95" spans="1:14" ht="15.75" x14ac:dyDescent="0.25">
      <c r="A95" s="19" t="s">
        <v>57</v>
      </c>
      <c r="B95" s="39"/>
      <c r="C95" s="25"/>
      <c r="D95" s="26"/>
      <c r="E95" s="45"/>
      <c r="F95" s="26"/>
      <c r="G95" s="27"/>
      <c r="H95" s="28"/>
      <c r="I95" s="28"/>
      <c r="J95" s="37"/>
    </row>
    <row r="96" spans="1:14" ht="15.75" x14ac:dyDescent="0.25">
      <c r="A96" s="19" t="s">
        <v>58</v>
      </c>
      <c r="B96" s="39"/>
      <c r="C96" s="25"/>
      <c r="D96" s="26"/>
      <c r="E96" s="45"/>
      <c r="F96" s="26"/>
      <c r="G96" s="27"/>
      <c r="H96" s="28"/>
      <c r="I96" s="28"/>
      <c r="J96" s="37"/>
      <c r="N96" s="47" t="s">
        <v>84</v>
      </c>
    </row>
    <row r="97" spans="1:10" ht="15.75" x14ac:dyDescent="0.25">
      <c r="A97" s="19" t="s">
        <v>59</v>
      </c>
      <c r="B97" s="39"/>
      <c r="C97" s="25"/>
      <c r="D97" s="26"/>
      <c r="E97" s="45"/>
      <c r="F97" s="26"/>
      <c r="G97" s="27"/>
      <c r="H97" s="28"/>
      <c r="I97" s="28"/>
      <c r="J97" s="37"/>
    </row>
    <row r="98" spans="1:10" ht="15.75" x14ac:dyDescent="0.25">
      <c r="A98" s="19" t="s">
        <v>60</v>
      </c>
      <c r="B98" s="39"/>
      <c r="C98" s="25"/>
      <c r="D98" s="26"/>
      <c r="E98" s="45"/>
      <c r="F98" s="26"/>
      <c r="G98" s="27"/>
      <c r="H98" s="28"/>
      <c r="I98" s="28"/>
      <c r="J98" s="37"/>
    </row>
    <row r="99" spans="1:10" ht="15.75" x14ac:dyDescent="0.25">
      <c r="A99" s="19" t="s">
        <v>61</v>
      </c>
      <c r="B99" s="39"/>
      <c r="C99" s="25"/>
      <c r="D99" s="26"/>
      <c r="E99" s="45"/>
      <c r="F99" s="26"/>
      <c r="G99" s="27"/>
      <c r="H99" s="28"/>
      <c r="I99" s="28"/>
      <c r="J99" s="37"/>
    </row>
    <row r="100" spans="1:10" ht="15.75" x14ac:dyDescent="0.25">
      <c r="A100" s="19" t="s">
        <v>62</v>
      </c>
      <c r="B100" s="39"/>
      <c r="C100" s="25"/>
      <c r="D100" s="26"/>
      <c r="E100" s="45"/>
      <c r="F100" s="26"/>
      <c r="G100" s="27"/>
      <c r="H100" s="28"/>
      <c r="I100" s="28"/>
      <c r="J100" s="37"/>
    </row>
    <row r="101" spans="1:10" ht="15.75" x14ac:dyDescent="0.25">
      <c r="A101" s="19" t="s">
        <v>63</v>
      </c>
      <c r="B101" s="39"/>
      <c r="C101" s="25"/>
      <c r="D101" s="26"/>
      <c r="E101" s="45"/>
      <c r="F101" s="26"/>
      <c r="G101" s="27"/>
      <c r="H101" s="28"/>
      <c r="I101" s="28"/>
      <c r="J101" s="37"/>
    </row>
    <row r="102" spans="1:10" ht="15.75" x14ac:dyDescent="0.25">
      <c r="A102" s="19" t="s">
        <v>64</v>
      </c>
      <c r="B102" s="39"/>
      <c r="C102" s="25"/>
      <c r="D102" s="26"/>
      <c r="E102" s="45"/>
      <c r="F102" s="26"/>
      <c r="G102" s="27"/>
      <c r="H102" s="28"/>
      <c r="I102" s="28"/>
      <c r="J102" s="37"/>
    </row>
    <row r="103" spans="1:10" ht="15.75" x14ac:dyDescent="0.25">
      <c r="A103" s="19" t="s">
        <v>65</v>
      </c>
      <c r="B103" s="39"/>
      <c r="C103" s="25"/>
      <c r="D103" s="26"/>
      <c r="E103" s="45"/>
      <c r="F103" s="26"/>
      <c r="G103" s="27"/>
      <c r="H103" s="28"/>
      <c r="I103" s="28"/>
      <c r="J103" s="37"/>
    </row>
    <row r="104" spans="1:10" ht="15.75" x14ac:dyDescent="0.25">
      <c r="A104" s="19" t="s">
        <v>66</v>
      </c>
      <c r="B104" s="39"/>
      <c r="C104" s="25"/>
      <c r="D104" s="26"/>
      <c r="E104" s="45"/>
      <c r="F104" s="26"/>
      <c r="G104" s="27"/>
      <c r="H104" s="28"/>
      <c r="I104" s="28"/>
      <c r="J104" s="37"/>
    </row>
    <row r="105" spans="1:10" ht="15.75" x14ac:dyDescent="0.25">
      <c r="A105" s="19" t="s">
        <v>67</v>
      </c>
      <c r="B105" s="39"/>
      <c r="C105" s="25"/>
      <c r="D105" s="26"/>
      <c r="E105" s="45"/>
      <c r="F105" s="26"/>
      <c r="G105" s="27"/>
      <c r="H105" s="28"/>
      <c r="I105" s="28"/>
      <c r="J105" s="37"/>
    </row>
    <row r="106" spans="1:10" ht="15.75" x14ac:dyDescent="0.25">
      <c r="A106" s="19" t="s">
        <v>68</v>
      </c>
      <c r="B106" s="39"/>
      <c r="C106" s="25"/>
      <c r="D106" s="26"/>
      <c r="E106" s="45"/>
      <c r="F106" s="26"/>
      <c r="G106" s="27"/>
      <c r="H106" s="28"/>
      <c r="I106" s="28"/>
      <c r="J106" s="37"/>
    </row>
    <row r="107" spans="1:10" ht="15.75" x14ac:dyDescent="0.25">
      <c r="A107" s="19" t="s">
        <v>69</v>
      </c>
      <c r="B107" s="39"/>
      <c r="C107" s="25"/>
      <c r="D107" s="26"/>
      <c r="E107" s="45"/>
      <c r="F107" s="26"/>
      <c r="G107" s="27"/>
      <c r="H107" s="28"/>
      <c r="I107" s="28"/>
      <c r="J107" s="37"/>
    </row>
    <row r="108" spans="1:10" ht="15.75" x14ac:dyDescent="0.25">
      <c r="A108" s="19" t="s">
        <v>70</v>
      </c>
      <c r="B108" s="39"/>
      <c r="C108" s="25"/>
      <c r="D108" s="26"/>
      <c r="E108" s="45"/>
      <c r="F108" s="26"/>
      <c r="G108" s="27"/>
      <c r="H108" s="28"/>
      <c r="I108" s="28"/>
      <c r="J108" s="37"/>
    </row>
    <row r="109" spans="1:10" ht="15.75" x14ac:dyDescent="0.25">
      <c r="A109" s="19" t="s">
        <v>71</v>
      </c>
      <c r="B109" s="39"/>
      <c r="C109" s="25"/>
      <c r="D109" s="26"/>
      <c r="E109" s="45"/>
      <c r="F109" s="26"/>
      <c r="G109" s="27"/>
      <c r="H109" s="28"/>
      <c r="I109" s="28"/>
      <c r="J109" s="37"/>
    </row>
    <row r="110" spans="1:10" ht="15.75" x14ac:dyDescent="0.25">
      <c r="A110" s="19" t="s">
        <v>72</v>
      </c>
      <c r="B110" s="38"/>
      <c r="C110" s="21"/>
      <c r="D110" s="22"/>
      <c r="E110" s="44"/>
      <c r="F110" s="22"/>
      <c r="G110" s="23"/>
      <c r="H110" s="24"/>
      <c r="I110" s="24"/>
      <c r="J110" s="36"/>
    </row>
    <row r="111" spans="1:10" ht="15.75" x14ac:dyDescent="0.25">
      <c r="A111" s="19" t="s">
        <v>73</v>
      </c>
      <c r="B111" s="39"/>
      <c r="C111" s="25"/>
      <c r="D111" s="26"/>
      <c r="E111" s="45"/>
      <c r="F111" s="26"/>
      <c r="G111" s="27"/>
      <c r="H111" s="28"/>
      <c r="I111" s="28"/>
      <c r="J111" s="37"/>
    </row>
    <row r="112" spans="1:10" ht="15.75" x14ac:dyDescent="0.25">
      <c r="A112" s="19" t="s">
        <v>74</v>
      </c>
      <c r="B112" s="38"/>
      <c r="C112" s="21"/>
      <c r="D112" s="22"/>
      <c r="E112" s="44"/>
      <c r="F112" s="22"/>
      <c r="G112" s="23"/>
      <c r="H112" s="24"/>
      <c r="I112" s="24"/>
      <c r="J112" s="36"/>
    </row>
    <row r="113" spans="1:1" x14ac:dyDescent="0.25">
      <c r="A113" t="s">
        <v>78</v>
      </c>
    </row>
    <row r="114" spans="1:1" x14ac:dyDescent="0.25">
      <c r="A114" t="s">
        <v>75</v>
      </c>
    </row>
    <row r="115" spans="1:1" x14ac:dyDescent="0.25">
      <c r="A115" t="s">
        <v>76</v>
      </c>
    </row>
    <row r="116" spans="1:1" x14ac:dyDescent="0.25">
      <c r="A116" t="s">
        <v>77</v>
      </c>
    </row>
  </sheetData>
  <autoFilter ref="A3:J116" xr:uid="{00000000-0009-0000-0000-000003000000}"/>
  <pageMargins left="0.25" right="0.25" top="0.75" bottom="0.75" header="0.3" footer="0.3"/>
  <pageSetup paperSize="9" scale="73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2D0DB-9CE6-4180-BC65-376258296FC8}">
  <dimension ref="A1:J5"/>
  <sheetViews>
    <sheetView workbookViewId="0">
      <selection activeCell="A5" sqref="A5:E5"/>
    </sheetView>
  </sheetViews>
  <sheetFormatPr defaultRowHeight="15" x14ac:dyDescent="0.25"/>
  <cols>
    <col min="2" max="2" width="25.28515625" customWidth="1"/>
    <col min="3" max="3" width="13.140625" customWidth="1"/>
    <col min="4" max="4" width="16.140625" customWidth="1"/>
    <col min="5" max="5" width="12" customWidth="1"/>
    <col min="6" max="6" width="15.42578125" customWidth="1"/>
  </cols>
  <sheetData>
    <row r="1" spans="1:10" x14ac:dyDescent="0.25">
      <c r="A1" t="s">
        <v>247</v>
      </c>
    </row>
    <row r="2" spans="1:10" x14ac:dyDescent="0.25">
      <c r="A2" t="s">
        <v>174</v>
      </c>
      <c r="B2" t="s">
        <v>150</v>
      </c>
      <c r="C2" t="s">
        <v>175</v>
      </c>
      <c r="D2" t="s">
        <v>176</v>
      </c>
      <c r="E2" t="s">
        <v>177</v>
      </c>
      <c r="F2" t="s">
        <v>178</v>
      </c>
    </row>
    <row r="3" spans="1:10" x14ac:dyDescent="0.25">
      <c r="D3" s="48"/>
      <c r="F3" s="48"/>
    </row>
    <row r="4" spans="1:10" x14ac:dyDescent="0.25">
      <c r="D4" s="48"/>
      <c r="F4" s="48"/>
    </row>
    <row r="5" spans="1:10" x14ac:dyDescent="0.25">
      <c r="A5">
        <v>137</v>
      </c>
      <c r="B5" t="s">
        <v>86</v>
      </c>
      <c r="C5" t="s">
        <v>35</v>
      </c>
      <c r="D5" s="48">
        <v>30067</v>
      </c>
      <c r="E5" t="s">
        <v>32</v>
      </c>
      <c r="F5" s="48">
        <v>45352</v>
      </c>
      <c r="G5">
        <v>1982</v>
      </c>
      <c r="H5">
        <v>42</v>
      </c>
      <c r="I5">
        <v>152.9</v>
      </c>
      <c r="J5">
        <v>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933B2-00FB-4823-812B-B14BFA2B4BEC}">
  <dimension ref="A1:J54"/>
  <sheetViews>
    <sheetView workbookViewId="0">
      <selection sqref="A1:F46"/>
    </sheetView>
  </sheetViews>
  <sheetFormatPr defaultRowHeight="15" x14ac:dyDescent="0.25"/>
  <cols>
    <col min="1" max="1" width="8.85546875" style="7" customWidth="1"/>
    <col min="2" max="2" width="25" customWidth="1"/>
    <col min="3" max="3" width="12" customWidth="1"/>
    <col min="4" max="4" width="15.42578125" customWidth="1"/>
    <col min="5" max="5" width="14.5703125" customWidth="1"/>
    <col min="6" max="6" width="14.5703125" style="48" customWidth="1"/>
  </cols>
  <sheetData>
    <row r="1" spans="1:10" x14ac:dyDescent="0.25">
      <c r="A1" s="7">
        <v>1.84</v>
      </c>
      <c r="B1" s="48" t="s">
        <v>351</v>
      </c>
      <c r="C1" t="s">
        <v>101</v>
      </c>
      <c r="D1" s="48">
        <v>34713</v>
      </c>
      <c r="E1" t="s">
        <v>451</v>
      </c>
      <c r="F1" s="48">
        <v>45816</v>
      </c>
    </row>
    <row r="2" spans="1:10" x14ac:dyDescent="0.25">
      <c r="A2" s="7">
        <v>1.82</v>
      </c>
      <c r="B2" s="48" t="s">
        <v>355</v>
      </c>
      <c r="C2" t="s">
        <v>141</v>
      </c>
      <c r="D2" s="48">
        <v>34405</v>
      </c>
      <c r="E2" t="s">
        <v>452</v>
      </c>
      <c r="F2" s="48">
        <v>45809</v>
      </c>
    </row>
    <row r="3" spans="1:10" x14ac:dyDescent="0.25">
      <c r="A3" s="7">
        <v>1.74</v>
      </c>
      <c r="B3" s="48" t="s">
        <v>362</v>
      </c>
      <c r="C3" t="s">
        <v>363</v>
      </c>
      <c r="D3" s="48">
        <v>34759</v>
      </c>
      <c r="E3" t="s">
        <v>406</v>
      </c>
      <c r="F3" s="48">
        <v>45872</v>
      </c>
    </row>
    <row r="4" spans="1:10" x14ac:dyDescent="0.25">
      <c r="A4" s="7">
        <v>1.71</v>
      </c>
      <c r="B4" s="48" t="s">
        <v>97</v>
      </c>
      <c r="C4" t="s">
        <v>82</v>
      </c>
      <c r="D4" s="48">
        <v>32172</v>
      </c>
      <c r="E4" t="s">
        <v>441</v>
      </c>
      <c r="F4" s="48">
        <v>45941</v>
      </c>
    </row>
    <row r="5" spans="1:10" ht="18" x14ac:dyDescent="0.25">
      <c r="A5" s="7">
        <v>1.65</v>
      </c>
      <c r="B5" s="48" t="s">
        <v>106</v>
      </c>
      <c r="C5" t="s">
        <v>141</v>
      </c>
      <c r="D5" s="48">
        <v>30341</v>
      </c>
      <c r="E5" t="s">
        <v>459</v>
      </c>
      <c r="F5" s="48">
        <v>45843</v>
      </c>
      <c r="G5" s="55"/>
      <c r="H5" t="s">
        <v>179</v>
      </c>
      <c r="I5" s="56" t="s">
        <v>180</v>
      </c>
      <c r="J5" s="57">
        <v>33618</v>
      </c>
    </row>
    <row r="6" spans="1:10" x14ac:dyDescent="0.25">
      <c r="A6" s="7">
        <v>1.6</v>
      </c>
      <c r="B6" s="48" t="s">
        <v>98</v>
      </c>
      <c r="C6" t="s">
        <v>91</v>
      </c>
      <c r="D6" s="48">
        <v>28174</v>
      </c>
      <c r="E6" t="s">
        <v>407</v>
      </c>
      <c r="F6" s="48">
        <v>45877</v>
      </c>
    </row>
    <row r="7" spans="1:10" x14ac:dyDescent="0.25">
      <c r="A7" s="7">
        <v>1.5</v>
      </c>
      <c r="B7" s="48" t="s">
        <v>107</v>
      </c>
      <c r="C7" t="s">
        <v>141</v>
      </c>
      <c r="D7" s="48">
        <v>27837</v>
      </c>
      <c r="E7" t="s">
        <v>441</v>
      </c>
      <c r="F7" s="48">
        <v>45946</v>
      </c>
    </row>
    <row r="8" spans="1:10" x14ac:dyDescent="0.25">
      <c r="A8" s="7">
        <v>1.48</v>
      </c>
      <c r="B8" s="48" t="s">
        <v>372</v>
      </c>
      <c r="C8" t="s">
        <v>373</v>
      </c>
      <c r="D8" s="48">
        <v>31331</v>
      </c>
      <c r="E8" t="s">
        <v>282</v>
      </c>
      <c r="F8" s="48">
        <v>45804</v>
      </c>
    </row>
    <row r="9" spans="1:10" x14ac:dyDescent="0.25">
      <c r="A9" s="7">
        <v>1.42</v>
      </c>
      <c r="B9" s="48" t="s">
        <v>460</v>
      </c>
      <c r="C9" t="s">
        <v>245</v>
      </c>
      <c r="D9" s="48">
        <v>31180</v>
      </c>
      <c r="E9" t="s">
        <v>407</v>
      </c>
      <c r="F9" s="48">
        <v>45877</v>
      </c>
    </row>
    <row r="10" spans="1:10" x14ac:dyDescent="0.25">
      <c r="A10" s="7">
        <v>1.42</v>
      </c>
      <c r="B10" s="48" t="s">
        <v>350</v>
      </c>
      <c r="C10" t="s">
        <v>311</v>
      </c>
      <c r="D10" s="48">
        <v>27481</v>
      </c>
      <c r="E10" t="s">
        <v>437</v>
      </c>
      <c r="F10" s="48">
        <v>45899</v>
      </c>
    </row>
    <row r="11" spans="1:10" x14ac:dyDescent="0.25">
      <c r="A11" s="7">
        <v>1.39</v>
      </c>
      <c r="B11" s="48" t="s">
        <v>457</v>
      </c>
      <c r="C11" t="s">
        <v>123</v>
      </c>
      <c r="D11" s="48">
        <v>31991</v>
      </c>
      <c r="E11" t="s">
        <v>407</v>
      </c>
      <c r="F11" s="48">
        <v>45877</v>
      </c>
    </row>
    <row r="12" spans="1:10" ht="18" x14ac:dyDescent="0.25">
      <c r="A12" s="7">
        <v>1.36</v>
      </c>
      <c r="B12" s="48" t="s">
        <v>453</v>
      </c>
      <c r="C12" t="s">
        <v>141</v>
      </c>
      <c r="D12" s="48">
        <v>34827</v>
      </c>
      <c r="E12" t="s">
        <v>407</v>
      </c>
      <c r="F12" s="57">
        <v>45877</v>
      </c>
    </row>
    <row r="13" spans="1:10" x14ac:dyDescent="0.25">
      <c r="A13" s="7">
        <v>1.36</v>
      </c>
      <c r="B13" s="48" t="s">
        <v>458</v>
      </c>
      <c r="C13" t="s">
        <v>123</v>
      </c>
      <c r="D13" s="48">
        <v>31547</v>
      </c>
      <c r="E13" t="s">
        <v>407</v>
      </c>
      <c r="F13" s="48">
        <v>45877</v>
      </c>
    </row>
    <row r="14" spans="1:10" x14ac:dyDescent="0.25">
      <c r="A14" s="7">
        <v>1.35</v>
      </c>
      <c r="B14" s="48" t="s">
        <v>352</v>
      </c>
      <c r="C14" t="s">
        <v>141</v>
      </c>
      <c r="D14" s="48">
        <v>26612</v>
      </c>
      <c r="E14" t="s">
        <v>441</v>
      </c>
      <c r="F14" s="48">
        <v>45941</v>
      </c>
    </row>
    <row r="15" spans="1:10" x14ac:dyDescent="0.25">
      <c r="A15" s="7">
        <v>1.33</v>
      </c>
      <c r="B15" s="48" t="s">
        <v>454</v>
      </c>
      <c r="C15" t="s">
        <v>455</v>
      </c>
      <c r="D15" s="48">
        <v>33372</v>
      </c>
      <c r="E15" t="s">
        <v>407</v>
      </c>
      <c r="F15" s="48">
        <v>45877</v>
      </c>
    </row>
    <row r="16" spans="1:10" x14ac:dyDescent="0.25">
      <c r="A16" s="7">
        <v>1.33</v>
      </c>
      <c r="B16" s="48" t="s">
        <v>456</v>
      </c>
      <c r="C16" t="s">
        <v>123</v>
      </c>
      <c r="D16" s="48">
        <v>33556</v>
      </c>
      <c r="E16" t="s">
        <v>407</v>
      </c>
      <c r="F16" s="48">
        <v>45877</v>
      </c>
    </row>
    <row r="17" spans="1:6" x14ac:dyDescent="0.25">
      <c r="A17" s="7">
        <v>1.3</v>
      </c>
      <c r="B17" s="48" t="s">
        <v>461</v>
      </c>
      <c r="C17" t="s">
        <v>91</v>
      </c>
      <c r="D17" s="48">
        <v>29605</v>
      </c>
      <c r="E17" t="s">
        <v>441</v>
      </c>
      <c r="F17" s="48">
        <v>45946</v>
      </c>
    </row>
    <row r="18" spans="1:6" x14ac:dyDescent="0.25">
      <c r="A18" s="7">
        <v>1.3</v>
      </c>
      <c r="B18" s="48" t="s">
        <v>353</v>
      </c>
      <c r="C18" t="s">
        <v>116</v>
      </c>
      <c r="D18" s="48">
        <v>23994</v>
      </c>
      <c r="E18" t="s">
        <v>437</v>
      </c>
      <c r="F18" s="48">
        <v>45899</v>
      </c>
    </row>
    <row r="19" spans="1:6" x14ac:dyDescent="0.25">
      <c r="A19" s="7">
        <v>1.29</v>
      </c>
      <c r="B19" s="48" t="s">
        <v>354</v>
      </c>
      <c r="C19" t="s">
        <v>316</v>
      </c>
      <c r="D19" s="48">
        <v>25204</v>
      </c>
      <c r="E19" t="s">
        <v>197</v>
      </c>
      <c r="F19" s="48">
        <v>45861</v>
      </c>
    </row>
    <row r="20" spans="1:6" x14ac:dyDescent="0.25">
      <c r="A20" s="7">
        <v>1.27</v>
      </c>
      <c r="B20" s="48" t="s">
        <v>370</v>
      </c>
      <c r="C20" t="s">
        <v>113</v>
      </c>
      <c r="D20" s="48">
        <v>26306</v>
      </c>
      <c r="E20" t="s">
        <v>437</v>
      </c>
      <c r="F20" s="48">
        <v>45899</v>
      </c>
    </row>
    <row r="21" spans="1:6" x14ac:dyDescent="0.25">
      <c r="A21" s="7">
        <v>1.27</v>
      </c>
      <c r="B21" s="48" t="s">
        <v>364</v>
      </c>
      <c r="C21" t="s">
        <v>101</v>
      </c>
      <c r="D21" s="48">
        <v>25283</v>
      </c>
      <c r="E21" t="s">
        <v>437</v>
      </c>
      <c r="F21" s="48">
        <v>45899</v>
      </c>
    </row>
    <row r="22" spans="1:6" x14ac:dyDescent="0.25">
      <c r="A22" s="7">
        <v>1.26</v>
      </c>
      <c r="B22" s="48" t="s">
        <v>99</v>
      </c>
      <c r="C22" t="s">
        <v>5</v>
      </c>
      <c r="D22" s="48">
        <v>21610</v>
      </c>
      <c r="E22" t="s">
        <v>467</v>
      </c>
      <c r="F22" s="48">
        <v>45889</v>
      </c>
    </row>
    <row r="23" spans="1:6" x14ac:dyDescent="0.25">
      <c r="A23" s="7">
        <v>1.24</v>
      </c>
      <c r="B23" s="48" t="s">
        <v>368</v>
      </c>
      <c r="C23" t="s">
        <v>141</v>
      </c>
      <c r="D23" s="48">
        <v>26762</v>
      </c>
      <c r="E23" t="s">
        <v>202</v>
      </c>
      <c r="F23" s="48">
        <v>45843</v>
      </c>
    </row>
    <row r="24" spans="1:6" x14ac:dyDescent="0.25">
      <c r="A24" s="7">
        <v>1.23</v>
      </c>
      <c r="B24" s="48" t="s">
        <v>380</v>
      </c>
      <c r="C24" t="s">
        <v>141</v>
      </c>
      <c r="D24" s="48">
        <v>27970</v>
      </c>
      <c r="E24" t="s">
        <v>441</v>
      </c>
      <c r="F24" s="48">
        <v>45941</v>
      </c>
    </row>
    <row r="25" spans="1:6" x14ac:dyDescent="0.25">
      <c r="A25" s="7">
        <v>1.21</v>
      </c>
      <c r="B25" s="48" t="s">
        <v>388</v>
      </c>
      <c r="C25" t="s">
        <v>124</v>
      </c>
      <c r="D25" s="48">
        <v>32169</v>
      </c>
      <c r="E25" t="s">
        <v>437</v>
      </c>
      <c r="F25" s="48">
        <v>45899</v>
      </c>
    </row>
    <row r="26" spans="1:6" x14ac:dyDescent="0.25">
      <c r="A26" s="7">
        <v>1.21</v>
      </c>
      <c r="B26" s="48" t="s">
        <v>463</v>
      </c>
      <c r="C26" t="s">
        <v>360</v>
      </c>
      <c r="D26" s="48">
        <v>28796</v>
      </c>
      <c r="E26" t="s">
        <v>437</v>
      </c>
      <c r="F26" s="48">
        <v>45899</v>
      </c>
    </row>
    <row r="27" spans="1:6" x14ac:dyDescent="0.25">
      <c r="A27" s="7">
        <v>1.19</v>
      </c>
      <c r="B27" s="48" t="s">
        <v>381</v>
      </c>
      <c r="C27" t="s">
        <v>141</v>
      </c>
      <c r="D27" s="48">
        <v>28128</v>
      </c>
      <c r="E27" t="s">
        <v>464</v>
      </c>
      <c r="F27" s="48">
        <v>45889</v>
      </c>
    </row>
    <row r="28" spans="1:6" x14ac:dyDescent="0.25">
      <c r="A28" s="7">
        <v>1.18</v>
      </c>
      <c r="B28" s="48" t="s">
        <v>144</v>
      </c>
      <c r="C28" t="s">
        <v>115</v>
      </c>
      <c r="D28" s="48">
        <v>27640</v>
      </c>
      <c r="E28" t="s">
        <v>407</v>
      </c>
      <c r="F28" s="48">
        <v>45877</v>
      </c>
    </row>
    <row r="29" spans="1:6" x14ac:dyDescent="0.25">
      <c r="A29" s="7">
        <v>1.17</v>
      </c>
      <c r="B29" s="48" t="s">
        <v>385</v>
      </c>
      <c r="C29" t="s">
        <v>281</v>
      </c>
      <c r="D29" s="48">
        <v>30188</v>
      </c>
      <c r="E29" t="s">
        <v>462</v>
      </c>
      <c r="F29" s="48">
        <v>45820</v>
      </c>
    </row>
    <row r="30" spans="1:6" x14ac:dyDescent="0.25">
      <c r="A30" s="7">
        <v>1.17</v>
      </c>
      <c r="B30" t="s">
        <v>147</v>
      </c>
      <c r="C30" t="s">
        <v>141</v>
      </c>
      <c r="D30" s="48">
        <v>21780</v>
      </c>
      <c r="E30" t="s">
        <v>441</v>
      </c>
      <c r="F30" s="48">
        <v>45941</v>
      </c>
    </row>
    <row r="31" spans="1:6" x14ac:dyDescent="0.25">
      <c r="A31" s="7">
        <v>1.1499999999999999</v>
      </c>
      <c r="B31" s="48" t="s">
        <v>146</v>
      </c>
      <c r="C31" t="s">
        <v>30</v>
      </c>
      <c r="D31" s="48">
        <v>23868</v>
      </c>
      <c r="E31" t="s">
        <v>437</v>
      </c>
      <c r="F31" s="48">
        <v>45899</v>
      </c>
    </row>
    <row r="32" spans="1:6" x14ac:dyDescent="0.25">
      <c r="A32" s="7">
        <v>1.1200000000000001</v>
      </c>
      <c r="B32" s="48" t="s">
        <v>367</v>
      </c>
      <c r="C32" t="s">
        <v>87</v>
      </c>
      <c r="D32" s="48">
        <v>23455</v>
      </c>
      <c r="E32" t="s">
        <v>407</v>
      </c>
      <c r="F32" s="48">
        <v>45877</v>
      </c>
    </row>
    <row r="33" spans="1:6" x14ac:dyDescent="0.25">
      <c r="A33" s="7">
        <v>1.1200000000000001</v>
      </c>
      <c r="B33" t="s">
        <v>468</v>
      </c>
      <c r="C33" t="s">
        <v>469</v>
      </c>
      <c r="D33" s="48">
        <v>21166</v>
      </c>
      <c r="E33" t="s">
        <v>407</v>
      </c>
      <c r="F33" s="48">
        <v>45877</v>
      </c>
    </row>
    <row r="34" spans="1:6" x14ac:dyDescent="0.25">
      <c r="A34" s="7">
        <v>1.0900000000000001</v>
      </c>
      <c r="B34" s="48" t="s">
        <v>465</v>
      </c>
      <c r="C34" t="s">
        <v>9</v>
      </c>
      <c r="D34" s="48">
        <v>24793</v>
      </c>
      <c r="E34" t="s">
        <v>407</v>
      </c>
      <c r="F34" s="48">
        <v>45877</v>
      </c>
    </row>
    <row r="35" spans="1:6" x14ac:dyDescent="0.25">
      <c r="A35" s="7">
        <v>1.0900000000000001</v>
      </c>
      <c r="B35" s="48" t="s">
        <v>466</v>
      </c>
      <c r="C35" t="s">
        <v>373</v>
      </c>
      <c r="D35" s="48">
        <v>23797</v>
      </c>
      <c r="E35" t="s">
        <v>407</v>
      </c>
      <c r="F35" s="48">
        <v>45877</v>
      </c>
    </row>
    <row r="36" spans="1:6" x14ac:dyDescent="0.25">
      <c r="A36" s="7">
        <v>1.0900000000000001</v>
      </c>
      <c r="B36" t="s">
        <v>361</v>
      </c>
      <c r="C36" t="s">
        <v>141</v>
      </c>
      <c r="D36" s="48">
        <v>21433</v>
      </c>
      <c r="E36" t="s">
        <v>202</v>
      </c>
      <c r="F36" s="48">
        <v>45843</v>
      </c>
    </row>
    <row r="37" spans="1:6" x14ac:dyDescent="0.25">
      <c r="A37" s="7">
        <v>1.06</v>
      </c>
      <c r="B37" s="48" t="s">
        <v>377</v>
      </c>
      <c r="C37" t="s">
        <v>1</v>
      </c>
      <c r="D37" s="48">
        <v>22320</v>
      </c>
      <c r="E37" t="s">
        <v>407</v>
      </c>
      <c r="F37" s="48">
        <v>45877</v>
      </c>
    </row>
    <row r="38" spans="1:6" x14ac:dyDescent="0.25">
      <c r="A38" s="7">
        <v>1.06</v>
      </c>
      <c r="B38" t="s">
        <v>108</v>
      </c>
      <c r="C38" t="s">
        <v>141</v>
      </c>
      <c r="D38" s="48">
        <v>18768</v>
      </c>
      <c r="E38" t="s">
        <v>407</v>
      </c>
      <c r="F38" s="48">
        <v>45877</v>
      </c>
    </row>
    <row r="39" spans="1:6" x14ac:dyDescent="0.25">
      <c r="A39" s="7">
        <v>1.04</v>
      </c>
      <c r="B39" s="48" t="s">
        <v>379</v>
      </c>
      <c r="C39" t="s">
        <v>141</v>
      </c>
      <c r="D39" s="48">
        <v>23466</v>
      </c>
      <c r="E39" t="s">
        <v>301</v>
      </c>
      <c r="F39" s="48">
        <v>45906</v>
      </c>
    </row>
    <row r="40" spans="1:6" x14ac:dyDescent="0.25">
      <c r="A40" s="7">
        <v>1.04</v>
      </c>
      <c r="B40" t="s">
        <v>472</v>
      </c>
      <c r="C40" t="s">
        <v>473</v>
      </c>
      <c r="D40" s="48">
        <v>16335</v>
      </c>
      <c r="E40" t="s">
        <v>441</v>
      </c>
      <c r="F40" s="48">
        <v>45946</v>
      </c>
    </row>
    <row r="41" spans="1:6" x14ac:dyDescent="0.25">
      <c r="A41" s="7">
        <v>1</v>
      </c>
      <c r="B41" t="s">
        <v>470</v>
      </c>
      <c r="C41" t="s">
        <v>245</v>
      </c>
      <c r="D41" s="48">
        <v>21424</v>
      </c>
      <c r="E41" t="s">
        <v>204</v>
      </c>
      <c r="F41" s="48">
        <v>45889</v>
      </c>
    </row>
    <row r="42" spans="1:6" x14ac:dyDescent="0.25">
      <c r="A42" s="7">
        <v>1</v>
      </c>
      <c r="B42" t="s">
        <v>375</v>
      </c>
      <c r="C42" t="s">
        <v>9</v>
      </c>
      <c r="D42" s="48">
        <v>20329</v>
      </c>
      <c r="E42" t="s">
        <v>407</v>
      </c>
      <c r="F42" s="48">
        <v>45877</v>
      </c>
    </row>
    <row r="43" spans="1:6" x14ac:dyDescent="0.25">
      <c r="A43" s="7">
        <v>1</v>
      </c>
      <c r="B43" t="s">
        <v>471</v>
      </c>
      <c r="C43" t="s">
        <v>103</v>
      </c>
      <c r="D43" s="48">
        <v>18900</v>
      </c>
      <c r="E43" t="s">
        <v>407</v>
      </c>
      <c r="F43" s="48">
        <v>45877</v>
      </c>
    </row>
    <row r="44" spans="1:6" x14ac:dyDescent="0.25">
      <c r="A44" s="7">
        <v>0.94</v>
      </c>
      <c r="B44" t="s">
        <v>474</v>
      </c>
      <c r="C44" t="s">
        <v>141</v>
      </c>
      <c r="D44" s="48">
        <v>15600</v>
      </c>
      <c r="E44" t="s">
        <v>437</v>
      </c>
      <c r="F44" s="48">
        <v>45899</v>
      </c>
    </row>
    <row r="45" spans="1:6" x14ac:dyDescent="0.25">
      <c r="A45" s="7">
        <v>0.92</v>
      </c>
      <c r="B45" t="s">
        <v>475</v>
      </c>
      <c r="C45" t="s">
        <v>9</v>
      </c>
      <c r="D45" s="48">
        <v>15241</v>
      </c>
      <c r="E45" t="s">
        <v>198</v>
      </c>
      <c r="F45" s="48">
        <v>45802</v>
      </c>
    </row>
    <row r="46" spans="1:6" x14ac:dyDescent="0.25">
      <c r="A46" s="7">
        <v>0.91</v>
      </c>
      <c r="B46" t="s">
        <v>476</v>
      </c>
      <c r="C46" t="s">
        <v>113</v>
      </c>
      <c r="D46" s="48">
        <v>16228</v>
      </c>
      <c r="E46" t="s">
        <v>425</v>
      </c>
      <c r="F46" s="48">
        <v>45857</v>
      </c>
    </row>
    <row r="48" spans="1:6" x14ac:dyDescent="0.25">
      <c r="B48" s="48"/>
      <c r="D48" s="48"/>
    </row>
    <row r="49" spans="2:4" x14ac:dyDescent="0.25">
      <c r="B49" s="48"/>
      <c r="D49" s="48"/>
    </row>
    <row r="50" spans="2:4" x14ac:dyDescent="0.25">
      <c r="B50" s="48"/>
      <c r="D50" s="48"/>
    </row>
    <row r="51" spans="2:4" x14ac:dyDescent="0.25">
      <c r="B51" s="48"/>
      <c r="D51" s="48"/>
    </row>
    <row r="52" spans="2:4" x14ac:dyDescent="0.25">
      <c r="B52" s="48"/>
      <c r="D52" s="48"/>
    </row>
    <row r="53" spans="2:4" x14ac:dyDescent="0.25">
      <c r="B53" s="48"/>
      <c r="D53" s="48"/>
    </row>
    <row r="54" spans="2:4" x14ac:dyDescent="0.25">
      <c r="B54" s="48"/>
      <c r="D54" s="48"/>
    </row>
  </sheetData>
  <autoFilter ref="A1:D43" xr:uid="{31B933B2-00FB-4823-812B-B14BFA2B4BEC}"/>
  <sortState xmlns:xlrd2="http://schemas.microsoft.com/office/spreadsheetml/2017/richdata2" ref="A1:F56">
    <sortCondition descending="1" ref="A1:A56"/>
  </sortState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C1619-92F4-4331-BC3C-80E4944DE2A6}">
  <dimension ref="A1:H87"/>
  <sheetViews>
    <sheetView workbookViewId="0">
      <selection activeCell="H4" sqref="H4"/>
    </sheetView>
  </sheetViews>
  <sheetFormatPr defaultRowHeight="15" x14ac:dyDescent="0.25"/>
  <cols>
    <col min="3" max="3" width="16.7109375" customWidth="1"/>
    <col min="5" max="5" width="12" customWidth="1"/>
    <col min="6" max="6" width="13.42578125" customWidth="1"/>
    <col min="8" max="8" width="10.7109375" bestFit="1" customWidth="1"/>
  </cols>
  <sheetData>
    <row r="1" spans="1:8" x14ac:dyDescent="0.25">
      <c r="B1" t="s">
        <v>22</v>
      </c>
      <c r="C1" t="s">
        <v>23</v>
      </c>
      <c r="E1" t="s">
        <v>176</v>
      </c>
      <c r="F1" t="s">
        <v>177</v>
      </c>
      <c r="G1" t="s">
        <v>178</v>
      </c>
    </row>
    <row r="2" spans="1:8" x14ac:dyDescent="0.25">
      <c r="A2" t="s">
        <v>220</v>
      </c>
      <c r="C2" s="53"/>
      <c r="D2" s="54"/>
      <c r="E2" s="60"/>
      <c r="F2" s="60"/>
      <c r="H2" t="e">
        <f>#REF!*100</f>
        <v>#REF!</v>
      </c>
    </row>
    <row r="3" spans="1:8" x14ac:dyDescent="0.25">
      <c r="A3">
        <v>1</v>
      </c>
      <c r="B3">
        <v>195</v>
      </c>
      <c r="C3" s="53" t="s">
        <v>102</v>
      </c>
      <c r="D3" s="54" t="s">
        <v>103</v>
      </c>
      <c r="E3" s="60">
        <v>27594</v>
      </c>
      <c r="F3" s="60" t="s">
        <v>34</v>
      </c>
      <c r="G3" s="48">
        <v>44745</v>
      </c>
      <c r="H3">
        <f>B3*100</f>
        <v>19500</v>
      </c>
    </row>
    <row r="4" spans="1:8" x14ac:dyDescent="0.25">
      <c r="A4">
        <v>1</v>
      </c>
      <c r="B4">
        <v>190</v>
      </c>
      <c r="C4" s="53" t="s">
        <v>112</v>
      </c>
      <c r="D4" s="54" t="s">
        <v>113</v>
      </c>
      <c r="E4" s="60">
        <v>29614</v>
      </c>
      <c r="F4" s="60" t="s">
        <v>34</v>
      </c>
      <c r="G4" s="48">
        <v>44745</v>
      </c>
      <c r="H4">
        <f t="shared" ref="H4:H67" si="0">B4*100</f>
        <v>19000</v>
      </c>
    </row>
    <row r="5" spans="1:8" x14ac:dyDescent="0.25">
      <c r="A5">
        <v>2</v>
      </c>
      <c r="B5">
        <v>185</v>
      </c>
      <c r="C5" s="53" t="s">
        <v>0</v>
      </c>
      <c r="D5" s="54" t="s">
        <v>1</v>
      </c>
      <c r="E5" s="60">
        <v>29749</v>
      </c>
      <c r="F5" s="60" t="s">
        <v>34</v>
      </c>
      <c r="G5" s="48">
        <v>44713</v>
      </c>
      <c r="H5">
        <f t="shared" si="0"/>
        <v>18500</v>
      </c>
    </row>
    <row r="6" spans="1:8" x14ac:dyDescent="0.25">
      <c r="A6">
        <v>2</v>
      </c>
      <c r="B6">
        <v>185</v>
      </c>
      <c r="C6" s="53" t="s">
        <v>100</v>
      </c>
      <c r="D6" s="54" t="s">
        <v>101</v>
      </c>
      <c r="E6" s="60">
        <v>29682</v>
      </c>
      <c r="F6" s="60" t="s">
        <v>34</v>
      </c>
      <c r="G6" s="48">
        <v>44728</v>
      </c>
      <c r="H6">
        <f t="shared" si="0"/>
        <v>18500</v>
      </c>
    </row>
    <row r="7" spans="1:8" x14ac:dyDescent="0.25">
      <c r="A7">
        <v>1</v>
      </c>
      <c r="B7">
        <v>183</v>
      </c>
      <c r="C7" s="53" t="s">
        <v>221</v>
      </c>
      <c r="D7" s="54" t="s">
        <v>222</v>
      </c>
      <c r="E7" s="60">
        <v>33757</v>
      </c>
      <c r="F7" s="60" t="s">
        <v>223</v>
      </c>
      <c r="G7" s="48">
        <v>44751</v>
      </c>
      <c r="H7">
        <f t="shared" si="0"/>
        <v>18300</v>
      </c>
    </row>
    <row r="8" spans="1:8" x14ac:dyDescent="0.25">
      <c r="A8">
        <v>1</v>
      </c>
      <c r="B8">
        <v>180</v>
      </c>
      <c r="C8" s="53" t="s">
        <v>194</v>
      </c>
      <c r="D8" s="54" t="s">
        <v>123</v>
      </c>
      <c r="E8" s="60">
        <v>30600</v>
      </c>
      <c r="F8" s="60" t="s">
        <v>34</v>
      </c>
      <c r="G8" s="48">
        <v>44728</v>
      </c>
      <c r="H8">
        <f t="shared" si="0"/>
        <v>18000</v>
      </c>
    </row>
    <row r="9" spans="1:8" x14ac:dyDescent="0.25">
      <c r="A9">
        <v>2</v>
      </c>
      <c r="B9">
        <v>179</v>
      </c>
      <c r="C9" s="53" t="s">
        <v>187</v>
      </c>
      <c r="D9" s="54" t="s">
        <v>188</v>
      </c>
      <c r="E9" s="60">
        <v>33273</v>
      </c>
      <c r="F9" s="60" t="s">
        <v>34</v>
      </c>
      <c r="G9" s="48">
        <v>44702</v>
      </c>
      <c r="H9">
        <f t="shared" si="0"/>
        <v>17900</v>
      </c>
    </row>
    <row r="10" spans="1:8" x14ac:dyDescent="0.25">
      <c r="A10">
        <v>3</v>
      </c>
      <c r="B10">
        <v>175</v>
      </c>
      <c r="C10" s="53" t="s">
        <v>189</v>
      </c>
      <c r="D10" s="54" t="s">
        <v>155</v>
      </c>
      <c r="E10" s="60">
        <v>33417</v>
      </c>
      <c r="F10" s="60" t="s">
        <v>190</v>
      </c>
      <c r="G10" s="48">
        <v>44702</v>
      </c>
      <c r="H10">
        <f t="shared" si="0"/>
        <v>17500</v>
      </c>
    </row>
    <row r="11" spans="1:8" x14ac:dyDescent="0.25">
      <c r="A11">
        <v>2</v>
      </c>
      <c r="B11">
        <v>173</v>
      </c>
      <c r="C11" s="53" t="s">
        <v>83</v>
      </c>
      <c r="D11" s="54" t="s">
        <v>9</v>
      </c>
      <c r="E11" s="60">
        <v>26683</v>
      </c>
      <c r="F11" s="60" t="s">
        <v>34</v>
      </c>
      <c r="G11" s="48">
        <v>44702</v>
      </c>
      <c r="H11">
        <f t="shared" si="0"/>
        <v>17300</v>
      </c>
    </row>
    <row r="12" spans="1:8" x14ac:dyDescent="0.25">
      <c r="A12">
        <v>3</v>
      </c>
      <c r="B12">
        <v>172</v>
      </c>
      <c r="C12" s="53" t="s">
        <v>33</v>
      </c>
      <c r="D12" s="54" t="s">
        <v>9</v>
      </c>
      <c r="E12" s="60">
        <v>27580</v>
      </c>
      <c r="F12" s="60" t="s">
        <v>34</v>
      </c>
      <c r="G12" s="48">
        <v>44743</v>
      </c>
      <c r="H12">
        <f t="shared" si="0"/>
        <v>17200</v>
      </c>
    </row>
    <row r="13" spans="1:8" x14ac:dyDescent="0.25">
      <c r="A13">
        <v>1</v>
      </c>
      <c r="B13">
        <v>170</v>
      </c>
      <c r="C13" s="53" t="s">
        <v>117</v>
      </c>
      <c r="D13" s="54" t="s">
        <v>101</v>
      </c>
      <c r="E13" s="60">
        <v>26300</v>
      </c>
      <c r="F13" s="60" t="s">
        <v>34</v>
      </c>
      <c r="G13" s="48">
        <v>44745</v>
      </c>
      <c r="H13">
        <f t="shared" si="0"/>
        <v>17000</v>
      </c>
    </row>
    <row r="14" spans="1:8" x14ac:dyDescent="0.25">
      <c r="A14">
        <v>1</v>
      </c>
      <c r="B14">
        <v>170</v>
      </c>
      <c r="C14" s="53" t="s">
        <v>122</v>
      </c>
      <c r="D14" s="54" t="s">
        <v>123</v>
      </c>
      <c r="E14" s="60">
        <v>24192</v>
      </c>
      <c r="F14" s="60" t="s">
        <v>34</v>
      </c>
      <c r="G14" s="48">
        <v>44745</v>
      </c>
      <c r="H14">
        <f t="shared" si="0"/>
        <v>17000</v>
      </c>
    </row>
    <row r="15" spans="1:8" x14ac:dyDescent="0.25">
      <c r="A15">
        <v>4</v>
      </c>
      <c r="B15">
        <v>169</v>
      </c>
      <c r="C15" s="53" t="s">
        <v>118</v>
      </c>
      <c r="D15" s="54" t="s">
        <v>119</v>
      </c>
      <c r="E15" s="60">
        <v>27491</v>
      </c>
      <c r="F15" s="60" t="s">
        <v>34</v>
      </c>
      <c r="G15" s="48">
        <v>44743</v>
      </c>
      <c r="H15">
        <f t="shared" si="0"/>
        <v>16900</v>
      </c>
    </row>
    <row r="16" spans="1:8" x14ac:dyDescent="0.25">
      <c r="A16">
        <v>5</v>
      </c>
      <c r="B16">
        <v>165</v>
      </c>
      <c r="C16" s="53" t="s">
        <v>200</v>
      </c>
      <c r="D16" s="54" t="s">
        <v>201</v>
      </c>
      <c r="E16" s="60">
        <v>28141</v>
      </c>
      <c r="F16" s="60" t="s">
        <v>202</v>
      </c>
      <c r="G16" s="48">
        <v>44723</v>
      </c>
      <c r="H16">
        <f t="shared" si="0"/>
        <v>16500</v>
      </c>
    </row>
    <row r="17" spans="1:8" x14ac:dyDescent="0.25">
      <c r="A17">
        <v>2</v>
      </c>
      <c r="B17">
        <v>164</v>
      </c>
      <c r="C17" s="53" t="s">
        <v>90</v>
      </c>
      <c r="D17" s="54" t="s">
        <v>91</v>
      </c>
      <c r="E17" s="60">
        <v>25207</v>
      </c>
      <c r="F17" s="60" t="s">
        <v>34</v>
      </c>
      <c r="G17" s="48">
        <v>44743</v>
      </c>
      <c r="H17">
        <f t="shared" si="0"/>
        <v>16400</v>
      </c>
    </row>
    <row r="18" spans="1:8" x14ac:dyDescent="0.25">
      <c r="A18">
        <v>3</v>
      </c>
      <c r="B18">
        <v>160</v>
      </c>
      <c r="C18" s="53" t="s">
        <v>161</v>
      </c>
      <c r="D18" s="54" t="s">
        <v>9</v>
      </c>
      <c r="E18" s="60">
        <v>25274</v>
      </c>
      <c r="F18" s="60" t="s">
        <v>34</v>
      </c>
      <c r="G18" s="48">
        <v>44745</v>
      </c>
      <c r="H18">
        <f t="shared" si="0"/>
        <v>16000</v>
      </c>
    </row>
    <row r="19" spans="1:8" x14ac:dyDescent="0.25">
      <c r="A19">
        <v>1</v>
      </c>
      <c r="B19">
        <v>160</v>
      </c>
      <c r="C19" s="53" t="s">
        <v>88</v>
      </c>
      <c r="D19" s="54" t="s">
        <v>7</v>
      </c>
      <c r="E19" s="60">
        <v>22450</v>
      </c>
      <c r="F19" s="60" t="s">
        <v>204</v>
      </c>
      <c r="G19" s="48">
        <v>44720</v>
      </c>
      <c r="H19">
        <f t="shared" si="0"/>
        <v>16000</v>
      </c>
    </row>
    <row r="20" spans="1:8" x14ac:dyDescent="0.25">
      <c r="A20">
        <v>2</v>
      </c>
      <c r="B20">
        <v>156</v>
      </c>
      <c r="C20" s="53" t="s">
        <v>4</v>
      </c>
      <c r="D20" s="54" t="s">
        <v>5</v>
      </c>
      <c r="E20" s="60">
        <v>23131</v>
      </c>
      <c r="F20" s="60" t="s">
        <v>197</v>
      </c>
      <c r="G20" s="48">
        <v>44734</v>
      </c>
      <c r="H20">
        <f t="shared" si="0"/>
        <v>15600</v>
      </c>
    </row>
    <row r="21" spans="1:8" x14ac:dyDescent="0.25">
      <c r="A21">
        <v>6</v>
      </c>
      <c r="B21">
        <v>155</v>
      </c>
      <c r="C21" s="53" t="s">
        <v>160</v>
      </c>
      <c r="D21" s="54" t="s">
        <v>113</v>
      </c>
      <c r="E21" s="60">
        <v>27703</v>
      </c>
      <c r="F21" s="60" t="s">
        <v>202</v>
      </c>
      <c r="G21" s="48">
        <v>44723</v>
      </c>
      <c r="H21">
        <f t="shared" si="0"/>
        <v>15500</v>
      </c>
    </row>
    <row r="22" spans="1:8" x14ac:dyDescent="0.25">
      <c r="A22">
        <v>6</v>
      </c>
      <c r="B22">
        <v>155</v>
      </c>
      <c r="C22" s="53" t="s">
        <v>225</v>
      </c>
      <c r="D22" s="54" t="s">
        <v>101</v>
      </c>
      <c r="E22" s="60">
        <v>27895</v>
      </c>
      <c r="F22" s="60" t="s">
        <v>34</v>
      </c>
      <c r="G22" s="48">
        <v>44745</v>
      </c>
      <c r="H22">
        <f t="shared" si="0"/>
        <v>15500</v>
      </c>
    </row>
    <row r="23" spans="1:8" x14ac:dyDescent="0.25">
      <c r="A23">
        <v>1</v>
      </c>
      <c r="B23">
        <v>155</v>
      </c>
      <c r="C23" s="53" t="s">
        <v>233</v>
      </c>
      <c r="D23" s="54" t="s">
        <v>141</v>
      </c>
      <c r="E23" s="60">
        <v>20988</v>
      </c>
      <c r="F23" s="60" t="s">
        <v>34</v>
      </c>
      <c r="G23" s="48">
        <v>44747</v>
      </c>
      <c r="H23">
        <f t="shared" si="0"/>
        <v>15500</v>
      </c>
    </row>
    <row r="24" spans="1:8" x14ac:dyDescent="0.25">
      <c r="A24">
        <v>3</v>
      </c>
      <c r="B24">
        <v>154</v>
      </c>
      <c r="C24" s="53" t="s">
        <v>92</v>
      </c>
      <c r="D24" s="54" t="s">
        <v>9</v>
      </c>
      <c r="E24" s="60">
        <v>24278</v>
      </c>
      <c r="F24" s="60" t="s">
        <v>197</v>
      </c>
      <c r="G24" s="48">
        <v>44699</v>
      </c>
      <c r="H24">
        <f t="shared" si="0"/>
        <v>15400</v>
      </c>
    </row>
    <row r="25" spans="1:8" x14ac:dyDescent="0.25">
      <c r="A25">
        <v>1</v>
      </c>
      <c r="B25">
        <v>154</v>
      </c>
      <c r="C25" s="53" t="s">
        <v>89</v>
      </c>
      <c r="D25" s="54" t="s">
        <v>9</v>
      </c>
      <c r="E25" s="60">
        <v>19051</v>
      </c>
      <c r="F25" s="60" t="s">
        <v>34</v>
      </c>
      <c r="G25" s="48">
        <v>44747</v>
      </c>
      <c r="H25">
        <f t="shared" si="0"/>
        <v>15400</v>
      </c>
    </row>
    <row r="26" spans="1:8" x14ac:dyDescent="0.25">
      <c r="A26">
        <v>4</v>
      </c>
      <c r="B26">
        <v>152</v>
      </c>
      <c r="C26" s="53" t="s">
        <v>191</v>
      </c>
      <c r="D26" s="54" t="s">
        <v>192</v>
      </c>
      <c r="E26" s="60">
        <v>32452</v>
      </c>
      <c r="F26" s="60" t="s">
        <v>34</v>
      </c>
      <c r="G26" s="48">
        <v>44702</v>
      </c>
      <c r="H26">
        <f t="shared" si="0"/>
        <v>15200</v>
      </c>
    </row>
    <row r="27" spans="1:8" x14ac:dyDescent="0.25">
      <c r="A27">
        <v>8</v>
      </c>
      <c r="B27">
        <v>151</v>
      </c>
      <c r="C27" s="53" t="s">
        <v>203</v>
      </c>
      <c r="D27" s="54" t="s">
        <v>7</v>
      </c>
      <c r="E27" s="60">
        <v>27815</v>
      </c>
      <c r="F27" s="60" t="s">
        <v>204</v>
      </c>
      <c r="G27" s="48">
        <v>44720</v>
      </c>
      <c r="H27">
        <f t="shared" si="0"/>
        <v>15100</v>
      </c>
    </row>
    <row r="28" spans="1:8" x14ac:dyDescent="0.25">
      <c r="A28">
        <v>2</v>
      </c>
      <c r="B28">
        <v>150</v>
      </c>
      <c r="C28" s="53" t="s">
        <v>224</v>
      </c>
      <c r="D28" s="54" t="s">
        <v>101</v>
      </c>
      <c r="E28" s="60">
        <v>30700</v>
      </c>
      <c r="F28" s="60" t="s">
        <v>34</v>
      </c>
      <c r="G28" s="48">
        <v>44745</v>
      </c>
      <c r="H28">
        <f t="shared" si="0"/>
        <v>15000</v>
      </c>
    </row>
    <row r="29" spans="1:8" x14ac:dyDescent="0.25">
      <c r="A29">
        <v>4</v>
      </c>
      <c r="B29">
        <v>150</v>
      </c>
      <c r="C29" s="53" t="s">
        <v>196</v>
      </c>
      <c r="D29" s="54" t="s">
        <v>170</v>
      </c>
      <c r="E29" s="60">
        <v>29228</v>
      </c>
      <c r="F29" s="60" t="s">
        <v>197</v>
      </c>
      <c r="G29" s="48">
        <v>44727</v>
      </c>
      <c r="H29">
        <f t="shared" si="0"/>
        <v>15000</v>
      </c>
    </row>
    <row r="30" spans="1:8" x14ac:dyDescent="0.25">
      <c r="A30">
        <v>2</v>
      </c>
      <c r="B30">
        <v>150</v>
      </c>
      <c r="C30" s="53" t="s">
        <v>234</v>
      </c>
      <c r="D30" s="54" t="s">
        <v>235</v>
      </c>
      <c r="E30" s="60">
        <v>21109</v>
      </c>
      <c r="F30" s="60" t="s">
        <v>34</v>
      </c>
      <c r="G30" s="48">
        <v>44747</v>
      </c>
      <c r="H30">
        <f t="shared" si="0"/>
        <v>15000</v>
      </c>
    </row>
    <row r="31" spans="1:8" x14ac:dyDescent="0.25">
      <c r="A31">
        <v>2</v>
      </c>
      <c r="B31">
        <v>150</v>
      </c>
      <c r="C31" s="53" t="s">
        <v>11</v>
      </c>
      <c r="D31" s="54" t="s">
        <v>9</v>
      </c>
      <c r="E31" s="60">
        <v>19213</v>
      </c>
      <c r="F31" s="60" t="s">
        <v>34</v>
      </c>
      <c r="G31" s="48">
        <v>44747</v>
      </c>
      <c r="H31">
        <f t="shared" si="0"/>
        <v>15000</v>
      </c>
    </row>
    <row r="32" spans="1:8" x14ac:dyDescent="0.25">
      <c r="A32">
        <v>9</v>
      </c>
      <c r="B32">
        <v>148</v>
      </c>
      <c r="C32" s="53" t="s">
        <v>120</v>
      </c>
      <c r="D32" s="54" t="s">
        <v>121</v>
      </c>
      <c r="E32" s="60">
        <v>26981</v>
      </c>
      <c r="F32" s="60" t="s">
        <v>34</v>
      </c>
      <c r="G32" s="48">
        <v>44743</v>
      </c>
      <c r="H32">
        <f t="shared" si="0"/>
        <v>14800</v>
      </c>
    </row>
    <row r="33" spans="1:8" x14ac:dyDescent="0.25">
      <c r="A33">
        <v>2</v>
      </c>
      <c r="B33">
        <v>148</v>
      </c>
      <c r="C33" s="53" t="s">
        <v>229</v>
      </c>
      <c r="D33" s="54" t="s">
        <v>230</v>
      </c>
      <c r="E33" s="60">
        <v>22007</v>
      </c>
      <c r="F33" s="60" t="s">
        <v>197</v>
      </c>
      <c r="G33" s="48">
        <v>44748</v>
      </c>
      <c r="H33">
        <f t="shared" si="0"/>
        <v>14800</v>
      </c>
    </row>
    <row r="34" spans="1:8" x14ac:dyDescent="0.25">
      <c r="A34">
        <v>5</v>
      </c>
      <c r="B34">
        <v>147</v>
      </c>
      <c r="C34" s="53" t="s">
        <v>114</v>
      </c>
      <c r="D34" s="54" t="s">
        <v>115</v>
      </c>
      <c r="E34" s="60">
        <v>28845</v>
      </c>
      <c r="F34" s="60" t="s">
        <v>34</v>
      </c>
      <c r="G34" s="48">
        <v>44743</v>
      </c>
      <c r="H34">
        <f t="shared" si="0"/>
        <v>14700</v>
      </c>
    </row>
    <row r="35" spans="1:8" x14ac:dyDescent="0.25">
      <c r="A35">
        <v>4</v>
      </c>
      <c r="B35">
        <v>145</v>
      </c>
      <c r="C35" s="53" t="s">
        <v>207</v>
      </c>
      <c r="D35" s="54" t="s">
        <v>9</v>
      </c>
      <c r="E35" s="60">
        <v>26448</v>
      </c>
      <c r="F35" s="60" t="s">
        <v>202</v>
      </c>
      <c r="G35" s="48">
        <v>44723</v>
      </c>
      <c r="H35">
        <f t="shared" si="0"/>
        <v>14500</v>
      </c>
    </row>
    <row r="36" spans="1:8" x14ac:dyDescent="0.25">
      <c r="A36">
        <v>3</v>
      </c>
      <c r="B36">
        <v>145</v>
      </c>
      <c r="C36" s="53" t="s">
        <v>236</v>
      </c>
      <c r="D36" s="54" t="s">
        <v>237</v>
      </c>
      <c r="E36" s="60">
        <v>20400</v>
      </c>
      <c r="F36" s="60" t="s">
        <v>34</v>
      </c>
      <c r="G36" s="48">
        <v>44747</v>
      </c>
      <c r="H36">
        <f t="shared" si="0"/>
        <v>14500</v>
      </c>
    </row>
    <row r="37" spans="1:8" x14ac:dyDescent="0.25">
      <c r="A37">
        <v>6</v>
      </c>
      <c r="B37">
        <v>144</v>
      </c>
      <c r="C37" s="53" t="s">
        <v>86</v>
      </c>
      <c r="D37" s="54" t="s">
        <v>35</v>
      </c>
      <c r="E37" s="60">
        <v>30067</v>
      </c>
      <c r="F37" s="60" t="s">
        <v>198</v>
      </c>
      <c r="G37" s="48">
        <v>44710</v>
      </c>
      <c r="H37">
        <f t="shared" si="0"/>
        <v>14400</v>
      </c>
    </row>
    <row r="38" spans="1:8" x14ac:dyDescent="0.25">
      <c r="A38">
        <v>3</v>
      </c>
      <c r="B38">
        <v>141</v>
      </c>
      <c r="C38" s="53" t="s">
        <v>168</v>
      </c>
      <c r="D38" s="54" t="s">
        <v>7</v>
      </c>
      <c r="E38" s="60">
        <v>18083</v>
      </c>
      <c r="F38" s="60" t="s">
        <v>198</v>
      </c>
      <c r="G38" s="48">
        <v>44710</v>
      </c>
      <c r="H38">
        <f t="shared" si="0"/>
        <v>14100</v>
      </c>
    </row>
    <row r="39" spans="1:8" x14ac:dyDescent="0.25">
      <c r="A39">
        <v>4</v>
      </c>
      <c r="B39">
        <v>140</v>
      </c>
      <c r="C39" s="53" t="s">
        <v>94</v>
      </c>
      <c r="D39" s="54" t="s">
        <v>6</v>
      </c>
      <c r="E39" s="60">
        <v>23215</v>
      </c>
      <c r="F39" s="60" t="s">
        <v>197</v>
      </c>
      <c r="G39" s="48">
        <v>44699</v>
      </c>
      <c r="H39">
        <f t="shared" si="0"/>
        <v>14000</v>
      </c>
    </row>
    <row r="40" spans="1:8" x14ac:dyDescent="0.25">
      <c r="A40">
        <v>4</v>
      </c>
      <c r="B40">
        <v>140</v>
      </c>
      <c r="C40" s="53" t="s">
        <v>226</v>
      </c>
      <c r="D40" s="54" t="s">
        <v>148</v>
      </c>
      <c r="E40" s="60">
        <v>24541</v>
      </c>
      <c r="F40" s="60" t="s">
        <v>34</v>
      </c>
      <c r="G40" s="48">
        <v>44745</v>
      </c>
      <c r="H40">
        <f t="shared" si="0"/>
        <v>14000</v>
      </c>
    </row>
    <row r="41" spans="1:8" x14ac:dyDescent="0.25">
      <c r="A41">
        <v>7</v>
      </c>
      <c r="B41">
        <v>139</v>
      </c>
      <c r="C41" s="53" t="s">
        <v>172</v>
      </c>
      <c r="D41" s="54" t="s">
        <v>148</v>
      </c>
      <c r="E41" s="60">
        <v>30240</v>
      </c>
      <c r="F41" s="60" t="s">
        <v>34</v>
      </c>
      <c r="G41" s="48">
        <v>44743</v>
      </c>
      <c r="H41">
        <f t="shared" si="0"/>
        <v>13900</v>
      </c>
    </row>
    <row r="42" spans="1:8" x14ac:dyDescent="0.25">
      <c r="A42">
        <v>4</v>
      </c>
      <c r="B42">
        <v>138</v>
      </c>
      <c r="C42" s="53" t="s">
        <v>10</v>
      </c>
      <c r="D42" s="54" t="s">
        <v>6</v>
      </c>
      <c r="E42" s="60">
        <v>17679</v>
      </c>
      <c r="F42" s="60" t="s">
        <v>197</v>
      </c>
      <c r="G42" s="48">
        <v>44727</v>
      </c>
      <c r="H42">
        <f t="shared" si="0"/>
        <v>13800</v>
      </c>
    </row>
    <row r="43" spans="1:8" x14ac:dyDescent="0.25">
      <c r="A43">
        <v>3</v>
      </c>
      <c r="B43">
        <v>136</v>
      </c>
      <c r="C43" s="53" t="s">
        <v>231</v>
      </c>
      <c r="D43" s="54" t="s">
        <v>9</v>
      </c>
      <c r="E43" s="60">
        <v>22520</v>
      </c>
      <c r="F43" s="60" t="s">
        <v>34</v>
      </c>
      <c r="G43" s="48">
        <v>44741</v>
      </c>
      <c r="H43">
        <f t="shared" si="0"/>
        <v>13600</v>
      </c>
    </row>
    <row r="44" spans="1:8" x14ac:dyDescent="0.25">
      <c r="A44">
        <v>3</v>
      </c>
      <c r="B44">
        <v>136</v>
      </c>
      <c r="C44" s="53" t="s">
        <v>166</v>
      </c>
      <c r="D44" s="54" t="s">
        <v>9</v>
      </c>
      <c r="E44" s="60">
        <v>21855</v>
      </c>
      <c r="F44" s="60" t="s">
        <v>34</v>
      </c>
      <c r="G44" s="48">
        <v>44741</v>
      </c>
      <c r="H44">
        <f t="shared" si="0"/>
        <v>13600</v>
      </c>
    </row>
    <row r="45" spans="1:8" x14ac:dyDescent="0.25">
      <c r="A45">
        <v>4</v>
      </c>
      <c r="B45">
        <v>136</v>
      </c>
      <c r="C45" s="53" t="s">
        <v>127</v>
      </c>
      <c r="D45" s="54" t="s">
        <v>141</v>
      </c>
      <c r="E45" s="60">
        <v>20874</v>
      </c>
      <c r="F45" s="60" t="s">
        <v>34</v>
      </c>
      <c r="G45" s="48">
        <v>44741</v>
      </c>
      <c r="H45">
        <f t="shared" si="0"/>
        <v>13600</v>
      </c>
    </row>
    <row r="46" spans="1:8" x14ac:dyDescent="0.25">
      <c r="A46">
        <v>8</v>
      </c>
      <c r="B46">
        <v>135</v>
      </c>
      <c r="C46" s="53" t="s">
        <v>159</v>
      </c>
      <c r="D46" s="54" t="s">
        <v>7</v>
      </c>
      <c r="E46" s="60">
        <v>29552</v>
      </c>
      <c r="F46" s="60" t="s">
        <v>34</v>
      </c>
      <c r="G46" s="48">
        <v>44743</v>
      </c>
      <c r="H46">
        <f t="shared" si="0"/>
        <v>13500</v>
      </c>
    </row>
    <row r="47" spans="1:8" x14ac:dyDescent="0.25">
      <c r="A47">
        <v>5</v>
      </c>
      <c r="B47">
        <v>135</v>
      </c>
      <c r="C47" s="53" t="s">
        <v>126</v>
      </c>
      <c r="D47" s="54" t="s">
        <v>183</v>
      </c>
      <c r="E47" s="60">
        <v>22014</v>
      </c>
      <c r="F47" s="60" t="s">
        <v>197</v>
      </c>
      <c r="G47" s="48">
        <v>44706</v>
      </c>
      <c r="H47">
        <f t="shared" si="0"/>
        <v>13500</v>
      </c>
    </row>
    <row r="48" spans="1:8" x14ac:dyDescent="0.25">
      <c r="A48">
        <v>5</v>
      </c>
      <c r="B48">
        <v>135</v>
      </c>
      <c r="C48" s="53" t="s">
        <v>232</v>
      </c>
      <c r="D48" s="54" t="s">
        <v>123</v>
      </c>
      <c r="E48" s="60">
        <v>22812</v>
      </c>
      <c r="F48" s="60" t="s">
        <v>34</v>
      </c>
      <c r="G48" s="48">
        <v>44747</v>
      </c>
      <c r="H48">
        <f t="shared" si="0"/>
        <v>13500</v>
      </c>
    </row>
    <row r="49" spans="1:8" x14ac:dyDescent="0.25">
      <c r="A49">
        <v>5</v>
      </c>
      <c r="B49">
        <v>134</v>
      </c>
      <c r="C49" s="53" t="s">
        <v>132</v>
      </c>
      <c r="D49" s="54" t="s">
        <v>113</v>
      </c>
      <c r="E49" s="60">
        <v>19087</v>
      </c>
      <c r="F49" s="60" t="s">
        <v>34</v>
      </c>
      <c r="G49" s="48">
        <v>44741</v>
      </c>
      <c r="H49">
        <f t="shared" si="0"/>
        <v>13400</v>
      </c>
    </row>
    <row r="50" spans="1:8" x14ac:dyDescent="0.25">
      <c r="A50">
        <v>6</v>
      </c>
      <c r="B50">
        <v>133</v>
      </c>
      <c r="C50" s="53" t="s">
        <v>227</v>
      </c>
      <c r="D50" s="54" t="s">
        <v>228</v>
      </c>
      <c r="E50" s="60">
        <v>24554</v>
      </c>
      <c r="F50" s="60" t="s">
        <v>34</v>
      </c>
      <c r="G50" s="48">
        <v>44743</v>
      </c>
      <c r="H50">
        <f t="shared" si="0"/>
        <v>13300</v>
      </c>
    </row>
    <row r="51" spans="1:8" x14ac:dyDescent="0.25">
      <c r="A51">
        <v>1</v>
      </c>
      <c r="B51">
        <v>132</v>
      </c>
      <c r="C51" s="53" t="s">
        <v>13</v>
      </c>
      <c r="D51" s="54" t="s">
        <v>14</v>
      </c>
      <c r="E51" s="60">
        <v>17440</v>
      </c>
      <c r="F51" s="60" t="s">
        <v>190</v>
      </c>
      <c r="G51" s="48">
        <v>44737</v>
      </c>
      <c r="H51">
        <f t="shared" si="0"/>
        <v>13200</v>
      </c>
    </row>
    <row r="52" spans="1:8" x14ac:dyDescent="0.25">
      <c r="A52">
        <v>2</v>
      </c>
      <c r="B52">
        <v>131</v>
      </c>
      <c r="C52" s="53" t="s">
        <v>215</v>
      </c>
      <c r="D52" s="54" t="s">
        <v>216</v>
      </c>
      <c r="E52" s="60">
        <v>16758</v>
      </c>
      <c r="F52" s="60" t="s">
        <v>197</v>
      </c>
      <c r="G52" s="48">
        <v>44741</v>
      </c>
      <c r="H52">
        <f t="shared" si="0"/>
        <v>13100</v>
      </c>
    </row>
    <row r="53" spans="1:8" x14ac:dyDescent="0.25">
      <c r="A53">
        <v>7</v>
      </c>
      <c r="B53">
        <v>130</v>
      </c>
      <c r="C53" s="53" t="s">
        <v>31</v>
      </c>
      <c r="D53" s="54" t="s">
        <v>116</v>
      </c>
      <c r="E53" s="60">
        <v>21919</v>
      </c>
      <c r="F53" s="60" t="s">
        <v>34</v>
      </c>
      <c r="G53" s="48">
        <v>44741</v>
      </c>
      <c r="H53">
        <f t="shared" si="0"/>
        <v>13000</v>
      </c>
    </row>
    <row r="54" spans="1:8" x14ac:dyDescent="0.25">
      <c r="A54">
        <v>6</v>
      </c>
      <c r="B54">
        <v>130</v>
      </c>
      <c r="C54" s="53" t="s">
        <v>134</v>
      </c>
      <c r="D54" s="54" t="s">
        <v>113</v>
      </c>
      <c r="E54" s="60">
        <v>18381</v>
      </c>
      <c r="F54" s="60" t="s">
        <v>34</v>
      </c>
      <c r="G54" s="48">
        <v>44747</v>
      </c>
      <c r="H54">
        <f t="shared" si="0"/>
        <v>13000</v>
      </c>
    </row>
    <row r="55" spans="1:8" x14ac:dyDescent="0.25">
      <c r="A55">
        <v>10</v>
      </c>
      <c r="B55">
        <v>125</v>
      </c>
      <c r="C55" s="53" t="s">
        <v>2</v>
      </c>
      <c r="D55" s="54" t="s">
        <v>3</v>
      </c>
      <c r="E55" s="60">
        <v>27685</v>
      </c>
      <c r="F55" s="60" t="s">
        <v>205</v>
      </c>
      <c r="G55" s="48">
        <v>44705</v>
      </c>
      <c r="H55">
        <f t="shared" si="0"/>
        <v>12500</v>
      </c>
    </row>
    <row r="56" spans="1:8" x14ac:dyDescent="0.25">
      <c r="A56">
        <v>5</v>
      </c>
      <c r="B56">
        <v>125</v>
      </c>
      <c r="C56" s="53" t="s">
        <v>133</v>
      </c>
      <c r="D56" s="54" t="s">
        <v>113</v>
      </c>
      <c r="E56" s="60">
        <v>19888</v>
      </c>
      <c r="F56" s="60" t="s">
        <v>34</v>
      </c>
      <c r="G56" s="48">
        <v>44747</v>
      </c>
      <c r="H56">
        <f t="shared" si="0"/>
        <v>12500</v>
      </c>
    </row>
    <row r="57" spans="1:8" x14ac:dyDescent="0.25">
      <c r="A57">
        <v>7</v>
      </c>
      <c r="B57">
        <v>123</v>
      </c>
      <c r="C57" s="53" t="s">
        <v>96</v>
      </c>
      <c r="D57" s="54" t="s">
        <v>9</v>
      </c>
      <c r="E57" s="60">
        <v>18064</v>
      </c>
      <c r="F57" s="60" t="s">
        <v>197</v>
      </c>
      <c r="G57" s="48">
        <v>44706</v>
      </c>
      <c r="H57">
        <f t="shared" si="0"/>
        <v>12300</v>
      </c>
    </row>
    <row r="58" spans="1:8" x14ac:dyDescent="0.25">
      <c r="A58">
        <v>6</v>
      </c>
      <c r="B58">
        <v>120</v>
      </c>
      <c r="C58" s="53" t="s">
        <v>131</v>
      </c>
      <c r="D58" s="54" t="s">
        <v>113</v>
      </c>
      <c r="E58" s="60">
        <v>19490</v>
      </c>
      <c r="F58" s="60" t="s">
        <v>202</v>
      </c>
      <c r="G58" s="48">
        <v>44723</v>
      </c>
      <c r="H58">
        <f t="shared" si="0"/>
        <v>12000</v>
      </c>
    </row>
    <row r="59" spans="1:8" x14ac:dyDescent="0.25">
      <c r="A59">
        <v>3</v>
      </c>
      <c r="B59">
        <v>120</v>
      </c>
      <c r="C59" s="53" t="s">
        <v>239</v>
      </c>
      <c r="D59" s="54" t="s">
        <v>235</v>
      </c>
      <c r="E59" s="60">
        <v>17134</v>
      </c>
      <c r="F59" s="60" t="s">
        <v>34</v>
      </c>
      <c r="G59" s="48">
        <v>44747</v>
      </c>
      <c r="H59">
        <f t="shared" si="0"/>
        <v>12000</v>
      </c>
    </row>
    <row r="60" spans="1:8" x14ac:dyDescent="0.25">
      <c r="A60">
        <v>7</v>
      </c>
      <c r="B60">
        <v>118</v>
      </c>
      <c r="C60" s="53" t="s">
        <v>238</v>
      </c>
      <c r="D60" s="54" t="s">
        <v>113</v>
      </c>
      <c r="E60" s="60">
        <v>19441</v>
      </c>
      <c r="F60" s="60" t="s">
        <v>34</v>
      </c>
      <c r="G60" s="48">
        <v>44741</v>
      </c>
      <c r="H60">
        <f t="shared" si="0"/>
        <v>11800</v>
      </c>
    </row>
    <row r="61" spans="1:8" x14ac:dyDescent="0.25">
      <c r="A61">
        <v>8</v>
      </c>
      <c r="B61">
        <v>118</v>
      </c>
      <c r="C61" s="53" t="s">
        <v>182</v>
      </c>
      <c r="D61" s="54" t="s">
        <v>7</v>
      </c>
      <c r="E61" s="60">
        <v>18605</v>
      </c>
      <c r="F61" s="60" t="s">
        <v>34</v>
      </c>
      <c r="G61" s="48">
        <v>44747</v>
      </c>
      <c r="H61">
        <f t="shared" si="0"/>
        <v>11800</v>
      </c>
    </row>
    <row r="62" spans="1:8" x14ac:dyDescent="0.25">
      <c r="A62">
        <v>1</v>
      </c>
      <c r="B62">
        <v>115.99999999999999</v>
      </c>
      <c r="C62" s="53" t="s">
        <v>110</v>
      </c>
      <c r="D62" s="54" t="s">
        <v>111</v>
      </c>
      <c r="E62" s="60">
        <v>15686</v>
      </c>
      <c r="F62" s="60" t="s">
        <v>190</v>
      </c>
      <c r="G62" s="48">
        <v>44702</v>
      </c>
      <c r="H62">
        <f t="shared" si="0"/>
        <v>11599.999999999998</v>
      </c>
    </row>
    <row r="63" spans="1:8" x14ac:dyDescent="0.25">
      <c r="A63">
        <v>1</v>
      </c>
      <c r="B63">
        <v>115.99999999999999</v>
      </c>
      <c r="C63" s="53" t="s">
        <v>16</v>
      </c>
      <c r="D63" s="54" t="s">
        <v>9</v>
      </c>
      <c r="E63" s="60">
        <v>15131</v>
      </c>
      <c r="F63" s="60" t="s">
        <v>197</v>
      </c>
      <c r="G63" s="48">
        <v>44727</v>
      </c>
      <c r="H63">
        <f t="shared" si="0"/>
        <v>11599.999999999998</v>
      </c>
    </row>
    <row r="64" spans="1:8" x14ac:dyDescent="0.25">
      <c r="A64">
        <v>9</v>
      </c>
      <c r="B64">
        <v>114.99999999999999</v>
      </c>
      <c r="C64" s="53" t="s">
        <v>12</v>
      </c>
      <c r="D64" s="54" t="s">
        <v>9</v>
      </c>
      <c r="E64" s="60">
        <v>18293</v>
      </c>
      <c r="F64" s="60" t="s">
        <v>197</v>
      </c>
      <c r="G64" s="48">
        <v>44699</v>
      </c>
      <c r="H64">
        <f t="shared" si="0"/>
        <v>11499.999999999998</v>
      </c>
    </row>
    <row r="65" spans="1:8" x14ac:dyDescent="0.25">
      <c r="A65">
        <v>4</v>
      </c>
      <c r="B65">
        <v>113.99999999999999</v>
      </c>
      <c r="C65" s="53" t="s">
        <v>181</v>
      </c>
      <c r="D65" s="54" t="s">
        <v>124</v>
      </c>
      <c r="E65" s="60">
        <v>15813</v>
      </c>
      <c r="F65" s="60" t="s">
        <v>198</v>
      </c>
      <c r="G65" s="48">
        <v>44710</v>
      </c>
      <c r="H65">
        <f t="shared" si="0"/>
        <v>11399.999999999998</v>
      </c>
    </row>
    <row r="66" spans="1:8" x14ac:dyDescent="0.25">
      <c r="A66">
        <v>8</v>
      </c>
      <c r="B66">
        <v>111.00000000000001</v>
      </c>
      <c r="C66" s="53" t="s">
        <v>210</v>
      </c>
      <c r="D66" s="54" t="s">
        <v>211</v>
      </c>
      <c r="E66" s="60">
        <v>21828</v>
      </c>
      <c r="F66" s="60" t="s">
        <v>156</v>
      </c>
      <c r="G66" s="48">
        <v>44730</v>
      </c>
      <c r="H66">
        <f t="shared" si="0"/>
        <v>11100.000000000002</v>
      </c>
    </row>
    <row r="67" spans="1:8" x14ac:dyDescent="0.25">
      <c r="A67">
        <v>5</v>
      </c>
      <c r="B67">
        <v>111.00000000000001</v>
      </c>
      <c r="C67" s="53" t="s">
        <v>217</v>
      </c>
      <c r="D67" s="54" t="s">
        <v>218</v>
      </c>
      <c r="E67" s="60">
        <v>16615</v>
      </c>
      <c r="F67" s="60" t="s">
        <v>198</v>
      </c>
      <c r="G67" s="48">
        <v>44710</v>
      </c>
      <c r="H67">
        <f t="shared" si="0"/>
        <v>11100.000000000002</v>
      </c>
    </row>
    <row r="68" spans="1:8" x14ac:dyDescent="0.25">
      <c r="A68">
        <v>3</v>
      </c>
      <c r="B68">
        <v>111.00000000000001</v>
      </c>
      <c r="C68" s="53" t="s">
        <v>17</v>
      </c>
      <c r="D68" s="54" t="s">
        <v>18</v>
      </c>
      <c r="E68" s="60">
        <v>15617</v>
      </c>
      <c r="F68" s="60" t="s">
        <v>198</v>
      </c>
      <c r="G68" s="48">
        <v>44710</v>
      </c>
      <c r="H68">
        <f t="shared" ref="H68:H87" si="1">B68*100</f>
        <v>11100.000000000002</v>
      </c>
    </row>
    <row r="69" spans="1:8" x14ac:dyDescent="0.25">
      <c r="A69">
        <v>4</v>
      </c>
      <c r="B69">
        <v>108</v>
      </c>
      <c r="C69" s="53" t="s">
        <v>240</v>
      </c>
      <c r="D69" s="54" t="s">
        <v>165</v>
      </c>
      <c r="E69" s="60">
        <v>15628</v>
      </c>
      <c r="F69" s="60" t="s">
        <v>34</v>
      </c>
      <c r="G69" s="48">
        <v>44747</v>
      </c>
      <c r="H69">
        <f t="shared" si="1"/>
        <v>10800</v>
      </c>
    </row>
    <row r="70" spans="1:8" x14ac:dyDescent="0.25">
      <c r="A70">
        <v>5</v>
      </c>
      <c r="B70">
        <v>107</v>
      </c>
      <c r="C70" s="53" t="s">
        <v>135</v>
      </c>
      <c r="D70" s="54" t="s">
        <v>136</v>
      </c>
      <c r="E70" s="60">
        <v>14102</v>
      </c>
      <c r="F70" s="60" t="s">
        <v>34</v>
      </c>
      <c r="G70" s="48">
        <v>44741</v>
      </c>
      <c r="H70">
        <f t="shared" si="1"/>
        <v>10700</v>
      </c>
    </row>
    <row r="71" spans="1:8" x14ac:dyDescent="0.25">
      <c r="A71">
        <v>1</v>
      </c>
      <c r="B71">
        <v>107</v>
      </c>
      <c r="C71" s="53" t="s">
        <v>242</v>
      </c>
      <c r="D71" s="54" t="s">
        <v>113</v>
      </c>
      <c r="E71" s="60">
        <v>13788</v>
      </c>
      <c r="F71" s="60" t="s">
        <v>34</v>
      </c>
      <c r="G71" s="48">
        <v>44741</v>
      </c>
      <c r="H71">
        <f t="shared" si="1"/>
        <v>10700</v>
      </c>
    </row>
    <row r="72" spans="1:8" x14ac:dyDescent="0.25">
      <c r="A72">
        <v>10</v>
      </c>
      <c r="B72">
        <v>101</v>
      </c>
      <c r="C72" s="53" t="s">
        <v>169</v>
      </c>
      <c r="D72" s="54" t="s">
        <v>170</v>
      </c>
      <c r="E72" s="60">
        <v>17764</v>
      </c>
      <c r="F72" s="60" t="s">
        <v>34</v>
      </c>
      <c r="G72" s="48">
        <v>44741</v>
      </c>
      <c r="H72">
        <f t="shared" si="1"/>
        <v>10100</v>
      </c>
    </row>
    <row r="73" spans="1:8" x14ac:dyDescent="0.25">
      <c r="A73">
        <v>6</v>
      </c>
      <c r="B73">
        <v>100</v>
      </c>
      <c r="C73" s="53" t="s">
        <v>15</v>
      </c>
      <c r="D73" s="54" t="s">
        <v>7</v>
      </c>
      <c r="E73" s="60">
        <v>16635</v>
      </c>
      <c r="F73" s="60" t="s">
        <v>34</v>
      </c>
      <c r="G73" s="48">
        <v>44747</v>
      </c>
      <c r="H73">
        <f t="shared" si="1"/>
        <v>10000</v>
      </c>
    </row>
    <row r="74" spans="1:8" x14ac:dyDescent="0.25">
      <c r="A74">
        <v>1</v>
      </c>
      <c r="B74">
        <v>92</v>
      </c>
      <c r="C74" s="53" t="s">
        <v>140</v>
      </c>
      <c r="D74" s="54" t="s">
        <v>139</v>
      </c>
      <c r="E74" s="60">
        <v>11239</v>
      </c>
      <c r="F74" s="60" t="s">
        <v>34</v>
      </c>
      <c r="G74" s="48">
        <v>44747</v>
      </c>
      <c r="H74">
        <f t="shared" si="1"/>
        <v>9200</v>
      </c>
    </row>
    <row r="75" spans="1:8" x14ac:dyDescent="0.25">
      <c r="A75">
        <v>2</v>
      </c>
      <c r="B75">
        <v>89</v>
      </c>
      <c r="C75" s="53" t="s">
        <v>137</v>
      </c>
      <c r="D75" s="54" t="s">
        <v>138</v>
      </c>
      <c r="E75" s="60">
        <v>11473</v>
      </c>
      <c r="F75" s="60" t="s">
        <v>34</v>
      </c>
      <c r="G75" s="48">
        <v>44747</v>
      </c>
      <c r="H75">
        <f t="shared" si="1"/>
        <v>8900</v>
      </c>
    </row>
    <row r="76" spans="1:8" x14ac:dyDescent="0.25">
      <c r="A76" t="s">
        <v>193</v>
      </c>
      <c r="B76">
        <v>0</v>
      </c>
      <c r="C76" s="53"/>
      <c r="D76" s="54"/>
      <c r="E76" s="60"/>
      <c r="F76" s="60"/>
      <c r="H76">
        <f t="shared" si="1"/>
        <v>0</v>
      </c>
    </row>
    <row r="77" spans="1:8" x14ac:dyDescent="0.25">
      <c r="A77" t="s">
        <v>195</v>
      </c>
      <c r="B77">
        <v>0</v>
      </c>
      <c r="C77" s="53"/>
      <c r="D77" s="54"/>
      <c r="E77" s="60"/>
      <c r="F77" s="60"/>
      <c r="H77">
        <f t="shared" si="1"/>
        <v>0</v>
      </c>
    </row>
    <row r="78" spans="1:8" x14ac:dyDescent="0.25">
      <c r="A78" t="s">
        <v>199</v>
      </c>
      <c r="B78">
        <v>0</v>
      </c>
      <c r="C78" s="53"/>
      <c r="D78" s="54"/>
      <c r="E78" s="60"/>
      <c r="F78" s="60"/>
      <c r="H78">
        <f t="shared" si="1"/>
        <v>0</v>
      </c>
    </row>
    <row r="79" spans="1:8" x14ac:dyDescent="0.25">
      <c r="A79" t="s">
        <v>206</v>
      </c>
      <c r="B79">
        <v>0</v>
      </c>
      <c r="H79">
        <f t="shared" si="1"/>
        <v>0</v>
      </c>
    </row>
    <row r="80" spans="1:8" x14ac:dyDescent="0.25">
      <c r="A80" t="s">
        <v>208</v>
      </c>
      <c r="B80">
        <v>0</v>
      </c>
      <c r="H80">
        <f t="shared" si="1"/>
        <v>0</v>
      </c>
    </row>
    <row r="81" spans="1:8" ht="17.25" x14ac:dyDescent="0.25">
      <c r="A81" t="s">
        <v>209</v>
      </c>
      <c r="B81">
        <v>0</v>
      </c>
      <c r="C81" s="58"/>
      <c r="D81" s="58"/>
      <c r="E81" s="58"/>
      <c r="F81" s="59"/>
      <c r="H81">
        <f t="shared" si="1"/>
        <v>0</v>
      </c>
    </row>
    <row r="82" spans="1:8" x14ac:dyDescent="0.25">
      <c r="A82" t="s">
        <v>212</v>
      </c>
      <c r="B82">
        <v>0</v>
      </c>
      <c r="H82">
        <f t="shared" si="1"/>
        <v>0</v>
      </c>
    </row>
    <row r="83" spans="1:8" x14ac:dyDescent="0.25">
      <c r="A83" t="s">
        <v>213</v>
      </c>
      <c r="B83">
        <v>0</v>
      </c>
      <c r="H83">
        <f t="shared" si="1"/>
        <v>0</v>
      </c>
    </row>
    <row r="84" spans="1:8" x14ac:dyDescent="0.25">
      <c r="A84" t="s">
        <v>214</v>
      </c>
      <c r="B84">
        <v>0</v>
      </c>
      <c r="H84">
        <f t="shared" si="1"/>
        <v>0</v>
      </c>
    </row>
    <row r="85" spans="1:8" x14ac:dyDescent="0.25">
      <c r="A85" t="s">
        <v>219</v>
      </c>
      <c r="B85">
        <v>0</v>
      </c>
      <c r="C85" s="53"/>
      <c r="D85" s="54"/>
      <c r="E85" s="60"/>
      <c r="F85" s="60"/>
      <c r="H85">
        <f t="shared" si="1"/>
        <v>0</v>
      </c>
    </row>
    <row r="86" spans="1:8" x14ac:dyDescent="0.25">
      <c r="A86" t="s">
        <v>241</v>
      </c>
      <c r="B86">
        <v>0</v>
      </c>
      <c r="H86">
        <f t="shared" si="1"/>
        <v>0</v>
      </c>
    </row>
    <row r="87" spans="1:8" x14ac:dyDescent="0.25">
      <c r="A87" t="s">
        <v>243</v>
      </c>
      <c r="B87">
        <v>0</v>
      </c>
      <c r="H87">
        <f t="shared" si="1"/>
        <v>0</v>
      </c>
    </row>
  </sheetData>
  <sortState xmlns:xlrd2="http://schemas.microsoft.com/office/spreadsheetml/2017/richdata2" ref="A3:G87">
    <sortCondition descending="1" ref="B3:B87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8</vt:i4>
      </vt:variant>
      <vt:variant>
        <vt:lpstr>Nimetyt alueet</vt:lpstr>
      </vt:variant>
      <vt:variant>
        <vt:i4>6</vt:i4>
      </vt:variant>
    </vt:vector>
  </HeadingPairs>
  <TitlesOfParts>
    <vt:vector size="14" baseType="lpstr">
      <vt:lpstr>M Tulokset</vt:lpstr>
      <vt:lpstr>Taul1</vt:lpstr>
      <vt:lpstr>N Tulokset</vt:lpstr>
      <vt:lpstr>kertoimet</vt:lpstr>
      <vt:lpstr>PDF</vt:lpstr>
      <vt:lpstr>Parempi ed vuon</vt:lpstr>
      <vt:lpstr>Työtaulu</vt:lpstr>
      <vt:lpstr>Kesän muokkaus</vt:lpstr>
      <vt:lpstr>Ikäkertoimet</vt:lpstr>
      <vt:lpstr>Lajittelualue</vt:lpstr>
      <vt:lpstr>kertoimet!Tulostusalue</vt:lpstr>
      <vt:lpstr>'M Tulokset'!Tulostusalue</vt:lpstr>
      <vt:lpstr>'N Tulokset'!Tulostusalue</vt:lpstr>
      <vt:lpstr>PDF!Tulostusalue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Sundell</dc:creator>
  <cp:lastModifiedBy>Reijo Sundell</cp:lastModifiedBy>
  <cp:lastPrinted>2024-09-07T08:30:18Z</cp:lastPrinted>
  <dcterms:created xsi:type="dcterms:W3CDTF">2017-07-03T11:10:03Z</dcterms:created>
  <dcterms:modified xsi:type="dcterms:W3CDTF">2025-12-29T13:27:23Z</dcterms:modified>
</cp:coreProperties>
</file>