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2b94823f202e81/YHDISTYKSET/SENIORIPIIRI/1 VUOSI 2026/Hallitus 20260112/"/>
    </mc:Choice>
  </mc:AlternateContent>
  <xr:revisionPtr revIDLastSave="2" documentId="8_{86C76616-0D47-4D52-8F13-28A838BE95F3}" xr6:coauthVersionLast="47" xr6:coauthVersionMax="47" xr10:uidLastSave="{87F915D6-BF83-4CC4-8523-BC9EAB919E9C}"/>
  <bookViews>
    <workbookView xWindow="-103" yWindow="-103" windowWidth="16663" windowHeight="8743" tabRatio="587" activeTab="1" xr2:uid="{00000000-000D-0000-FFFF-FFFF00000000}"/>
  </bookViews>
  <sheets>
    <sheet name="Johdanto" sheetId="1" r:id="rId1"/>
    <sheet name="Tapahtumakortti" sheetId="2" r:id="rId2"/>
    <sheet name="Ohjeet" sheetId="4" r:id="rId3"/>
    <sheet name="Käyttöohje" sheetId="3" r:id="rId4"/>
  </sheets>
  <definedNames>
    <definedName name="_xlnm.Print_Area" localSheetId="1">Tapahtumakortti!$B$1:$T$51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2" l="1"/>
  <c r="O37" i="2"/>
  <c r="O36" i="2"/>
  <c r="O35" i="2"/>
  <c r="S34" i="2"/>
  <c r="Q34" i="2"/>
  <c r="Q33" i="2"/>
  <c r="Q32" i="2"/>
  <c r="Q31" i="2"/>
  <c r="Q30" i="2"/>
  <c r="Q29" i="2"/>
  <c r="S28" i="2"/>
  <c r="O28" i="2"/>
  <c r="O27" i="2"/>
  <c r="O26" i="2"/>
  <c r="O25" i="2"/>
  <c r="O24" i="2"/>
  <c r="O23" i="2"/>
  <c r="S22" i="2"/>
  <c r="S39" i="2" s="1"/>
  <c r="S43" i="2" s="1"/>
  <c r="S44" i="2" s="1"/>
  <c r="Q22" i="2"/>
  <c r="O34" i="2" l="1"/>
  <c r="H19" i="2" s="1"/>
  <c r="Q28" i="2"/>
  <c r="Q39" i="2" s="1"/>
  <c r="S41" i="2" s="1"/>
  <c r="O22" i="2"/>
  <c r="O39" i="2" l="1"/>
  <c r="D19" i="2" s="1"/>
  <c r="F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Ohje</author>
  </authors>
  <commentList>
    <comment ref="F19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EI-JÄSENHINNAN SÄÄNTÖ:
• Ei-jäsenen maksussa ei huomioida tukea.
• Normaali korotus: +10 % tai vähintään +5 € (suurempi).
• Jos tuen vaikutus per jäsen (O34) &gt; 5 €, ei-jäsenkorotusta ei peritä.
• Tällöin ei-jäsen maksaa hinnan ilman tukea (O22+O28).</t>
        </r>
      </text>
    </comment>
  </commentList>
</comments>
</file>

<file path=xl/sharedStrings.xml><?xml version="1.0" encoding="utf-8"?>
<sst xmlns="http://schemas.openxmlformats.org/spreadsheetml/2006/main" count="168" uniqueCount="147">
  <si>
    <t>JOHDANTO</t>
  </si>
  <si>
    <t>Mikä on tapahtumakortti?</t>
  </si>
  <si>
    <t>Kortti tehdään jokaisesta tapahtumasta, jossa syntyy kuluja.</t>
  </si>
  <si>
    <t>Se on työkalu suunnitteluun, budjetointiin, hyväksymiseen ja seurantaan.</t>
  </si>
  <si>
    <t>Korttiin merkitään kaikki tuotot ja kulut, sekä suunnitellut että toteutuneet.</t>
  </si>
  <si>
    <t>Tämä varmistaa, että kirjanpito on oikein.</t>
  </si>
  <si>
    <t>Miksi kortti on tärkeä?</t>
  </si>
  <si>
    <t>Kortti helpottaa kirjanpitoa ja tilien seurantaa.</t>
  </si>
  <si>
    <t>Kulut ja tuotot jaotellaan valmiiksi (kiinteät, osallistujakohtaiset, avustukset).</t>
  </si>
  <si>
    <t>Tositteet käsitellään yhdenmukaisesti.</t>
  </si>
  <si>
    <t>Budjetin toteutumista voi helposti seurata.</t>
  </si>
  <si>
    <t>Kortti on dokumentti tarkastuksiin ja raportointiin.</t>
  </si>
  <si>
    <t>Se lisää talouden läpinäkyvyyttä ja auttaa suunnittelemaan tulevia tapahtumia.</t>
  </si>
  <si>
    <t>TAPAHTUMAN ESITTELY HALLITUKSELLE</t>
  </si>
  <si>
    <t>Ennen hallituksen esittelyä</t>
  </si>
  <si>
    <t>1. Täytä tapahtuma- ja budjetointilomake huolellisesti.</t>
  </si>
  <si>
    <t>2. Kerää kaikki tarvittavat tiedot: ajankohta, paikka, ohjelma, kulut ja rahoitus.</t>
  </si>
  <si>
    <t>3. Toimita lomake sihteerille vähintään viikkoa ennen hallituksen kokousta liitettäväksi kokousaineistoon</t>
  </si>
  <si>
    <t>Esittely</t>
  </si>
  <si>
    <t>Käy läpi perustiedot: nimi, ajankohta, paikka, kohderyhmä.</t>
  </si>
  <si>
    <t>Esittele ohjelma ja toteutus: kuljetus, ruokailut, vastuuhenkilöt.</t>
  </si>
  <si>
    <t>Kerro budjetti: tulot, menot, osallistumismaksujen perusteet.</t>
  </si>
  <si>
    <t>Muista mainita muut erittelemättömät kulut (2 €/hlö).</t>
  </si>
  <si>
    <t>Esitä hallitukselle hyväksyntä ohjelmalle ja budjetille.</t>
  </si>
  <si>
    <t>Nosta esiin mahdolliset lisäpäätökset ja muut tapahtumaan oleelisesti liittyvät asiat (esim. ilmoittautuminen, avustukset, markkinointi).</t>
  </si>
  <si>
    <t>Päätöksen jälkeen kirjaa hallituksen ohjeet ja aloita järjestelyt.</t>
  </si>
  <si>
    <t>Esimerkki</t>
  </si>
  <si>
    <t>Esittelen hallitukselle kevätretken Helsinkiin 15.5.2025. Ohjelmaan sisältyy bussikuljetus Kouvolasta, ruokailu sekä museo- ja teatterivierailu. Retken suunnittelusta ja toteuttamisesta vastaa Senja Seniori. Budjetti muodostuu kuljetuksesta 1 200 eurolla, ruokailuista ja lipuista 1 500 eurolla sekä muista erittelemättömistä kuluista 2 euroa per henkilö, yhteensä 80 euroa. Kokonaismenot ovat 2 780 euroa. Tulot osallistumismaksuista 40 osallistujalta kattavat menot: jäsenmaksu on 61 euroa ja ei-jäsenen maksu 67 euroa. Esitän, että hallitus hyväksyy retken ohjelman ja budjetin mukaisesti ja että ilmoittautuminen avataan heti.</t>
  </si>
  <si>
    <t>Tapahtuma- ja budjetointikortti</t>
  </si>
  <si>
    <t>Kustannuspaikka ja tapahtuman nimi</t>
  </si>
  <si>
    <t>Pvm</t>
  </si>
  <si>
    <t>Vkonp</t>
  </si>
  <si>
    <t>Alkaa</t>
  </si>
  <si>
    <t>Päättyy</t>
  </si>
  <si>
    <t>Tapahtumapaikka (t)</t>
  </si>
  <si>
    <t>Liikennöitsija</t>
  </si>
  <si>
    <t>Lähtö</t>
  </si>
  <si>
    <t>Paluu</t>
  </si>
  <si>
    <t>Huom</t>
  </si>
  <si>
    <t>Tapahtumakooste</t>
  </si>
  <si>
    <t>Julkaisu pvä</t>
  </si>
  <si>
    <t>Tapahtumavastaava</t>
  </si>
  <si>
    <t>Puhelin</t>
  </si>
  <si>
    <t>Sähköposti</t>
  </si>
  <si>
    <t xml:space="preserve"> </t>
  </si>
  <si>
    <t>Osallistuja minimi</t>
  </si>
  <si>
    <t>Osallistumismaksu                         Jäsen       Ei-jäsen      Vastaava</t>
  </si>
  <si>
    <t>Viimeinen ilmoittautumispäivä</t>
  </si>
  <si>
    <t>Vastuullinen matkanjärjestäjä</t>
  </si>
  <si>
    <t>Osalistujia (toteuma)</t>
  </si>
  <si>
    <t>Laskuttaja</t>
  </si>
  <si>
    <t>Selite</t>
  </si>
  <si>
    <t>Budj/hlö</t>
  </si>
  <si>
    <t>Budjetti</t>
  </si>
  <si>
    <t>Toteuma</t>
  </si>
  <si>
    <t>Kiinteät kustannukset</t>
  </si>
  <si>
    <t>Muut erittelemättömät toimintakulut</t>
  </si>
  <si>
    <t>Osanottajakohtaiset kulut</t>
  </si>
  <si>
    <t>Avustukset, muut rahalliset tuet</t>
  </si>
  <si>
    <t>Yhteensä</t>
  </si>
  <si>
    <t>Tapahtumavastaavan hallituksen myöntämä etuus</t>
  </si>
  <si>
    <t>Yhteenveto</t>
  </si>
  <si>
    <t>Lisätiedot</t>
  </si>
  <si>
    <t>Kokonaisarvio (budj)</t>
  </si>
  <si>
    <t>Kokonaistulot (tot)</t>
  </si>
  <si>
    <t>Kokonaiskulut (tot)</t>
  </si>
  <si>
    <t>Yli-/alijäämä (+/-)</t>
  </si>
  <si>
    <t>Hallituksen merkinnät</t>
  </si>
  <si>
    <t>Hyväksytty</t>
  </si>
  <si>
    <t>Hallituksen asettamat ohjeet ja määreet takasivulla ja ao kokouspöytäkirjassa</t>
  </si>
  <si>
    <t>Liitteitä</t>
  </si>
  <si>
    <t xml:space="preserve">Jakelu:  </t>
  </si>
  <si>
    <t>Jätettävä sihteerille viimeistään viikkoa ennen hallituksen kokousta liitettäväksi kokousasiakirjoihin</t>
  </si>
  <si>
    <t>Käyttöohje tapahtumakortille</t>
  </si>
  <si>
    <t>Tapahtumakortti on yhdistyksen hallituksen käyttöön tarkoitettu suunnittelu- ja budjetointilomake, jolla esitetään tapahtuman keskeiset tiedot, kustannukset ja rahoitus. Kortti tulee jättää sihteerille viimeistään viikkoa ennen hallituksen kokousta liitettäväksi kokousasiakirjoihin.</t>
  </si>
  <si>
    <t>1. Perustiedot</t>
  </si>
  <si>
    <t xml:space="preserve">Taloudenhoitaja päivittää tapahtuman kustannuspaikan (esim. 501). </t>
  </si>
  <si>
    <t>Kirjoita tapahtuman nimi. Tapahtuman nimi on yleensä lyhyt ja ytimekäs ilmaus, joka kertoo olennaisen tapahtuman sisällöstä tai tarkoituksesta, esimerkiksi Kesäretki saaristoon tai Syyskauden avajaiset.</t>
  </si>
  <si>
    <t>Pvm, Vkonp, Alkaa, Päättyy</t>
  </si>
  <si>
    <t xml:space="preserve"> Merkitse tapahtuman päivämäärä, viikonpäivä, alkamis- ja päättymisaika.</t>
  </si>
  <si>
    <t xml:space="preserve"> Ilmoita tapahtumapaikka (esim. kaupunki, teatteri, retkikohde).</t>
  </si>
  <si>
    <t>Liikennöitsijä, Lähtö, Paluu, Huom</t>
  </si>
  <si>
    <t xml:space="preserve"> Merkitse kuljetuksesta vastaava yritys, lähtö- ja paluuaika sekä mahdolliset lisähuomiot.</t>
  </si>
  <si>
    <t xml:space="preserve"> Lyhyt kuvaus ohjelmasta ja sisällöstä.</t>
  </si>
  <si>
    <t>2. Yhteystiedot</t>
  </si>
  <si>
    <t xml:space="preserve"> Päivämäärä, jolloin tapahtuma julkaistaan jäsenille.</t>
  </si>
  <si>
    <t xml:space="preserve"> Henkilön nimi, joka vastaa tapahtuman järjestelyistä.</t>
  </si>
  <si>
    <t>Puhelin ja sähköposti</t>
  </si>
  <si>
    <t xml:space="preserve"> Tapahtumavastaavan yhteystiedot.</t>
  </si>
  <si>
    <t>3. Osallistumistiedot</t>
  </si>
  <si>
    <t>Tapahtuman taloudellisesti kannattava vähimmäisosallistujamäärä, jonka perusteella laaditaan budjetti.</t>
  </si>
  <si>
    <t>Osallistumismaksu</t>
  </si>
  <si>
    <t xml:space="preserve"> Merkitse jäsenen, ei-jäsenen ja mahdollisen vastuuhenkilön maksut.</t>
  </si>
  <si>
    <t>Määräpäivä ilmoittautumisille. Määrittää myös, milloin osallistuja sitoutuu maksamaan osallistumismaksun ja milloin lasku voidaan lähettää.</t>
  </si>
  <si>
    <t xml:space="preserve"> Jos matka toteutetaan matkanjärjestäjän kautta, merkitse se tähän.</t>
  </si>
  <si>
    <t>Osallistujia (toteuma)</t>
  </si>
  <si>
    <t xml:space="preserve"> Toteutunut osallistujamäärä täytetään tapahtuman jälkeen.</t>
  </si>
  <si>
    <t>4. Talous</t>
  </si>
  <si>
    <t>4.1 Kiinteät kustannukset</t>
  </si>
  <si>
    <t>Kirjaa tapahtumasta aiheutuvat yhteiset kulut, jotka eivät riipu osallistujamäärästä (esim. bussikuljetus, tilavuokra).</t>
  </si>
  <si>
    <t>Se taho (yritys, yhdistys tai henkilö), jolta palvelu tai tuote tilataan ja joka lähettää laskun</t>
  </si>
  <si>
    <t>Mistä laskuttaja laskuttaa</t>
  </si>
  <si>
    <t>Arvioitu kustannus yhtä osallistujaa kohti. Syötä hinta, mikäli solu ei ole lukittu</t>
  </si>
  <si>
    <t>Kokonaisarvio tapahtuman kustannuksista kyseisen laskuttajan tai kuluerän osalta. Syötä hinta, mikäli solu ei ole lukittu</t>
  </si>
  <si>
    <t>Merkitse kulut, jotka lasketaan osallistujamäärän mukaan (esim. pääsyliput, ruokailut). Tähän voi kirjata kuluja, joita ei voida tarkasti kohdistaa.</t>
  </si>
  <si>
    <t>4.2 Avustukset ja rahalliset tuet</t>
  </si>
  <si>
    <t>Kirjaa saadut avustukset, sponsoroinnit tai muut tuet.</t>
  </si>
  <si>
    <t>4.3 Budjetti ja toteuma</t>
  </si>
  <si>
    <t>4.4 Yhteenveto</t>
  </si>
  <si>
    <t xml:space="preserve"> Kaikkien budjetoitu yhteissumma.</t>
  </si>
  <si>
    <t xml:space="preserve"> Toteutuneet osallistumismaksut ja saadut tuet.</t>
  </si>
  <si>
    <t xml:space="preserve"> Toteutuneet kulut.</t>
  </si>
  <si>
    <t>Yli-/alijäämä</t>
  </si>
  <si>
    <t xml:space="preserve"> Tulojen ja menojen erotus.</t>
  </si>
  <si>
    <t>5. Muut tiedot</t>
  </si>
  <si>
    <t>Etuudet (esim. vapaa osallistuminen) merkitään sekä eduksi että kiinteisiin kustannuksiin. Näin kaikki kulut tulevat näkyviin ja jakautuvat osallistujien kesken oikein.</t>
  </si>
  <si>
    <t>Tähän voi kirjoittaa täydentäviä huomioita.</t>
  </si>
  <si>
    <t xml:space="preserve"> Merkitse liitteet (esim. tarjous, ohjelma).</t>
  </si>
  <si>
    <t>Jakelu</t>
  </si>
  <si>
    <t xml:space="preserve"> Kortti jätetään sihteerille viimeistään viikkoa ennen hallituksen kokousta.</t>
  </si>
  <si>
    <t>6. Hallituksen käsittely</t>
  </si>
  <si>
    <t xml:space="preserve"> Hallitus vahvistaa päätöksen merkitsemällä hyväksynnän tähän kohtaan.</t>
  </si>
  <si>
    <t>TAPAHTUMAKORTTI 2026 – KÄYTTÖOHJE</t>
  </si>
  <si>
    <t>Tapahtumakortti on yhdistyksen ja piirin tapahtumien suunnittelu-, hinnoittelu- ja seurantatyökalu.</t>
  </si>
  <si>
    <t>Sen avulla lasketaan osallistumismaksut jäsenille ja ei-jäsenille sekä varmistetaan,</t>
  </si>
  <si>
    <t>että tapahtuma ei ole tappiollinen.</t>
  </si>
  <si>
    <t>1. Täyttöjärjestys</t>
  </si>
  <si>
    <t>1) Täytä tapahtuman perustiedot</t>
  </si>
  <si>
    <t>2) Arvioi osallistujamäärät (jäsenet / ei-jäsenet)</t>
  </si>
  <si>
    <t>3) Syötä kiinteät ja muuttuvat kulut</t>
  </si>
  <si>
    <t>4) Syötä mahdollinen tuki (vain jäsenille)</t>
  </si>
  <si>
    <t>5) Tarkista automaattisesti lasketut hinnat</t>
  </si>
  <si>
    <t>2. Keskeiset käsitteet</t>
  </si>
  <si>
    <t>Kiinteät kulut: kulut, jotka eivät riipu osallistujamäärästä (esim. tilavuokra).</t>
  </si>
  <si>
    <t>Muuttuvat kulut: kulut, jotka kasvavat osallistujamäärän mukaan (esim. ruokailu).</t>
  </si>
  <si>
    <t>Tuki: ulkopuolinen tai sisäinen tuki, joka kohdistuu vain jäseniin.</t>
  </si>
  <si>
    <t>3. Osallistumismaksujen periaatteet</t>
  </si>
  <si>
    <t>Jäsenhinta = kulut - tuki.</t>
  </si>
  <si>
    <t>Ei-jäsenen maksu:</t>
  </si>
  <si>
    <t>- normaali: jäsenhinta +10 % tai vähintään +5 € (suurempi).</t>
  </si>
  <si>
    <t>- tukia ei koskaan huomioida ei-jäsenen maksussa.</t>
  </si>
  <si>
    <t>Poikkeus:</t>
  </si>
  <si>
    <t>Jos tuen vaikutus per jäsen ylittää 5 €, ei-jäsenkorotusta ei peritä.</t>
  </si>
  <si>
    <t>Tällöin ei-jäsen maksaa jäsenen hinnan ilman tukea.</t>
  </si>
  <si>
    <t>4. Tärkeää</t>
  </si>
  <si>
    <t>Kaavat laskevat hinnat automaattisesti eikä niitä tule muuttaa.</t>
  </si>
  <si>
    <t>Tapahtumavastaava vastaa tietojen oikeellisuudesta.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</si>
</sst>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6" formatCode="#,##0\ &quot;€&quot;;[Red]\-#,##0\ &quot;€&quot;"/>
    <numFmt numFmtId="164" formatCode="d\.m\.yyyy"/>
    <numFmt numFmtId="165" formatCode="#,##0\ &quot;€&quot;"/>
    <numFmt numFmtId="166" formatCode="d\.m\.;@"/>
    <numFmt numFmtId="167" formatCode="h:mm;@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</font>
    <font>
      <b/>
      <sz val="14"/>
      <color theme="1"/>
      <name val="Arial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49" fontId="11" fillId="4" borderId="1" xfId="0" applyNumberFormat="1" applyFont="1" applyFill="1" applyBorder="1" applyAlignment="1">
      <alignment horizontal="left" vertical="center" wrapText="1" indent="1"/>
    </xf>
    <xf numFmtId="0" fontId="0" fillId="0" borderId="1" xfId="0" applyBorder="1"/>
    <xf numFmtId="0" fontId="0" fillId="0" borderId="2" xfId="0" applyBorder="1"/>
    <xf numFmtId="0" fontId="6" fillId="0" borderId="0" xfId="0" applyFont="1"/>
    <xf numFmtId="49" fontId="2" fillId="2" borderId="0" xfId="0" applyNumberFormat="1" applyFont="1" applyFill="1" applyAlignment="1">
      <alignment horizontal="left" wrapText="1" indent="1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left" indent="1"/>
    </xf>
    <xf numFmtId="0" fontId="6" fillId="4" borderId="1" xfId="0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right"/>
      <protection locked="0"/>
    </xf>
    <xf numFmtId="0" fontId="7" fillId="4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indent="1"/>
    </xf>
    <xf numFmtId="2" fontId="0" fillId="3" borderId="1" xfId="0" applyNumberFormat="1" applyFill="1" applyBorder="1" applyProtection="1">
      <protection locked="0"/>
    </xf>
    <xf numFmtId="0" fontId="9" fillId="0" borderId="8" xfId="0" applyFont="1" applyBorder="1" applyAlignment="1">
      <alignment horizontal="left" inden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top" wrapText="1" indent="1"/>
    </xf>
    <xf numFmtId="0" fontId="9" fillId="0" borderId="0" xfId="0" applyFont="1" applyAlignment="1">
      <alignment horizontal="left" indent="1"/>
    </xf>
    <xf numFmtId="49" fontId="17" fillId="2" borderId="0" xfId="0" applyNumberFormat="1" applyFont="1" applyFill="1" applyAlignment="1">
      <alignment horizontal="left"/>
    </xf>
    <xf numFmtId="49" fontId="5" fillId="4" borderId="4" xfId="0" applyNumberFormat="1" applyFont="1" applyFill="1" applyBorder="1" applyAlignment="1">
      <alignment horizontal="left" vertical="top"/>
    </xf>
    <xf numFmtId="49" fontId="5" fillId="4" borderId="2" xfId="0" applyNumberFormat="1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49" fontId="4" fillId="4" borderId="2" xfId="0" applyNumberFormat="1" applyFont="1" applyFill="1" applyBorder="1" applyAlignment="1">
      <alignment horizontal="left" vertical="top"/>
    </xf>
    <xf numFmtId="49" fontId="4" fillId="4" borderId="5" xfId="0" applyNumberFormat="1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49" fontId="5" fillId="4" borderId="6" xfId="0" applyNumberFormat="1" applyFont="1" applyFill="1" applyBorder="1" applyAlignment="1">
      <alignment horizontal="left"/>
    </xf>
    <xf numFmtId="0" fontId="1" fillId="4" borderId="2" xfId="0" applyFont="1" applyFill="1" applyBorder="1"/>
    <xf numFmtId="0" fontId="1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left" indent="1"/>
    </xf>
    <xf numFmtId="49" fontId="7" fillId="4" borderId="0" xfId="0" applyNumberFormat="1" applyFont="1" applyFill="1" applyAlignment="1">
      <alignment horizontal="left" indent="1"/>
    </xf>
    <xf numFmtId="0" fontId="19" fillId="0" borderId="0" xfId="0" applyFont="1"/>
    <xf numFmtId="0" fontId="5" fillId="4" borderId="2" xfId="0" applyFont="1" applyFill="1" applyBorder="1" applyAlignment="1">
      <alignment horizontal="left" wrapText="1"/>
    </xf>
    <xf numFmtId="165" fontId="5" fillId="4" borderId="2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" fillId="4" borderId="0" xfId="0" applyFont="1" applyFill="1"/>
    <xf numFmtId="49" fontId="5" fillId="4" borderId="0" xfId="0" applyNumberFormat="1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49" fontId="5" fillId="4" borderId="0" xfId="0" applyNumberFormat="1" applyFont="1" applyFill="1" applyAlignment="1">
      <alignment horizontal="left"/>
    </xf>
    <xf numFmtId="49" fontId="12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1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center" wrapText="1"/>
    </xf>
    <xf numFmtId="164" fontId="7" fillId="4" borderId="0" xfId="0" applyNumberFormat="1" applyFont="1" applyFill="1" applyAlignment="1">
      <alignment horizontal="left" indent="1"/>
    </xf>
    <xf numFmtId="0" fontId="6" fillId="4" borderId="0" xfId="0" applyFont="1" applyFill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165" fontId="7" fillId="4" borderId="18" xfId="0" applyNumberFormat="1" applyFont="1" applyFill="1" applyBorder="1"/>
    <xf numFmtId="0" fontId="7" fillId="4" borderId="18" xfId="0" applyFont="1" applyFill="1" applyBorder="1" applyAlignment="1">
      <alignment horizontal="left" vertical="center"/>
    </xf>
    <xf numFmtId="165" fontId="10" fillId="4" borderId="18" xfId="0" applyNumberFormat="1" applyFont="1" applyFill="1" applyBorder="1"/>
    <xf numFmtId="165" fontId="18" fillId="4" borderId="7" xfId="0" applyNumberFormat="1" applyFont="1" applyFill="1" applyBorder="1" applyAlignment="1">
      <alignment vertical="center"/>
    </xf>
    <xf numFmtId="165" fontId="18" fillId="4" borderId="9" xfId="0" applyNumberFormat="1" applyFont="1" applyFill="1" applyBorder="1" applyAlignment="1">
      <alignment vertical="center"/>
    </xf>
    <xf numFmtId="165" fontId="20" fillId="4" borderId="17" xfId="0" applyNumberFormat="1" applyFont="1" applyFill="1" applyBorder="1"/>
    <xf numFmtId="49" fontId="10" fillId="4" borderId="0" xfId="0" applyNumberFormat="1" applyFont="1" applyFill="1" applyAlignment="1">
      <alignment horizontal="left" indent="1"/>
    </xf>
    <xf numFmtId="0" fontId="16" fillId="0" borderId="0" xfId="0" applyFont="1" applyAlignment="1">
      <alignment horizontal="left"/>
    </xf>
    <xf numFmtId="6" fontId="10" fillId="4" borderId="17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horizontal="left" vertical="center" wrapText="1"/>
    </xf>
    <xf numFmtId="5" fontId="18" fillId="4" borderId="0" xfId="0" applyNumberFormat="1" applyFont="1" applyFill="1" applyAlignment="1">
      <alignment horizontal="left" vertical="center"/>
    </xf>
    <xf numFmtId="49" fontId="10" fillId="4" borderId="0" xfId="0" applyNumberFormat="1" applyFont="1" applyFill="1" applyAlignment="1">
      <alignment horizontal="left" vertical="center" wrapText="1"/>
    </xf>
    <xf numFmtId="0" fontId="19" fillId="4" borderId="0" xfId="0" applyFont="1" applyFill="1" applyAlignment="1">
      <alignment vertical="center"/>
    </xf>
    <xf numFmtId="3" fontId="20" fillId="4" borderId="9" xfId="0" applyNumberFormat="1" applyFont="1" applyFill="1" applyBorder="1" applyAlignment="1">
      <alignment horizontal="center" vertical="center"/>
    </xf>
    <xf numFmtId="166" fontId="6" fillId="4" borderId="8" xfId="0" applyNumberFormat="1" applyFont="1" applyFill="1" applyBorder="1" applyAlignment="1">
      <alignment horizontal="left" vertical="center" wrapText="1" indent="1"/>
    </xf>
    <xf numFmtId="49" fontId="6" fillId="4" borderId="1" xfId="0" applyNumberFormat="1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center" wrapText="1"/>
    </xf>
    <xf numFmtId="166" fontId="19" fillId="4" borderId="1" xfId="0" applyNumberFormat="1" applyFont="1" applyFill="1" applyBorder="1" applyAlignment="1" applyProtection="1">
      <alignment horizontal="center" vertical="center"/>
      <protection locked="0"/>
    </xf>
    <xf numFmtId="165" fontId="10" fillId="4" borderId="1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right" wrapText="1"/>
    </xf>
    <xf numFmtId="165" fontId="23" fillId="4" borderId="1" xfId="0" quotePrefix="1" applyNumberFormat="1" applyFont="1" applyFill="1" applyBorder="1" applyAlignment="1">
      <alignment horizontal="center" vertical="center"/>
    </xf>
    <xf numFmtId="1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>
      <alignment horizontal="left" vertical="center" wrapText="1"/>
    </xf>
    <xf numFmtId="49" fontId="18" fillId="4" borderId="0" xfId="0" applyNumberFormat="1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165" fontId="18" fillId="4" borderId="1" xfId="0" applyNumberFormat="1" applyFont="1" applyFill="1" applyBorder="1" applyAlignment="1">
      <alignment vertical="center"/>
    </xf>
    <xf numFmtId="165" fontId="18" fillId="4" borderId="0" xfId="0" applyNumberFormat="1" applyFont="1" applyFill="1" applyAlignment="1">
      <alignment vertical="center"/>
    </xf>
    <xf numFmtId="165" fontId="18" fillId="4" borderId="1" xfId="0" applyNumberFormat="1" applyFont="1" applyFill="1" applyBorder="1" applyAlignment="1" applyProtection="1">
      <alignment vertical="center"/>
      <protection locked="0"/>
    </xf>
    <xf numFmtId="165" fontId="21" fillId="4" borderId="9" xfId="0" applyNumberFormat="1" applyFont="1" applyFill="1" applyBorder="1" applyAlignment="1">
      <alignment vertical="center"/>
    </xf>
    <xf numFmtId="165" fontId="6" fillId="4" borderId="0" xfId="0" applyNumberFormat="1" applyFont="1" applyFill="1" applyAlignment="1">
      <alignment vertical="center"/>
    </xf>
    <xf numFmtId="165" fontId="18" fillId="4" borderId="3" xfId="0" applyNumberFormat="1" applyFont="1" applyFill="1" applyBorder="1" applyAlignment="1" applyProtection="1">
      <alignment vertical="center"/>
      <protection locked="0"/>
    </xf>
    <xf numFmtId="165" fontId="21" fillId="4" borderId="10" xfId="0" applyNumberFormat="1" applyFont="1" applyFill="1" applyBorder="1" applyAlignment="1">
      <alignment vertical="center"/>
    </xf>
    <xf numFmtId="49" fontId="7" fillId="4" borderId="0" xfId="0" applyNumberFormat="1" applyFont="1" applyFill="1" applyAlignment="1">
      <alignment horizontal="left" vertical="center"/>
    </xf>
    <xf numFmtId="165" fontId="10" fillId="4" borderId="18" xfId="0" applyNumberFormat="1" applyFont="1" applyFill="1" applyBorder="1" applyAlignment="1">
      <alignment vertical="center"/>
    </xf>
    <xf numFmtId="165" fontId="20" fillId="4" borderId="17" xfId="0" applyNumberFormat="1" applyFont="1" applyFill="1" applyBorder="1" applyAlignment="1">
      <alignment vertical="center"/>
    </xf>
    <xf numFmtId="165" fontId="18" fillId="4" borderId="19" xfId="0" applyNumberFormat="1" applyFont="1" applyFill="1" applyBorder="1" applyAlignment="1">
      <alignment vertical="center"/>
    </xf>
    <xf numFmtId="165" fontId="21" fillId="4" borderId="20" xfId="0" applyNumberFormat="1" applyFont="1" applyFill="1" applyBorder="1" applyAlignment="1">
      <alignment vertical="center"/>
    </xf>
    <xf numFmtId="165" fontId="18" fillId="4" borderId="3" xfId="0" applyNumberFormat="1" applyFont="1" applyFill="1" applyBorder="1" applyAlignment="1">
      <alignment vertical="center"/>
    </xf>
    <xf numFmtId="49" fontId="6" fillId="4" borderId="0" xfId="0" applyNumberFormat="1" applyFont="1" applyFill="1" applyAlignment="1">
      <alignment horizontal="left" vertical="center"/>
    </xf>
    <xf numFmtId="165" fontId="6" fillId="4" borderId="1" xfId="0" applyNumberFormat="1" applyFont="1" applyFill="1" applyBorder="1" applyAlignment="1" applyProtection="1">
      <alignment vertical="center"/>
      <protection locked="0"/>
    </xf>
    <xf numFmtId="165" fontId="6" fillId="4" borderId="3" xfId="0" applyNumberFormat="1" applyFont="1" applyFill="1" applyBorder="1" applyAlignment="1" applyProtection="1">
      <alignment vertical="center"/>
      <protection locked="0"/>
    </xf>
    <xf numFmtId="0" fontId="21" fillId="4" borderId="7" xfId="0" applyFont="1" applyFill="1" applyBorder="1" applyAlignment="1">
      <alignment horizontal="left" vertical="center"/>
    </xf>
    <xf numFmtId="165" fontId="7" fillId="4" borderId="12" xfId="0" applyNumberFormat="1" applyFont="1" applyFill="1" applyBorder="1" applyAlignment="1">
      <alignment vertical="center"/>
    </xf>
    <xf numFmtId="165" fontId="20" fillId="4" borderId="11" xfId="0" applyNumberFormat="1" applyFont="1" applyFill="1" applyBorder="1" applyAlignment="1">
      <alignment vertical="center"/>
    </xf>
    <xf numFmtId="14" fontId="10" fillId="4" borderId="0" xfId="0" applyNumberFormat="1" applyFont="1" applyFill="1" applyAlignment="1">
      <alignment horizontal="left" vertical="center"/>
    </xf>
    <xf numFmtId="14" fontId="18" fillId="4" borderId="1" xfId="0" applyNumberFormat="1" applyFont="1" applyFill="1" applyBorder="1" applyAlignment="1" applyProtection="1">
      <alignment horizontal="left" vertical="center" indent="1"/>
      <protection locked="0"/>
    </xf>
    <xf numFmtId="167" fontId="18" fillId="4" borderId="1" xfId="0" applyNumberFormat="1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>
      <alignment horizontal="left" vertical="center"/>
    </xf>
    <xf numFmtId="0" fontId="15" fillId="4" borderId="16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 applyProtection="1">
      <alignment horizontal="left" vertical="center"/>
      <protection locked="0"/>
    </xf>
    <xf numFmtId="167" fontId="18" fillId="4" borderId="1" xfId="0" applyNumberFormat="1" applyFont="1" applyFill="1" applyBorder="1" applyAlignment="1" applyProtection="1">
      <alignment horizontal="left" vertical="center"/>
      <protection locked="0"/>
    </xf>
    <xf numFmtId="166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vertical="center"/>
    </xf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0" fontId="21" fillId="4" borderId="10" xfId="0" applyFont="1" applyFill="1" applyBorder="1" applyAlignment="1">
      <alignment horizontal="left" vertical="center"/>
    </xf>
    <xf numFmtId="165" fontId="10" fillId="4" borderId="12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wrapText="1" indent="2"/>
    </xf>
    <xf numFmtId="165" fontId="19" fillId="4" borderId="3" xfId="0" applyNumberFormat="1" applyFont="1" applyFill="1" applyBorder="1" applyAlignment="1" applyProtection="1">
      <alignment vertical="center"/>
      <protection locked="0"/>
    </xf>
    <xf numFmtId="165" fontId="7" fillId="4" borderId="3" xfId="0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vertical="top" wrapText="1"/>
    </xf>
    <xf numFmtId="0" fontId="28" fillId="0" borderId="0" xfId="0" applyFont="1"/>
    <xf numFmtId="0" fontId="26" fillId="0" borderId="0" xfId="0" applyFont="1"/>
    <xf numFmtId="0" fontId="14" fillId="0" borderId="0" xfId="0" applyFont="1" applyAlignment="1">
      <alignment horizontal="left" indent="2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 indent="2"/>
    </xf>
    <xf numFmtId="49" fontId="7" fillId="4" borderId="6" xfId="0" applyNumberFormat="1" applyFont="1" applyFill="1" applyBorder="1" applyAlignment="1">
      <alignment horizontal="left" indent="1"/>
    </xf>
    <xf numFmtId="14" fontId="18" fillId="4" borderId="8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29" fillId="0" borderId="6" xfId="0" applyFont="1" applyBorder="1"/>
    <xf numFmtId="0" fontId="19" fillId="0" borderId="7" xfId="0" applyFont="1" applyBorder="1"/>
    <xf numFmtId="0" fontId="19" fillId="0" borderId="6" xfId="0" applyFont="1" applyBorder="1"/>
    <xf numFmtId="0" fontId="19" fillId="0" borderId="7" xfId="0" applyFont="1" applyBorder="1" applyAlignment="1">
      <alignment vertical="top" wrapText="1"/>
    </xf>
    <xf numFmtId="0" fontId="16" fillId="0" borderId="6" xfId="0" applyFont="1" applyBorder="1"/>
    <xf numFmtId="0" fontId="19" fillId="0" borderId="6" xfId="0" applyFont="1" applyBorder="1" applyAlignment="1">
      <alignment horizontal="left" indent="2"/>
    </xf>
    <xf numFmtId="0" fontId="19" fillId="0" borderId="7" xfId="0" applyFont="1" applyBorder="1" applyAlignment="1">
      <alignment vertical="top"/>
    </xf>
    <xf numFmtId="0" fontId="19" fillId="0" borderId="6" xfId="0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19" fillId="0" borderId="6" xfId="0" applyFont="1" applyBorder="1" applyAlignment="1">
      <alignment horizontal="left" vertical="top" indent="2"/>
    </xf>
    <xf numFmtId="0" fontId="14" fillId="0" borderId="6" xfId="0" applyFont="1" applyBorder="1" applyAlignment="1">
      <alignment horizontal="left" vertical="top" wrapText="1" indent="4"/>
    </xf>
    <xf numFmtId="0" fontId="25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 indent="4"/>
    </xf>
    <xf numFmtId="0" fontId="19" fillId="0" borderId="6" xfId="0" applyFont="1" applyBorder="1" applyAlignment="1">
      <alignment horizontal="left" indent="4"/>
    </xf>
    <xf numFmtId="0" fontId="19" fillId="0" borderId="6" xfId="0" applyFont="1" applyBorder="1" applyAlignment="1">
      <alignment horizontal="left" vertical="top" wrapText="1" indent="2"/>
    </xf>
    <xf numFmtId="0" fontId="19" fillId="0" borderId="8" xfId="0" applyFont="1" applyBorder="1" applyAlignment="1">
      <alignment horizontal="left" indent="2"/>
    </xf>
    <xf numFmtId="0" fontId="19" fillId="0" borderId="9" xfId="0" applyFont="1" applyBorder="1" applyAlignment="1">
      <alignment vertical="top"/>
    </xf>
    <xf numFmtId="0" fontId="6" fillId="4" borderId="0" xfId="0" applyFont="1" applyFill="1" applyAlignment="1">
      <alignment horizontal="left" vertical="center"/>
    </xf>
    <xf numFmtId="0" fontId="0" fillId="0" borderId="0" xfId="0"/>
    <xf numFmtId="0" fontId="18" fillId="4" borderId="8" xfId="0" applyFont="1" applyFill="1" applyBorder="1" applyAlignment="1" applyProtection="1">
      <alignment horizontal="left" vertical="center" indent="1"/>
      <protection locked="0"/>
    </xf>
    <xf numFmtId="0" fontId="0" fillId="0" borderId="1" xfId="0" applyBorder="1" applyProtection="1">
      <protection locked="0"/>
    </xf>
    <xf numFmtId="0" fontId="22" fillId="0" borderId="0" xfId="0" applyFont="1" applyAlignment="1">
      <alignment vertical="center"/>
    </xf>
    <xf numFmtId="0" fontId="7" fillId="4" borderId="18" xfId="0" applyFont="1" applyFill="1" applyBorder="1" applyAlignment="1">
      <alignment horizontal="left" vertical="center"/>
    </xf>
    <xf numFmtId="0" fontId="0" fillId="0" borderId="18" xfId="0" applyBorder="1"/>
    <xf numFmtId="0" fontId="0" fillId="4" borderId="10" xfId="0" applyFill="1" applyBorder="1" applyAlignment="1">
      <alignment horizontal="left" indent="1"/>
    </xf>
    <xf numFmtId="0" fontId="0" fillId="0" borderId="3" xfId="0" applyBorder="1"/>
    <xf numFmtId="0" fontId="0" fillId="0" borderId="10" xfId="0" applyBorder="1"/>
    <xf numFmtId="0" fontId="6" fillId="4" borderId="3" xfId="0" applyFont="1" applyFill="1" applyBorder="1" applyAlignment="1">
      <alignment horizontal="left" vertical="center" wrapText="1" indent="1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18" fillId="4" borderId="16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Protection="1">
      <protection locked="0"/>
    </xf>
    <xf numFmtId="49" fontId="10" fillId="4" borderId="6" xfId="0" applyNumberFormat="1" applyFont="1" applyFill="1" applyBorder="1" applyAlignment="1">
      <alignment horizontal="left"/>
    </xf>
    <xf numFmtId="0" fontId="18" fillId="4" borderId="15" xfId="0" applyFont="1" applyFill="1" applyBorder="1" applyAlignment="1" applyProtection="1">
      <alignment horizontal="left" vertical="center" indent="1"/>
      <protection locked="0"/>
    </xf>
    <xf numFmtId="0" fontId="18" fillId="4" borderId="15" xfId="0" applyFont="1" applyFill="1" applyBorder="1" applyAlignment="1">
      <alignment horizontal="left" vertical="center" indent="1"/>
    </xf>
    <xf numFmtId="49" fontId="18" fillId="4" borderId="1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left" vertical="center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 vertical="top"/>
    </xf>
    <xf numFmtId="0" fontId="0" fillId="0" borderId="2" xfId="0" applyBorder="1"/>
    <xf numFmtId="49" fontId="7" fillId="4" borderId="6" xfId="0" applyNumberFormat="1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49" fontId="5" fillId="4" borderId="0" xfId="0" applyNumberFormat="1" applyFont="1" applyFill="1" applyAlignment="1">
      <alignment horizontal="left"/>
    </xf>
    <xf numFmtId="0" fontId="0" fillId="0" borderId="0" xfId="0" applyAlignment="1">
      <alignment vertical="top"/>
    </xf>
    <xf numFmtId="1" fontId="6" fillId="4" borderId="21" xfId="0" applyNumberFormat="1" applyFont="1" applyFill="1" applyBorder="1" applyAlignment="1">
      <alignment horizontal="left" vertical="top" wrapText="1" indent="1"/>
    </xf>
    <xf numFmtId="0" fontId="0" fillId="0" borderId="9" xfId="0" applyBorder="1"/>
    <xf numFmtId="0" fontId="18" fillId="4" borderId="1" xfId="0" applyFont="1" applyFill="1" applyBorder="1" applyAlignment="1" applyProtection="1">
      <alignment horizontal="left" vertical="center"/>
      <protection locked="0"/>
    </xf>
    <xf numFmtId="0" fontId="10" fillId="4" borderId="15" xfId="0" applyFont="1" applyFill="1" applyBorder="1" applyAlignment="1">
      <alignment horizontal="left" vertical="center" wrapText="1"/>
    </xf>
    <xf numFmtId="0" fontId="18" fillId="4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8" fillId="4" borderId="1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27" fillId="4" borderId="6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top" wrapText="1"/>
    </xf>
    <xf numFmtId="0" fontId="0" fillId="0" borderId="5" xfId="0" applyBorder="1"/>
    <xf numFmtId="164" fontId="8" fillId="4" borderId="14" xfId="0" applyNumberFormat="1" applyFont="1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49" fontId="10" fillId="4" borderId="6" xfId="0" applyNumberFormat="1" applyFont="1" applyFill="1" applyBorder="1" applyAlignment="1">
      <alignment horizontal="left" vertical="center"/>
    </xf>
    <xf numFmtId="164" fontId="10" fillId="4" borderId="16" xfId="0" applyNumberFormat="1" applyFont="1" applyFill="1" applyBorder="1" applyAlignment="1" applyProtection="1">
      <alignment horizontal="left" vertical="top" indent="1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5" fontId="10" fillId="4" borderId="7" xfId="0" applyNumberFormat="1" applyFont="1" applyFill="1" applyBorder="1"/>
    <xf numFmtId="0" fontId="0" fillId="0" borderId="7" xfId="0" applyBorder="1"/>
    <xf numFmtId="0" fontId="18" fillId="4" borderId="9" xfId="0" applyFont="1" applyFill="1" applyBorder="1" applyAlignment="1" applyProtection="1">
      <alignment horizontal="left" vertical="center"/>
      <protection locked="0"/>
    </xf>
    <xf numFmtId="49" fontId="18" fillId="4" borderId="8" xfId="0" applyNumberFormat="1" applyFont="1" applyFill="1" applyBorder="1" applyAlignment="1" applyProtection="1">
      <alignment horizontal="left" vertical="center"/>
      <protection locked="0"/>
    </xf>
    <xf numFmtId="49" fontId="5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1" fillId="4" borderId="22" xfId="0" applyFont="1" applyFill="1" applyBorder="1"/>
    <xf numFmtId="0" fontId="1" fillId="4" borderId="2" xfId="0" applyFont="1" applyFill="1" applyBorder="1" applyAlignment="1">
      <alignment vertical="center"/>
    </xf>
    <xf numFmtId="0" fontId="19" fillId="4" borderId="9" xfId="0" applyFont="1" applyFill="1" applyBorder="1" applyAlignment="1" applyProtection="1">
      <alignment horizontal="left" vertical="center"/>
      <protection locked="0"/>
    </xf>
    <xf numFmtId="49" fontId="24" fillId="4" borderId="0" xfId="0" applyNumberFormat="1" applyFont="1" applyFill="1" applyAlignment="1">
      <alignment horizontal="left"/>
    </xf>
    <xf numFmtId="0" fontId="1" fillId="0" borderId="0" xfId="0" applyFont="1"/>
    <xf numFmtId="0" fontId="19" fillId="4" borderId="1" xfId="0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>
      <alignment horizontal="left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8" fillId="4" borderId="9" xfId="0" applyFont="1" applyFill="1" applyBorder="1" applyAlignment="1" applyProtection="1">
      <alignment horizontal="left" vertical="center" wrapText="1" indent="1"/>
      <protection locked="0"/>
    </xf>
    <xf numFmtId="0" fontId="1" fillId="4" borderId="7" xfId="0" applyFont="1" applyFill="1" applyBorder="1"/>
    <xf numFmtId="49" fontId="5" fillId="4" borderId="6" xfId="0" applyNumberFormat="1" applyFont="1" applyFill="1" applyBorder="1" applyAlignment="1">
      <alignment horizontal="left" vertical="top"/>
    </xf>
    <xf numFmtId="0" fontId="19" fillId="0" borderId="22" xfId="0" applyFont="1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35887</xdr:colOff>
      <xdr:row>0</xdr:row>
      <xdr:rowOff>151106</xdr:rowOff>
    </xdr:from>
    <xdr:to>
      <xdr:col>8</xdr:col>
      <xdr:colOff>40367</xdr:colOff>
      <xdr:row>3</xdr:row>
      <xdr:rowOff>41868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887" y="151106"/>
          <a:ext cx="2552455" cy="482897"/>
        </a:xfrm>
        <a:prstGeom prst="rect">
          <a:avLst/>
        </a:prstGeom>
        <a:ln>
          <a:prstDash val="solid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3"/>
  <sheetViews>
    <sheetView topLeftCell="A23" workbookViewId="0">
      <selection activeCell="D6" sqref="D6"/>
    </sheetView>
  </sheetViews>
  <sheetFormatPr defaultRowHeight="14.6" x14ac:dyDescent="0.4"/>
  <cols>
    <col min="1" max="1" width="1.84375" customWidth="1"/>
    <col min="2" max="2" width="104.23046875" customWidth="1"/>
  </cols>
  <sheetData>
    <row r="2" spans="2:2" ht="17.600000000000001" customHeight="1" x14ac:dyDescent="0.4">
      <c r="B2" s="112" t="s">
        <v>0</v>
      </c>
    </row>
    <row r="3" spans="2:2" ht="17.600000000000001" customHeight="1" x14ac:dyDescent="0.4">
      <c r="B3" s="112"/>
    </row>
    <row r="4" spans="2:2" ht="15.45" customHeight="1" x14ac:dyDescent="0.4">
      <c r="B4" s="113" t="s">
        <v>1</v>
      </c>
    </row>
    <row r="5" spans="2:2" ht="15.45" customHeight="1" x14ac:dyDescent="0.4">
      <c r="B5" s="114" t="s">
        <v>2</v>
      </c>
    </row>
    <row r="6" spans="2:2" ht="15.45" customHeight="1" x14ac:dyDescent="0.4">
      <c r="B6" s="114" t="s">
        <v>3</v>
      </c>
    </row>
    <row r="7" spans="2:2" ht="15.45" customHeight="1" x14ac:dyDescent="0.4">
      <c r="B7" s="114" t="s">
        <v>4</v>
      </c>
    </row>
    <row r="8" spans="2:2" ht="15.45" customHeight="1" x14ac:dyDescent="0.4">
      <c r="B8" s="114" t="s">
        <v>5</v>
      </c>
    </row>
    <row r="9" spans="2:2" ht="15.45" customHeight="1" x14ac:dyDescent="0.4">
      <c r="B9" s="113" t="s">
        <v>6</v>
      </c>
    </row>
    <row r="10" spans="2:2" ht="15.45" customHeight="1" x14ac:dyDescent="0.4">
      <c r="B10" s="114" t="s">
        <v>7</v>
      </c>
    </row>
    <row r="11" spans="2:2" ht="15.45" customHeight="1" x14ac:dyDescent="0.4">
      <c r="B11" s="114" t="s">
        <v>8</v>
      </c>
    </row>
    <row r="12" spans="2:2" ht="15.45" customHeight="1" x14ac:dyDescent="0.4">
      <c r="B12" s="114" t="s">
        <v>9</v>
      </c>
    </row>
    <row r="13" spans="2:2" ht="15.45" customHeight="1" x14ac:dyDescent="0.4">
      <c r="B13" s="114" t="s">
        <v>10</v>
      </c>
    </row>
    <row r="14" spans="2:2" ht="15.45" customHeight="1" x14ac:dyDescent="0.4">
      <c r="B14" s="114" t="s">
        <v>11</v>
      </c>
    </row>
    <row r="15" spans="2:2" ht="15.45" customHeight="1" x14ac:dyDescent="0.4">
      <c r="B15" s="114" t="s">
        <v>12</v>
      </c>
    </row>
    <row r="16" spans="2:2" ht="15.45" customHeight="1" x14ac:dyDescent="0.4">
      <c r="B16" s="114"/>
    </row>
    <row r="17" spans="2:2" ht="15.45" customHeight="1" x14ac:dyDescent="0.4">
      <c r="B17" s="113" t="s">
        <v>13</v>
      </c>
    </row>
    <row r="18" spans="2:2" ht="15.45" customHeight="1" x14ac:dyDescent="0.4">
      <c r="B18" s="114"/>
    </row>
    <row r="19" spans="2:2" ht="15.45" customHeight="1" x14ac:dyDescent="0.4">
      <c r="B19" s="115" t="s">
        <v>14</v>
      </c>
    </row>
    <row r="20" spans="2:2" ht="15" customHeight="1" x14ac:dyDescent="0.4">
      <c r="B20" s="108" t="s">
        <v>15</v>
      </c>
    </row>
    <row r="21" spans="2:2" ht="15" customHeight="1" x14ac:dyDescent="0.4">
      <c r="B21" s="108" t="s">
        <v>16</v>
      </c>
    </row>
    <row r="22" spans="2:2" ht="15" customHeight="1" x14ac:dyDescent="0.4">
      <c r="B22" s="108" t="s">
        <v>17</v>
      </c>
    </row>
    <row r="23" spans="2:2" ht="15.45" customHeight="1" x14ac:dyDescent="0.4">
      <c r="B23" s="115" t="s">
        <v>18</v>
      </c>
    </row>
    <row r="24" spans="2:2" ht="15" customHeight="1" x14ac:dyDescent="0.4">
      <c r="B24" s="108" t="s">
        <v>19</v>
      </c>
    </row>
    <row r="25" spans="2:2" ht="15" customHeight="1" x14ac:dyDescent="0.4">
      <c r="B25" s="108" t="s">
        <v>20</v>
      </c>
    </row>
    <row r="26" spans="2:2" ht="15" customHeight="1" x14ac:dyDescent="0.4">
      <c r="B26" s="108" t="s">
        <v>21</v>
      </c>
    </row>
    <row r="27" spans="2:2" ht="15" customHeight="1" x14ac:dyDescent="0.4">
      <c r="B27" s="108" t="s">
        <v>22</v>
      </c>
    </row>
    <row r="28" spans="2:2" ht="15" customHeight="1" x14ac:dyDescent="0.4">
      <c r="B28" s="108" t="s">
        <v>23</v>
      </c>
    </row>
    <row r="29" spans="2:2" ht="30" customHeight="1" x14ac:dyDescent="0.4">
      <c r="B29" s="108" t="s">
        <v>24</v>
      </c>
    </row>
    <row r="30" spans="2:2" ht="15" customHeight="1" x14ac:dyDescent="0.4">
      <c r="B30" s="108" t="s">
        <v>25</v>
      </c>
    </row>
    <row r="31" spans="2:2" ht="15.45" customHeight="1" x14ac:dyDescent="0.4">
      <c r="B31" s="115" t="s">
        <v>26</v>
      </c>
    </row>
    <row r="32" spans="2:2" ht="84.9" customHeight="1" x14ac:dyDescent="0.4">
      <c r="B32" s="116" t="s">
        <v>27</v>
      </c>
    </row>
    <row r="33" spans="2:2" x14ac:dyDescent="0.4">
      <c r="B33" s="111"/>
    </row>
  </sheetData>
  <sheetProtection sheet="1" selectLockedCells="1" selectUnlockedCell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51"/>
  <sheetViews>
    <sheetView showGridLines="0" tabSelected="1" showWhiteSpace="0" topLeftCell="A11" zoomScale="91" zoomScaleNormal="91" zoomScalePageLayoutView="38" workbookViewId="0">
      <selection activeCell="B19" sqref="B19"/>
    </sheetView>
  </sheetViews>
  <sheetFormatPr defaultRowHeight="14.6" x14ac:dyDescent="0.4"/>
  <cols>
    <col min="1" max="1" width="1.3046875" customWidth="1"/>
    <col min="2" max="2" width="12.3046875" customWidth="1"/>
    <col min="3" max="3" width="0.765625" customWidth="1"/>
    <col min="4" max="4" width="6.69140625" customWidth="1"/>
    <col min="5" max="5" width="1.69140625" hidden="1" customWidth="1"/>
    <col min="6" max="6" width="7.53515625" customWidth="1"/>
    <col min="7" max="7" width="0.765625" customWidth="1"/>
    <col min="8" max="8" width="6.69140625" customWidth="1"/>
    <col min="9" max="9" width="9.3828125" customWidth="1"/>
    <col min="10" max="10" width="0.765625" customWidth="1"/>
    <col min="11" max="11" width="16.15234375" customWidth="1"/>
    <col min="12" max="12" width="0.765625" customWidth="1"/>
    <col min="14" max="14" width="0.765625" customWidth="1"/>
    <col min="15" max="15" width="9.69140625" customWidth="1"/>
    <col min="16" max="16" width="0.765625" customWidth="1"/>
    <col min="17" max="17" width="9.69140625" customWidth="1"/>
    <col min="18" max="18" width="0.765625" customWidth="1"/>
    <col min="19" max="19" width="9.53515625" customWidth="1"/>
    <col min="20" max="20" width="1.3828125" customWidth="1"/>
  </cols>
  <sheetData>
    <row r="1" spans="2:20" ht="15.45" customHeight="1" x14ac:dyDescent="0.4">
      <c r="B1" s="7"/>
      <c r="C1" s="7"/>
      <c r="D1" s="8"/>
      <c r="E1" s="8"/>
      <c r="F1" s="8"/>
      <c r="G1" s="8"/>
      <c r="H1" s="8"/>
      <c r="I1" s="8"/>
      <c r="J1" s="8"/>
      <c r="K1" s="9"/>
      <c r="L1" s="7"/>
    </row>
    <row r="2" spans="2:20" ht="15.45" customHeight="1" x14ac:dyDescent="0.4">
      <c r="B2" s="7"/>
      <c r="C2" s="7"/>
      <c r="D2" s="8"/>
      <c r="E2" s="8"/>
      <c r="F2" s="8"/>
      <c r="G2" s="8"/>
      <c r="H2" s="8"/>
      <c r="I2" s="8"/>
      <c r="J2" s="8"/>
      <c r="K2" s="9"/>
      <c r="L2" s="7"/>
    </row>
    <row r="3" spans="2:20" ht="15.45" customHeight="1" x14ac:dyDescent="0.4">
      <c r="B3" s="7"/>
      <c r="C3" s="7"/>
      <c r="D3" s="8"/>
      <c r="E3" s="8"/>
      <c r="F3" s="8"/>
      <c r="G3" s="8"/>
      <c r="H3" s="8"/>
      <c r="I3" s="8"/>
      <c r="J3" s="8"/>
      <c r="K3" s="9"/>
      <c r="L3" s="7"/>
    </row>
    <row r="4" spans="2:20" ht="15.45" customHeight="1" x14ac:dyDescent="0.4">
      <c r="B4" s="7"/>
      <c r="C4" s="7"/>
      <c r="D4" s="8"/>
      <c r="E4" s="8"/>
      <c r="F4" s="8"/>
      <c r="G4" s="8"/>
      <c r="H4" s="8"/>
      <c r="I4" s="8"/>
      <c r="J4" s="8"/>
      <c r="K4" s="9"/>
      <c r="L4" s="7"/>
    </row>
    <row r="5" spans="2:20" ht="28.3" customHeight="1" x14ac:dyDescent="0.75">
      <c r="B5" s="19"/>
      <c r="C5" s="7"/>
      <c r="D5" s="8"/>
      <c r="E5" s="8"/>
      <c r="F5" s="143" t="s">
        <v>28</v>
      </c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6"/>
      <c r="S5" s="11"/>
    </row>
    <row r="6" spans="2:20" ht="23.15" customHeight="1" x14ac:dyDescent="0.4">
      <c r="B6" s="160" t="s">
        <v>29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</row>
    <row r="7" spans="2:20" ht="25" customHeight="1" x14ac:dyDescent="0.5">
      <c r="B7" s="98"/>
      <c r="C7" s="99"/>
      <c r="D7" s="203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3"/>
      <c r="T7" s="56"/>
    </row>
    <row r="8" spans="2:20" ht="10.75" customHeight="1" x14ac:dyDescent="0.4">
      <c r="B8" s="20" t="s">
        <v>30</v>
      </c>
      <c r="C8" s="21"/>
      <c r="D8" s="22" t="s">
        <v>31</v>
      </c>
      <c r="E8" s="22"/>
      <c r="F8" s="22" t="s">
        <v>32</v>
      </c>
      <c r="G8" s="22"/>
      <c r="H8" s="22"/>
      <c r="I8" s="22" t="s">
        <v>33</v>
      </c>
      <c r="J8" s="22"/>
      <c r="K8" s="161" t="s">
        <v>34</v>
      </c>
      <c r="L8" s="162"/>
      <c r="M8" s="21"/>
      <c r="N8" s="21"/>
      <c r="O8" s="23"/>
      <c r="P8" s="23"/>
      <c r="Q8" s="23"/>
      <c r="R8" s="23"/>
      <c r="S8" s="24"/>
    </row>
    <row r="9" spans="2:20" ht="20.05" customHeight="1" x14ac:dyDescent="0.4">
      <c r="B9" s="118"/>
      <c r="C9" s="94"/>
      <c r="D9" s="95"/>
      <c r="E9" s="94"/>
      <c r="F9" s="96"/>
      <c r="G9" s="97"/>
      <c r="H9" s="119"/>
      <c r="I9" s="96"/>
      <c r="J9" s="97"/>
      <c r="K9" s="204"/>
      <c r="L9" s="142"/>
      <c r="M9" s="142"/>
      <c r="N9" s="142"/>
      <c r="O9" s="142"/>
      <c r="P9" s="142"/>
      <c r="Q9" s="142"/>
      <c r="R9" s="142"/>
      <c r="S9" s="188"/>
    </row>
    <row r="10" spans="2:20" ht="11.15" customHeight="1" x14ac:dyDescent="0.4">
      <c r="B10" s="206" t="s">
        <v>35</v>
      </c>
      <c r="C10" s="140"/>
      <c r="D10" s="140"/>
      <c r="E10" s="140"/>
      <c r="F10" s="140"/>
      <c r="G10" s="39"/>
      <c r="H10" s="39"/>
      <c r="I10" s="39" t="s">
        <v>36</v>
      </c>
      <c r="J10" s="39"/>
      <c r="K10" s="40" t="s">
        <v>37</v>
      </c>
      <c r="L10" s="40"/>
      <c r="M10" s="40" t="s">
        <v>38</v>
      </c>
      <c r="N10" s="40"/>
      <c r="O10" s="40"/>
      <c r="P10" s="40"/>
      <c r="Q10" s="40"/>
      <c r="R10" s="40"/>
      <c r="S10" s="25"/>
    </row>
    <row r="11" spans="2:20" ht="20.05" customHeight="1" x14ac:dyDescent="0.4">
      <c r="B11" s="192"/>
      <c r="C11" s="142"/>
      <c r="D11" s="142"/>
      <c r="E11" s="142"/>
      <c r="F11" s="142"/>
      <c r="G11" s="142"/>
      <c r="H11" s="142"/>
      <c r="I11" s="101"/>
      <c r="J11" s="73"/>
      <c r="K11" s="101"/>
      <c r="L11" s="74"/>
      <c r="M11" s="191"/>
      <c r="N11" s="142"/>
      <c r="O11" s="142"/>
      <c r="P11" s="142"/>
      <c r="Q11" s="142"/>
      <c r="R11" s="142"/>
      <c r="S11" s="188"/>
    </row>
    <row r="12" spans="2:20" ht="2.7" customHeight="1" x14ac:dyDescent="0.4">
      <c r="B12" s="26"/>
      <c r="C12" s="41"/>
      <c r="D12" s="42"/>
      <c r="E12" s="42"/>
      <c r="F12" s="42"/>
      <c r="G12" s="42"/>
      <c r="H12" s="42"/>
      <c r="I12" s="42"/>
      <c r="J12" s="43"/>
      <c r="K12" s="43"/>
      <c r="L12" s="38"/>
      <c r="M12" s="38"/>
      <c r="N12" s="38"/>
      <c r="O12" s="195"/>
      <c r="P12" s="140"/>
      <c r="Q12" s="140"/>
      <c r="R12" s="140"/>
      <c r="S12" s="190"/>
    </row>
    <row r="13" spans="2:20" x14ac:dyDescent="0.4">
      <c r="B13" s="196" t="s">
        <v>39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90"/>
    </row>
    <row r="14" spans="2:20" s="2" customFormat="1" ht="52.3" customHeight="1" x14ac:dyDescent="0.4">
      <c r="B14" s="152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3"/>
    </row>
    <row r="15" spans="2:20" s="2" customFormat="1" ht="11.7" customHeight="1" x14ac:dyDescent="0.4">
      <c r="B15" s="28" t="s">
        <v>40</v>
      </c>
      <c r="C15" s="38"/>
      <c r="D15" s="165" t="s">
        <v>41</v>
      </c>
      <c r="E15" s="166"/>
      <c r="F15" s="166"/>
      <c r="G15" s="166"/>
      <c r="H15" s="166"/>
      <c r="I15" s="166"/>
      <c r="J15" s="43"/>
      <c r="K15" s="43" t="s">
        <v>42</v>
      </c>
      <c r="L15" s="44"/>
      <c r="M15" s="205" t="s">
        <v>43</v>
      </c>
      <c r="N15" s="166"/>
      <c r="O15" s="166"/>
      <c r="P15" s="166"/>
      <c r="Q15" s="166"/>
      <c r="R15" s="166"/>
      <c r="S15" s="190"/>
    </row>
    <row r="16" spans="2:20" s="2" customFormat="1" ht="20.05" customHeight="1" x14ac:dyDescent="0.4">
      <c r="B16" s="102"/>
      <c r="C16" s="61"/>
      <c r="D16" s="157"/>
      <c r="E16" s="142"/>
      <c r="F16" s="142"/>
      <c r="G16" s="142"/>
      <c r="H16" s="142"/>
      <c r="I16" s="142"/>
      <c r="J16" s="74"/>
      <c r="K16" s="100"/>
      <c r="L16" s="61"/>
      <c r="M16" s="198"/>
      <c r="N16" s="142"/>
      <c r="O16" s="142"/>
      <c r="P16" s="142"/>
      <c r="Q16" s="142"/>
      <c r="R16" s="142"/>
      <c r="S16" s="188"/>
    </row>
    <row r="17" spans="2:19" s="2" customFormat="1" ht="3.45" customHeight="1" x14ac:dyDescent="0.4">
      <c r="B17" s="63"/>
      <c r="C17" s="3"/>
      <c r="D17" s="149"/>
      <c r="E17" s="147"/>
      <c r="F17" s="147"/>
      <c r="G17" s="147"/>
      <c r="H17" s="147"/>
      <c r="I17" s="147"/>
      <c r="J17" s="3"/>
      <c r="K17" s="64"/>
      <c r="L17" s="3" t="s">
        <v>44</v>
      </c>
      <c r="M17" s="146"/>
      <c r="N17" s="147"/>
      <c r="O17" s="147"/>
      <c r="P17" s="147"/>
      <c r="Q17" s="147"/>
      <c r="R17" s="147"/>
      <c r="S17" s="148"/>
    </row>
    <row r="18" spans="2:19" ht="34.299999999999997" customHeight="1" x14ac:dyDescent="0.4">
      <c r="B18" s="29" t="s">
        <v>45</v>
      </c>
      <c r="C18" s="45"/>
      <c r="D18" s="193" t="s">
        <v>46</v>
      </c>
      <c r="E18" s="162"/>
      <c r="F18" s="162"/>
      <c r="G18" s="162"/>
      <c r="H18" s="162"/>
      <c r="I18" s="65" t="s">
        <v>47</v>
      </c>
      <c r="J18" s="27"/>
      <c r="K18" s="197" t="s">
        <v>48</v>
      </c>
      <c r="L18" s="162"/>
      <c r="M18" s="162"/>
      <c r="N18" s="162"/>
      <c r="O18" s="162"/>
      <c r="P18" s="162"/>
      <c r="Q18" s="162"/>
      <c r="R18" s="162"/>
      <c r="S18" s="30" t="s">
        <v>49</v>
      </c>
    </row>
    <row r="19" spans="2:19" ht="20.05" customHeight="1" x14ac:dyDescent="0.4">
      <c r="B19" s="71">
        <v>2</v>
      </c>
      <c r="C19" s="72"/>
      <c r="D19" s="67">
        <f>O39</f>
        <v>0</v>
      </c>
      <c r="E19" s="59"/>
      <c r="F19" s="70">
        <f>IF(O34&gt;5,O22+O28,MAX((O22+O28-O34)*1.1,(O22+O28-O34)+5))</f>
        <v>5</v>
      </c>
      <c r="G19" s="60"/>
      <c r="H19" s="58">
        <f>IF((O28-O34)-K40&lt;0,0,(O28-O34)-K40)</f>
        <v>0</v>
      </c>
      <c r="I19" s="66"/>
      <c r="J19" s="103"/>
      <c r="K19" s="201"/>
      <c r="L19" s="142"/>
      <c r="M19" s="142"/>
      <c r="N19" s="142"/>
      <c r="O19" s="142"/>
      <c r="P19" s="142"/>
      <c r="Q19" s="142"/>
      <c r="R19" s="61"/>
      <c r="S19" s="62"/>
    </row>
    <row r="20" spans="2:19" ht="3" customHeight="1" x14ac:dyDescent="0.4">
      <c r="B20" s="167">
        <v>45778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68"/>
    </row>
    <row r="21" spans="2:19" s="1" customFormat="1" ht="15.9" customHeight="1" x14ac:dyDescent="0.4">
      <c r="B21" s="202" t="s">
        <v>50</v>
      </c>
      <c r="C21" s="162"/>
      <c r="D21" s="162"/>
      <c r="E21" s="162"/>
      <c r="F21" s="162"/>
      <c r="G21" s="162"/>
      <c r="H21" s="162"/>
      <c r="I21" s="162"/>
      <c r="J21" s="34"/>
      <c r="K21" s="199" t="s">
        <v>51</v>
      </c>
      <c r="L21" s="200"/>
      <c r="M21" s="200"/>
      <c r="N21" s="34"/>
      <c r="O21" s="68" t="s">
        <v>52</v>
      </c>
      <c r="P21" s="35"/>
      <c r="Q21" s="69" t="s">
        <v>53</v>
      </c>
      <c r="R21" s="36"/>
      <c r="S21" s="37" t="s">
        <v>54</v>
      </c>
    </row>
    <row r="22" spans="2:19" ht="16.3" customHeight="1" thickBot="1" x14ac:dyDescent="0.5">
      <c r="B22" s="154" t="s">
        <v>55</v>
      </c>
      <c r="C22" s="140"/>
      <c r="D22" s="140"/>
      <c r="E22" s="140"/>
      <c r="F22" s="140"/>
      <c r="G22" s="140"/>
      <c r="H22" s="140"/>
      <c r="I22" s="140"/>
      <c r="J22" s="55"/>
      <c r="N22" s="32"/>
      <c r="O22" s="51">
        <f>SUM(O23:O27)</f>
        <v>0</v>
      </c>
      <c r="P22" s="104"/>
      <c r="Q22" s="49">
        <f>SUM(Q23:Q27)</f>
        <v>0</v>
      </c>
      <c r="R22" s="104"/>
      <c r="S22" s="54">
        <f>SUM(S23:S27)</f>
        <v>0</v>
      </c>
    </row>
    <row r="23" spans="2:19" s="33" customFormat="1" ht="20.05" customHeight="1" thickTop="1" x14ac:dyDescent="0.45">
      <c r="B23" s="141"/>
      <c r="C23" s="142"/>
      <c r="D23" s="142"/>
      <c r="E23" s="142"/>
      <c r="F23" s="142"/>
      <c r="G23" s="142"/>
      <c r="H23" s="142"/>
      <c r="I23" s="142"/>
      <c r="J23" s="73"/>
      <c r="K23" s="169"/>
      <c r="L23" s="142"/>
      <c r="M23" s="142"/>
      <c r="N23" s="74"/>
      <c r="O23" s="75">
        <f>Q23/(B19-1)</f>
        <v>0</v>
      </c>
      <c r="P23" s="76"/>
      <c r="Q23" s="77"/>
      <c r="R23" s="76"/>
      <c r="S23" s="78"/>
    </row>
    <row r="24" spans="2:19" ht="20.05" customHeight="1" x14ac:dyDescent="0.4">
      <c r="B24" s="155"/>
      <c r="C24" s="151"/>
      <c r="D24" s="151"/>
      <c r="E24" s="151"/>
      <c r="F24" s="151"/>
      <c r="G24" s="151"/>
      <c r="H24" s="151"/>
      <c r="I24" s="151"/>
      <c r="J24" s="73"/>
      <c r="K24" s="169"/>
      <c r="L24" s="142"/>
      <c r="M24" s="142"/>
      <c r="N24" s="16"/>
      <c r="O24" s="75">
        <f>Q24/(B19-1)</f>
        <v>0</v>
      </c>
      <c r="P24" s="79"/>
      <c r="Q24" s="80"/>
      <c r="R24" s="79"/>
      <c r="S24" s="81"/>
    </row>
    <row r="25" spans="2:19" ht="20.05" customHeight="1" x14ac:dyDescent="0.4">
      <c r="B25" s="141"/>
      <c r="C25" s="142"/>
      <c r="D25" s="142"/>
      <c r="E25" s="142"/>
      <c r="F25" s="142"/>
      <c r="G25" s="142"/>
      <c r="H25" s="142"/>
      <c r="I25" s="142"/>
      <c r="J25" s="73"/>
      <c r="K25" s="150"/>
      <c r="L25" s="151"/>
      <c r="M25" s="151"/>
      <c r="N25" s="16"/>
      <c r="O25" s="75">
        <f>Q25/(B19-1)</f>
        <v>0</v>
      </c>
      <c r="P25" s="79"/>
      <c r="Q25" s="80"/>
      <c r="R25" s="79"/>
      <c r="S25" s="81"/>
    </row>
    <row r="26" spans="2:19" ht="20.05" customHeight="1" x14ac:dyDescent="0.4">
      <c r="B26" s="155"/>
      <c r="C26" s="151"/>
      <c r="D26" s="151"/>
      <c r="E26" s="151"/>
      <c r="F26" s="151"/>
      <c r="G26" s="151"/>
      <c r="H26" s="151"/>
      <c r="I26" s="151"/>
      <c r="J26" s="73"/>
      <c r="K26" s="150"/>
      <c r="L26" s="151"/>
      <c r="M26" s="151"/>
      <c r="N26" s="16"/>
      <c r="O26" s="75">
        <f>Q26/(B19-1)</f>
        <v>0</v>
      </c>
      <c r="P26" s="79"/>
      <c r="Q26" s="77"/>
      <c r="R26" s="79"/>
      <c r="S26" s="78"/>
    </row>
    <row r="27" spans="2:19" ht="25.3" customHeight="1" x14ac:dyDescent="0.4">
      <c r="B27" s="156" t="s">
        <v>56</v>
      </c>
      <c r="C27" s="147"/>
      <c r="D27" s="147"/>
      <c r="E27" s="147"/>
      <c r="F27" s="147"/>
      <c r="G27" s="147"/>
      <c r="H27" s="147"/>
      <c r="I27" s="147"/>
      <c r="J27" s="73"/>
      <c r="K27" s="164"/>
      <c r="L27" s="147"/>
      <c r="M27" s="147"/>
      <c r="N27" s="16"/>
      <c r="O27" s="75">
        <f>Q27/(B19-1)</f>
        <v>0</v>
      </c>
      <c r="P27" s="79"/>
      <c r="Q27" s="109"/>
      <c r="R27" s="79"/>
      <c r="S27" s="78"/>
    </row>
    <row r="28" spans="2:19" ht="16.3" customHeight="1" thickBot="1" x14ac:dyDescent="0.45">
      <c r="B28" s="181" t="s">
        <v>57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82"/>
      <c r="O28" s="83">
        <f>SUM(O29:O33)</f>
        <v>0</v>
      </c>
      <c r="P28" s="105"/>
      <c r="Q28" s="83">
        <f>SUM(Q29:Q33)</f>
        <v>0</v>
      </c>
      <c r="R28" s="105"/>
      <c r="S28" s="84">
        <f>SUM(S29:S33)</f>
        <v>0</v>
      </c>
    </row>
    <row r="29" spans="2:19" ht="20.05" customHeight="1" thickTop="1" x14ac:dyDescent="0.4">
      <c r="B29" s="141"/>
      <c r="C29" s="142"/>
      <c r="D29" s="142"/>
      <c r="E29" s="142"/>
      <c r="F29" s="142"/>
      <c r="G29" s="142"/>
      <c r="H29" s="142"/>
      <c r="I29" s="142"/>
      <c r="J29" s="73"/>
      <c r="K29" s="169"/>
      <c r="L29" s="142"/>
      <c r="M29" s="142"/>
      <c r="N29" s="16"/>
      <c r="O29" s="77"/>
      <c r="P29" s="79"/>
      <c r="Q29" s="87">
        <f>B19*O29</f>
        <v>0</v>
      </c>
      <c r="R29" s="79"/>
      <c r="S29" s="86"/>
    </row>
    <row r="30" spans="2:19" ht="20.05" customHeight="1" x14ac:dyDescent="0.4">
      <c r="B30" s="155"/>
      <c r="C30" s="151"/>
      <c r="D30" s="151"/>
      <c r="E30" s="151"/>
      <c r="F30" s="151"/>
      <c r="G30" s="151"/>
      <c r="H30" s="151"/>
      <c r="I30" s="151"/>
      <c r="J30" s="73"/>
      <c r="K30" s="150"/>
      <c r="L30" s="151"/>
      <c r="M30" s="151"/>
      <c r="N30" s="16"/>
      <c r="O30" s="80"/>
      <c r="P30" s="79"/>
      <c r="Q30" s="87">
        <f>B19*O30</f>
        <v>0</v>
      </c>
      <c r="R30" s="79"/>
      <c r="S30" s="81"/>
    </row>
    <row r="31" spans="2:19" ht="20.05" customHeight="1" x14ac:dyDescent="0.4">
      <c r="B31" s="155"/>
      <c r="C31" s="151"/>
      <c r="D31" s="151"/>
      <c r="E31" s="151"/>
      <c r="F31" s="151"/>
      <c r="G31" s="151"/>
      <c r="H31" s="151"/>
      <c r="I31" s="151"/>
      <c r="J31" s="73"/>
      <c r="K31" s="150"/>
      <c r="L31" s="151"/>
      <c r="M31" s="151"/>
      <c r="N31" s="16"/>
      <c r="O31" s="80"/>
      <c r="P31" s="79"/>
      <c r="Q31" s="87">
        <f>B19*O31</f>
        <v>0</v>
      </c>
      <c r="R31" s="79"/>
      <c r="S31" s="81"/>
    </row>
    <row r="32" spans="2:19" ht="20.05" customHeight="1" x14ac:dyDescent="0.4">
      <c r="B32" s="155"/>
      <c r="C32" s="151"/>
      <c r="D32" s="151"/>
      <c r="E32" s="151"/>
      <c r="F32" s="151"/>
      <c r="G32" s="151"/>
      <c r="H32" s="151"/>
      <c r="I32" s="151"/>
      <c r="J32" s="73"/>
      <c r="K32" s="150"/>
      <c r="L32" s="151"/>
      <c r="M32" s="151"/>
      <c r="N32" s="16"/>
      <c r="O32" s="80"/>
      <c r="P32" s="79"/>
      <c r="Q32" s="87">
        <f>B19*O32</f>
        <v>0</v>
      </c>
      <c r="R32" s="79"/>
      <c r="S32" s="78"/>
    </row>
    <row r="33" spans="2:19" ht="24.9" customHeight="1" x14ac:dyDescent="0.4">
      <c r="B33" s="156" t="s">
        <v>56</v>
      </c>
      <c r="C33" s="147"/>
      <c r="D33" s="147"/>
      <c r="E33" s="147"/>
      <c r="F33" s="147"/>
      <c r="G33" s="147"/>
      <c r="H33" s="147"/>
      <c r="I33" s="147"/>
      <c r="J33" s="73"/>
      <c r="K33" s="164"/>
      <c r="L33" s="147"/>
      <c r="M33" s="147"/>
      <c r="N33" s="16"/>
      <c r="O33" s="80"/>
      <c r="P33" s="79"/>
      <c r="Q33" s="87">
        <f>B19*O33</f>
        <v>0</v>
      </c>
      <c r="R33" s="79"/>
      <c r="S33" s="81"/>
    </row>
    <row r="34" spans="2:19" ht="16.3" customHeight="1" thickBot="1" x14ac:dyDescent="0.45">
      <c r="B34" s="181" t="s">
        <v>58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82"/>
      <c r="O34" s="83">
        <f>SUM(O35:O38)</f>
        <v>0</v>
      </c>
      <c r="P34" s="79"/>
      <c r="Q34" s="83">
        <f>SUM(Q35:Q38)</f>
        <v>0</v>
      </c>
      <c r="R34" s="105"/>
      <c r="S34" s="84">
        <f>SUM(S35:S38)</f>
        <v>0</v>
      </c>
    </row>
    <row r="35" spans="2:19" ht="20.05" customHeight="1" thickTop="1" x14ac:dyDescent="0.4">
      <c r="B35" s="141"/>
      <c r="C35" s="142"/>
      <c r="D35" s="142"/>
      <c r="E35" s="142"/>
      <c r="F35" s="142"/>
      <c r="G35" s="142"/>
      <c r="H35" s="142"/>
      <c r="I35" s="142"/>
      <c r="J35" s="88"/>
      <c r="K35" s="169"/>
      <c r="L35" s="142"/>
      <c r="M35" s="142"/>
      <c r="N35" s="16"/>
      <c r="O35" s="85">
        <f>+Q35/B19</f>
        <v>0</v>
      </c>
      <c r="P35" s="79"/>
      <c r="Q35" s="89"/>
      <c r="R35" s="79"/>
      <c r="S35" s="86"/>
    </row>
    <row r="36" spans="2:19" ht="20.05" customHeight="1" x14ac:dyDescent="0.4">
      <c r="B36" s="155"/>
      <c r="C36" s="151"/>
      <c r="D36" s="151"/>
      <c r="E36" s="151"/>
      <c r="F36" s="151"/>
      <c r="G36" s="151"/>
      <c r="H36" s="151"/>
      <c r="I36" s="151"/>
      <c r="J36" s="88"/>
      <c r="K36" s="150"/>
      <c r="L36" s="151"/>
      <c r="M36" s="151"/>
      <c r="N36" s="16"/>
      <c r="O36" s="87">
        <f>+Q36/B19</f>
        <v>0</v>
      </c>
      <c r="P36" s="79"/>
      <c r="Q36" s="90"/>
      <c r="R36" s="79"/>
      <c r="S36" s="81"/>
    </row>
    <row r="37" spans="2:19" ht="20.05" customHeight="1" x14ac:dyDescent="0.4">
      <c r="B37" s="155"/>
      <c r="C37" s="151"/>
      <c r="D37" s="151"/>
      <c r="E37" s="151"/>
      <c r="F37" s="151"/>
      <c r="G37" s="151"/>
      <c r="H37" s="151"/>
      <c r="I37" s="151"/>
      <c r="J37" s="88"/>
      <c r="K37" s="150"/>
      <c r="L37" s="151"/>
      <c r="M37" s="151"/>
      <c r="N37" s="16"/>
      <c r="O37" s="87">
        <f>+Q37/B19</f>
        <v>0</v>
      </c>
      <c r="P37" s="79"/>
      <c r="Q37" s="90"/>
      <c r="R37" s="79"/>
      <c r="S37" s="106"/>
    </row>
    <row r="38" spans="2:19" ht="20.05" customHeight="1" x14ac:dyDescent="0.4">
      <c r="B38" s="155"/>
      <c r="C38" s="151"/>
      <c r="D38" s="151"/>
      <c r="E38" s="151"/>
      <c r="F38" s="151"/>
      <c r="G38" s="151"/>
      <c r="H38" s="151"/>
      <c r="I38" s="151"/>
      <c r="J38" s="88"/>
      <c r="K38" s="171"/>
      <c r="L38" s="172"/>
      <c r="M38" s="172"/>
      <c r="N38" s="16"/>
      <c r="O38" s="76">
        <f>+Q38/B19</f>
        <v>0</v>
      </c>
      <c r="P38" s="79"/>
      <c r="Q38" s="90"/>
      <c r="R38" s="79"/>
      <c r="S38" s="91"/>
    </row>
    <row r="39" spans="2:19" ht="17.7" customHeight="1" thickBot="1" x14ac:dyDescent="0.45">
      <c r="B39" s="163"/>
      <c r="C39" s="140"/>
      <c r="D39" s="140"/>
      <c r="E39" s="140"/>
      <c r="F39" s="140"/>
      <c r="G39" s="140"/>
      <c r="H39" s="140"/>
      <c r="I39" s="140"/>
      <c r="J39" s="88"/>
      <c r="K39" s="170" t="s">
        <v>59</v>
      </c>
      <c r="L39" s="147"/>
      <c r="M39" s="147"/>
      <c r="N39" s="16"/>
      <c r="O39" s="107">
        <f>+(O22-O34)+O28</f>
        <v>0</v>
      </c>
      <c r="P39" s="79"/>
      <c r="Q39" s="92">
        <f>+Q22+Q28-Q34</f>
        <v>0</v>
      </c>
      <c r="R39" s="105"/>
      <c r="S39" s="93">
        <f>+S22+S28-S34</f>
        <v>0</v>
      </c>
    </row>
    <row r="40" spans="2:19" ht="23.15" customHeight="1" thickTop="1" x14ac:dyDescent="0.45">
      <c r="B40" s="194" t="s">
        <v>60</v>
      </c>
      <c r="C40" s="140"/>
      <c r="D40" s="140"/>
      <c r="E40" s="140"/>
      <c r="F40" s="140"/>
      <c r="G40" s="140"/>
      <c r="H40" s="140"/>
      <c r="I40" s="140"/>
      <c r="J40" s="32"/>
      <c r="K40" s="110"/>
      <c r="L40" s="32"/>
      <c r="M40" s="32"/>
      <c r="N40" s="117"/>
      <c r="O40" s="189" t="s">
        <v>61</v>
      </c>
      <c r="P40" s="140"/>
      <c r="Q40" s="140"/>
      <c r="R40" s="140"/>
      <c r="S40" s="190"/>
    </row>
    <row r="41" spans="2:19" ht="21.45" customHeight="1" x14ac:dyDescent="0.45">
      <c r="B41" s="175" t="s">
        <v>62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20"/>
      <c r="O41" s="139" t="s">
        <v>63</v>
      </c>
      <c r="P41" s="140"/>
      <c r="Q41" s="140"/>
      <c r="R41" s="16"/>
      <c r="S41" s="52">
        <f>Q39</f>
        <v>0</v>
      </c>
    </row>
    <row r="42" spans="2:19" ht="20.05" customHeight="1" x14ac:dyDescent="0.4">
      <c r="B42" s="182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4"/>
      <c r="N42" s="16"/>
      <c r="O42" s="139" t="s">
        <v>64</v>
      </c>
      <c r="P42" s="140"/>
      <c r="Q42" s="140"/>
      <c r="R42" s="16"/>
      <c r="S42" s="52"/>
    </row>
    <row r="43" spans="2:19" ht="15.9" customHeight="1" x14ac:dyDescent="0.4">
      <c r="B43" s="185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86"/>
      <c r="N43" s="16"/>
      <c r="O43" s="158" t="s">
        <v>65</v>
      </c>
      <c r="P43" s="159"/>
      <c r="Q43" s="159"/>
      <c r="R43" s="10"/>
      <c r="S43" s="53">
        <f>S39</f>
        <v>0</v>
      </c>
    </row>
    <row r="44" spans="2:19" ht="24.65" customHeight="1" thickBot="1" x14ac:dyDescent="0.45">
      <c r="B44" s="185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86"/>
      <c r="N44" s="12"/>
      <c r="O44" s="144" t="s">
        <v>66</v>
      </c>
      <c r="P44" s="145"/>
      <c r="Q44" s="145"/>
      <c r="R44" s="50"/>
      <c r="S44" s="57">
        <f>+S43-S42</f>
        <v>0</v>
      </c>
    </row>
    <row r="45" spans="2:19" ht="19.399999999999999" customHeight="1" thickTop="1" x14ac:dyDescent="0.4">
      <c r="B45" s="185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86"/>
      <c r="N45" s="46"/>
      <c r="O45" s="178" t="s">
        <v>67</v>
      </c>
      <c r="P45" s="179"/>
      <c r="Q45" s="179"/>
      <c r="R45" s="179"/>
      <c r="S45" s="180"/>
    </row>
    <row r="46" spans="2:19" ht="1.4" customHeight="1" x14ac:dyDescent="0.4">
      <c r="B46" s="185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86"/>
      <c r="N46" s="46"/>
      <c r="O46" s="46"/>
      <c r="P46" s="46"/>
      <c r="Q46" s="46"/>
      <c r="R46" s="46"/>
      <c r="S46" s="31"/>
    </row>
    <row r="47" spans="2:19" ht="20.05" customHeight="1" x14ac:dyDescent="0.4">
      <c r="B47" s="185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86"/>
      <c r="N47" s="46"/>
      <c r="O47" s="174" t="s">
        <v>68</v>
      </c>
      <c r="P47" s="148"/>
      <c r="Q47" s="173"/>
      <c r="R47" s="147"/>
      <c r="S47" s="148"/>
    </row>
    <row r="48" spans="2:19" ht="26.15" customHeight="1" x14ac:dyDescent="0.4">
      <c r="B48" s="187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88"/>
      <c r="N48" s="17"/>
      <c r="O48" s="176" t="s">
        <v>69</v>
      </c>
      <c r="P48" s="162"/>
      <c r="Q48" s="162"/>
      <c r="R48" s="162"/>
      <c r="S48" s="177"/>
    </row>
    <row r="49" spans="2:19" ht="20.05" customHeight="1" x14ac:dyDescent="0.4">
      <c r="B49" s="13" t="s">
        <v>70</v>
      </c>
      <c r="D49" s="14"/>
      <c r="N49" s="5"/>
      <c r="O49" s="47"/>
      <c r="P49" s="47"/>
      <c r="Q49" s="47"/>
      <c r="R49" s="47"/>
      <c r="S49" s="48"/>
    </row>
    <row r="50" spans="2:19" ht="14.7" customHeight="1" x14ac:dyDescent="0.4">
      <c r="B50" s="15" t="s">
        <v>71</v>
      </c>
      <c r="C50" s="4"/>
      <c r="D50" s="168" t="s">
        <v>72</v>
      </c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68"/>
    </row>
    <row r="51" spans="2:19" ht="7.75" customHeight="1" x14ac:dyDescent="0.4">
      <c r="B51" s="18"/>
    </row>
  </sheetData>
  <sheetProtection sheet="1" selectLockedCells="1"/>
  <mergeCells count="69">
    <mergeCell ref="D7:S7"/>
    <mergeCell ref="K29:M29"/>
    <mergeCell ref="B32:I32"/>
    <mergeCell ref="B26:I26"/>
    <mergeCell ref="K9:S9"/>
    <mergeCell ref="B24:I24"/>
    <mergeCell ref="M15:S15"/>
    <mergeCell ref="B10:F10"/>
    <mergeCell ref="M11:S11"/>
    <mergeCell ref="B11:H11"/>
    <mergeCell ref="D18:H18"/>
    <mergeCell ref="K30:M30"/>
    <mergeCell ref="K25:M25"/>
    <mergeCell ref="O12:S12"/>
    <mergeCell ref="K24:M24"/>
    <mergeCell ref="B30:I30"/>
    <mergeCell ref="B13:S13"/>
    <mergeCell ref="K18:R18"/>
    <mergeCell ref="M16:S16"/>
    <mergeCell ref="K21:M21"/>
    <mergeCell ref="K26:M26"/>
    <mergeCell ref="K19:Q19"/>
    <mergeCell ref="B21:I21"/>
    <mergeCell ref="O45:S45"/>
    <mergeCell ref="B34:M34"/>
    <mergeCell ref="B28:M28"/>
    <mergeCell ref="B42:M48"/>
    <mergeCell ref="K37:M37"/>
    <mergeCell ref="B38:I38"/>
    <mergeCell ref="B37:I37"/>
    <mergeCell ref="O40:S40"/>
    <mergeCell ref="B40:I40"/>
    <mergeCell ref="K33:M33"/>
    <mergeCell ref="B33:I33"/>
    <mergeCell ref="K36:M36"/>
    <mergeCell ref="B36:I36"/>
    <mergeCell ref="K35:M35"/>
    <mergeCell ref="K27:M27"/>
    <mergeCell ref="D15:I15"/>
    <mergeCell ref="B20:S20"/>
    <mergeCell ref="K32:M32"/>
    <mergeCell ref="D50:S50"/>
    <mergeCell ref="O42:Q42"/>
    <mergeCell ref="K23:M23"/>
    <mergeCell ref="K39:M39"/>
    <mergeCell ref="B23:I23"/>
    <mergeCell ref="K38:M38"/>
    <mergeCell ref="B35:I35"/>
    <mergeCell ref="B29:I29"/>
    <mergeCell ref="Q47:S47"/>
    <mergeCell ref="O47:P47"/>
    <mergeCell ref="B41:M41"/>
    <mergeCell ref="O48:S48"/>
    <mergeCell ref="O41:Q41"/>
    <mergeCell ref="B25:I25"/>
    <mergeCell ref="F5:Q5"/>
    <mergeCell ref="O44:Q44"/>
    <mergeCell ref="M17:S17"/>
    <mergeCell ref="D17:I17"/>
    <mergeCell ref="K31:M31"/>
    <mergeCell ref="B14:S14"/>
    <mergeCell ref="B22:I22"/>
    <mergeCell ref="B31:I31"/>
    <mergeCell ref="B27:I27"/>
    <mergeCell ref="D16:I16"/>
    <mergeCell ref="O43:Q43"/>
    <mergeCell ref="B6:S6"/>
    <mergeCell ref="K8:L8"/>
    <mergeCell ref="B39:I39"/>
  </mergeCells>
  <dataValidations xWindow="725" yWindow="656" count="5">
    <dataValidation type="textLength" allowBlank="1" showInputMessage="1" showErrorMessage="1" sqref="B12:C12" xr:uid="{00000000-0002-0000-0100-000000000000}">
      <formula1>0</formula1>
      <formula2>300</formula2>
    </dataValidation>
    <dataValidation allowBlank="1" showInputMessage="1" showErrorMessage="1" promptTitle="Ohje" prompt="Kirjoita kuvaava otsikko ilmoituksellesi. Älä syötä tähän kenttään yhdistyksesi nimeä, toiminnan järjestämispaikkaa tai ajankohtaa. Älä kirjoita otsikkoa kokonaan suuraakkosin._x000a_Vaalea sininen väri ilmaisee ne ruudut, jotka sinun tulee täyttää." sqref="D7" xr:uid="{00000000-0002-0000-0100-000001000000}"/>
    <dataValidation allowBlank="1" showInputMessage="1" showErrorMessage="1" promptTitle="Ohje" prompt="Toiminnan yhteenveto on lyhyt ja ytimekäs tiivistelmä max kahdella lauseella. Älä syötä tähän kenttään tapahtuma-aikoja, henkilötietoja, puhelinnumeroita tai verkko-osoitteita.." sqref="B14:S14" xr:uid="{00000000-0002-0000-0100-000002000000}"/>
    <dataValidation allowBlank="1" showInputMessage="1" showErrorMessage="1" prompt="Kirjoita tähän esim osallistujilta kerättävät lisätiedot ja muut tapahtumaa koskevat lisätiedot" sqref="B41" xr:uid="{00000000-0002-0000-0100-000003000000}"/>
    <dataValidation allowBlank="1" showInputMessage="1" showErrorMessage="1" promptTitle="Ohje" prompt="Tässä solussa tulee aina olla luku min 2" sqref="B19" xr:uid="{00000000-0002-0000-0100-000004000000}"/>
  </dataValidations>
  <pageMargins left="0.9055118110236221" right="0.70866141732283472" top="0.31496062992125978" bottom="0.47244094488188981" header="0.31496062992125978" footer="0.31496062992125978"/>
  <pageSetup paperSize="9" scale="81" orientation="portrait" horizontalDpi="4294967293"/>
  <headerFooter>
    <oddHeader>&amp;R&amp;P</oddHeader>
  </headerFooter>
  <rowBreaks count="1" manualBreakCount="1">
    <brk id="49" min="1" max="19" man="1"/>
  </rowBreak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5" workbookViewId="0">
      <selection activeCell="H29" sqref="H29"/>
    </sheetView>
  </sheetViews>
  <sheetFormatPr defaultRowHeight="14.6" x14ac:dyDescent="0.4"/>
  <sheetData>
    <row r="1" spans="1:1" x14ac:dyDescent="0.4">
      <c r="A1" t="s">
        <v>122</v>
      </c>
    </row>
    <row r="3" spans="1:1" x14ac:dyDescent="0.4">
      <c r="A3" t="s">
        <v>123</v>
      </c>
    </row>
    <row r="4" spans="1:1" x14ac:dyDescent="0.4">
      <c r="A4" t="s">
        <v>124</v>
      </c>
    </row>
    <row r="5" spans="1:1" x14ac:dyDescent="0.4">
      <c r="A5" t="s">
        <v>125</v>
      </c>
    </row>
    <row r="7" spans="1:1" x14ac:dyDescent="0.4">
      <c r="A7" t="s">
        <v>126</v>
      </c>
    </row>
    <row r="8" spans="1:1" x14ac:dyDescent="0.4">
      <c r="A8" t="s">
        <v>127</v>
      </c>
    </row>
    <row r="9" spans="1:1" x14ac:dyDescent="0.4">
      <c r="A9" t="s">
        <v>128</v>
      </c>
    </row>
    <row r="10" spans="1:1" x14ac:dyDescent="0.4">
      <c r="A10" t="s">
        <v>129</v>
      </c>
    </row>
    <row r="11" spans="1:1" x14ac:dyDescent="0.4">
      <c r="A11" t="s">
        <v>130</v>
      </c>
    </row>
    <row r="12" spans="1:1" x14ac:dyDescent="0.4">
      <c r="A12" t="s">
        <v>131</v>
      </c>
    </row>
    <row r="14" spans="1:1" x14ac:dyDescent="0.4">
      <c r="A14" t="s">
        <v>132</v>
      </c>
    </row>
    <row r="15" spans="1:1" x14ac:dyDescent="0.4">
      <c r="A15" t="s">
        <v>133</v>
      </c>
    </row>
    <row r="16" spans="1:1" x14ac:dyDescent="0.4">
      <c r="A16" t="s">
        <v>134</v>
      </c>
    </row>
    <row r="17" spans="1:1" x14ac:dyDescent="0.4">
      <c r="A17" t="s">
        <v>135</v>
      </c>
    </row>
    <row r="19" spans="1:1" x14ac:dyDescent="0.4">
      <c r="A19" t="s">
        <v>136</v>
      </c>
    </row>
    <row r="20" spans="1:1" x14ac:dyDescent="0.4">
      <c r="A20" t="s">
        <v>137</v>
      </c>
    </row>
    <row r="22" spans="1:1" x14ac:dyDescent="0.4">
      <c r="A22" t="s">
        <v>138</v>
      </c>
    </row>
    <row r="23" spans="1:1" x14ac:dyDescent="0.4">
      <c r="A23" t="s">
        <v>139</v>
      </c>
    </row>
    <row r="24" spans="1:1" x14ac:dyDescent="0.4">
      <c r="A24" t="s">
        <v>140</v>
      </c>
    </row>
    <row r="26" spans="1:1" x14ac:dyDescent="0.4">
      <c r="A26" t="s">
        <v>141</v>
      </c>
    </row>
    <row r="27" spans="1:1" x14ac:dyDescent="0.4">
      <c r="A27" t="s">
        <v>142</v>
      </c>
    </row>
    <row r="28" spans="1:1" x14ac:dyDescent="0.4">
      <c r="A28" t="s">
        <v>143</v>
      </c>
    </row>
    <row r="30" spans="1:1" x14ac:dyDescent="0.4">
      <c r="A30" t="s">
        <v>144</v>
      </c>
    </row>
    <row r="31" spans="1:1" x14ac:dyDescent="0.4">
      <c r="A31" t="s">
        <v>145</v>
      </c>
    </row>
    <row r="32" spans="1:1" x14ac:dyDescent="0.4">
      <c r="A32" t="s">
        <v>146</v>
      </c>
    </row>
  </sheetData>
  <sheetProtection sheet="1" objects="1" scenario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52"/>
  <sheetViews>
    <sheetView topLeftCell="A19" zoomScale="96" zoomScaleNormal="96" workbookViewId="0">
      <selection activeCell="B2" sqref="B2"/>
    </sheetView>
  </sheetViews>
  <sheetFormatPr defaultRowHeight="14.6" x14ac:dyDescent="0.4"/>
  <cols>
    <col min="1" max="1" width="0.765625" customWidth="1"/>
    <col min="2" max="2" width="36.3046875" customWidth="1"/>
    <col min="3" max="3" width="79.53515625" customWidth="1"/>
  </cols>
  <sheetData>
    <row r="2" spans="2:3" ht="28.3" customHeight="1" x14ac:dyDescent="0.75">
      <c r="B2" s="121" t="s">
        <v>73</v>
      </c>
      <c r="C2" s="122"/>
    </row>
    <row r="3" spans="2:3" ht="15.9" customHeight="1" x14ac:dyDescent="0.45">
      <c r="B3" s="123"/>
      <c r="C3" s="122"/>
    </row>
    <row r="4" spans="2:3" ht="51.45" customHeight="1" x14ac:dyDescent="0.4">
      <c r="B4" s="207" t="s">
        <v>74</v>
      </c>
      <c r="C4" s="190"/>
    </row>
    <row r="5" spans="2:3" ht="18.45" customHeight="1" x14ac:dyDescent="0.5">
      <c r="B5" s="125" t="s">
        <v>75</v>
      </c>
      <c r="C5" s="122"/>
    </row>
    <row r="6" spans="2:3" ht="10" customHeight="1" x14ac:dyDescent="0.45">
      <c r="B6" s="123"/>
      <c r="C6" s="122"/>
    </row>
    <row r="7" spans="2:3" ht="15.9" customHeight="1" x14ac:dyDescent="0.45">
      <c r="B7" s="126" t="s">
        <v>29</v>
      </c>
      <c r="C7" s="127" t="s">
        <v>76</v>
      </c>
    </row>
    <row r="8" spans="2:3" ht="47.6" customHeight="1" x14ac:dyDescent="0.45">
      <c r="B8" s="126"/>
      <c r="C8" s="124" t="s">
        <v>77</v>
      </c>
    </row>
    <row r="9" spans="2:3" ht="15.9" customHeight="1" x14ac:dyDescent="0.45">
      <c r="B9" s="126" t="s">
        <v>78</v>
      </c>
      <c r="C9" s="127" t="s">
        <v>79</v>
      </c>
    </row>
    <row r="10" spans="2:3" ht="15.9" customHeight="1" x14ac:dyDescent="0.45">
      <c r="B10" s="126" t="s">
        <v>34</v>
      </c>
      <c r="C10" s="127" t="s">
        <v>80</v>
      </c>
    </row>
    <row r="11" spans="2:3" ht="15.9" customHeight="1" x14ac:dyDescent="0.45">
      <c r="B11" s="126" t="s">
        <v>81</v>
      </c>
      <c r="C11" s="127" t="s">
        <v>82</v>
      </c>
    </row>
    <row r="12" spans="2:3" ht="15.9" customHeight="1" x14ac:dyDescent="0.45">
      <c r="B12" s="126" t="s">
        <v>39</v>
      </c>
      <c r="C12" s="127" t="s">
        <v>83</v>
      </c>
    </row>
    <row r="13" spans="2:3" ht="10" customHeight="1" x14ac:dyDescent="0.45">
      <c r="B13" s="123"/>
      <c r="C13" s="127"/>
    </row>
    <row r="14" spans="2:3" ht="18.45" customHeight="1" x14ac:dyDescent="0.5">
      <c r="B14" s="125" t="s">
        <v>84</v>
      </c>
      <c r="C14" s="127"/>
    </row>
    <row r="15" spans="2:3" ht="10" customHeight="1" x14ac:dyDescent="0.45">
      <c r="B15" s="123"/>
      <c r="C15" s="127"/>
    </row>
    <row r="16" spans="2:3" ht="15.9" customHeight="1" x14ac:dyDescent="0.45">
      <c r="B16" s="126" t="s">
        <v>40</v>
      </c>
      <c r="C16" s="127" t="s">
        <v>85</v>
      </c>
    </row>
    <row r="17" spans="2:3" ht="15.9" customHeight="1" x14ac:dyDescent="0.45">
      <c r="B17" s="126" t="s">
        <v>41</v>
      </c>
      <c r="C17" s="127" t="s">
        <v>86</v>
      </c>
    </row>
    <row r="18" spans="2:3" ht="15.9" customHeight="1" x14ac:dyDescent="0.45">
      <c r="B18" s="126" t="s">
        <v>87</v>
      </c>
      <c r="C18" s="127" t="s">
        <v>88</v>
      </c>
    </row>
    <row r="19" spans="2:3" ht="10" customHeight="1" x14ac:dyDescent="0.45">
      <c r="B19" s="123"/>
      <c r="C19" s="127"/>
    </row>
    <row r="20" spans="2:3" ht="18.45" customHeight="1" x14ac:dyDescent="0.5">
      <c r="B20" s="125" t="s">
        <v>89</v>
      </c>
      <c r="C20" s="127"/>
    </row>
    <row r="21" spans="2:3" ht="31.75" customHeight="1" x14ac:dyDescent="0.4">
      <c r="B21" s="128" t="s">
        <v>45</v>
      </c>
      <c r="C21" s="124" t="s">
        <v>90</v>
      </c>
    </row>
    <row r="22" spans="2:3" ht="15.9" customHeight="1" x14ac:dyDescent="0.4">
      <c r="B22" s="128" t="s">
        <v>91</v>
      </c>
      <c r="C22" s="127" t="s">
        <v>92</v>
      </c>
    </row>
    <row r="23" spans="2:3" ht="31.75" customHeight="1" x14ac:dyDescent="0.4">
      <c r="B23" s="128" t="s">
        <v>47</v>
      </c>
      <c r="C23" s="124" t="s">
        <v>93</v>
      </c>
    </row>
    <row r="24" spans="2:3" ht="15.9" customHeight="1" x14ac:dyDescent="0.4">
      <c r="B24" s="128" t="s">
        <v>48</v>
      </c>
      <c r="C24" s="127" t="s">
        <v>94</v>
      </c>
    </row>
    <row r="25" spans="2:3" ht="15.9" customHeight="1" x14ac:dyDescent="0.4">
      <c r="B25" s="128" t="s">
        <v>95</v>
      </c>
      <c r="C25" s="127" t="s">
        <v>96</v>
      </c>
    </row>
    <row r="26" spans="2:3" ht="10" customHeight="1" x14ac:dyDescent="0.4">
      <c r="B26" s="129"/>
      <c r="C26" s="130"/>
    </row>
    <row r="27" spans="2:3" ht="18.45" customHeight="1" x14ac:dyDescent="0.5">
      <c r="B27" s="125" t="s">
        <v>97</v>
      </c>
      <c r="C27" s="127"/>
    </row>
    <row r="28" spans="2:3" ht="10" customHeight="1" x14ac:dyDescent="0.45">
      <c r="B28" s="123"/>
      <c r="C28" s="127"/>
    </row>
    <row r="29" spans="2:3" s="2" customFormat="1" ht="31.75" customHeight="1" x14ac:dyDescent="0.4">
      <c r="B29" s="131" t="s">
        <v>98</v>
      </c>
      <c r="C29" s="124" t="s">
        <v>99</v>
      </c>
    </row>
    <row r="30" spans="2:3" s="2" customFormat="1" ht="15" customHeight="1" x14ac:dyDescent="0.4">
      <c r="B30" s="132" t="s">
        <v>50</v>
      </c>
      <c r="C30" s="133" t="s">
        <v>100</v>
      </c>
    </row>
    <row r="31" spans="2:3" s="2" customFormat="1" ht="15" customHeight="1" x14ac:dyDescent="0.4">
      <c r="B31" s="132" t="s">
        <v>51</v>
      </c>
      <c r="C31" s="133" t="s">
        <v>101</v>
      </c>
    </row>
    <row r="32" spans="2:3" s="2" customFormat="1" ht="15" customHeight="1" x14ac:dyDescent="0.4">
      <c r="B32" s="132" t="s">
        <v>52</v>
      </c>
      <c r="C32" s="133" t="s">
        <v>102</v>
      </c>
    </row>
    <row r="33" spans="2:3" s="2" customFormat="1" ht="28.3" customHeight="1" x14ac:dyDescent="0.4">
      <c r="B33" s="132" t="s">
        <v>53</v>
      </c>
      <c r="C33" s="133" t="s">
        <v>103</v>
      </c>
    </row>
    <row r="34" spans="2:3" ht="31.75" customHeight="1" x14ac:dyDescent="0.4">
      <c r="B34" s="134" t="s">
        <v>56</v>
      </c>
      <c r="C34" s="124" t="s">
        <v>104</v>
      </c>
    </row>
    <row r="35" spans="2:3" ht="15.9" customHeight="1" x14ac:dyDescent="0.45">
      <c r="B35" s="126" t="s">
        <v>105</v>
      </c>
      <c r="C35" s="127" t="s">
        <v>106</v>
      </c>
    </row>
    <row r="36" spans="2:3" ht="15.9" customHeight="1" x14ac:dyDescent="0.45">
      <c r="B36" s="126" t="s">
        <v>107</v>
      </c>
      <c r="C36" s="127"/>
    </row>
    <row r="37" spans="2:3" ht="15.9" customHeight="1" x14ac:dyDescent="0.45">
      <c r="B37" s="126" t="s">
        <v>108</v>
      </c>
      <c r="C37" s="127"/>
    </row>
    <row r="38" spans="2:3" ht="15.9" customHeight="1" x14ac:dyDescent="0.45">
      <c r="B38" s="135" t="s">
        <v>63</v>
      </c>
      <c r="C38" s="127" t="s">
        <v>109</v>
      </c>
    </row>
    <row r="39" spans="2:3" ht="15.9" customHeight="1" x14ac:dyDescent="0.45">
      <c r="B39" s="135" t="s">
        <v>64</v>
      </c>
      <c r="C39" s="127" t="s">
        <v>110</v>
      </c>
    </row>
    <row r="40" spans="2:3" ht="15.9" customHeight="1" x14ac:dyDescent="0.45">
      <c r="B40" s="135" t="s">
        <v>65</v>
      </c>
      <c r="C40" s="127" t="s">
        <v>111</v>
      </c>
    </row>
    <row r="41" spans="2:3" ht="15.9" customHeight="1" x14ac:dyDescent="0.45">
      <c r="B41" s="135" t="s">
        <v>112</v>
      </c>
      <c r="C41" s="127" t="s">
        <v>113</v>
      </c>
    </row>
    <row r="42" spans="2:3" ht="10" customHeight="1" x14ac:dyDescent="0.45">
      <c r="B42" s="123"/>
      <c r="C42" s="127"/>
    </row>
    <row r="43" spans="2:3" ht="15.9" customHeight="1" x14ac:dyDescent="0.45">
      <c r="B43" s="123" t="s">
        <v>114</v>
      </c>
      <c r="C43" s="127"/>
    </row>
    <row r="44" spans="2:3" ht="10" customHeight="1" x14ac:dyDescent="0.45">
      <c r="B44" s="123"/>
      <c r="C44" s="127"/>
    </row>
    <row r="45" spans="2:3" ht="31.75" customHeight="1" x14ac:dyDescent="0.4">
      <c r="B45" s="136" t="s">
        <v>60</v>
      </c>
      <c r="C45" s="124" t="s">
        <v>115</v>
      </c>
    </row>
    <row r="46" spans="2:3" ht="15.9" customHeight="1" x14ac:dyDescent="0.4">
      <c r="B46" s="136" t="s">
        <v>62</v>
      </c>
      <c r="C46" s="127" t="s">
        <v>116</v>
      </c>
    </row>
    <row r="47" spans="2:3" ht="15.9" customHeight="1" x14ac:dyDescent="0.4">
      <c r="B47" s="136" t="s">
        <v>70</v>
      </c>
      <c r="C47" s="127" t="s">
        <v>117</v>
      </c>
    </row>
    <row r="48" spans="2:3" ht="15.9" customHeight="1" x14ac:dyDescent="0.4">
      <c r="B48" s="136" t="s">
        <v>118</v>
      </c>
      <c r="C48" s="127" t="s">
        <v>119</v>
      </c>
    </row>
    <row r="49" spans="2:3" ht="10" customHeight="1" x14ac:dyDescent="0.45">
      <c r="B49" s="123"/>
      <c r="C49" s="127"/>
    </row>
    <row r="50" spans="2:3" ht="15.9" customHeight="1" x14ac:dyDescent="0.45">
      <c r="B50" s="123" t="s">
        <v>120</v>
      </c>
      <c r="C50" s="127"/>
    </row>
    <row r="51" spans="2:3" ht="10" customHeight="1" x14ac:dyDescent="0.45">
      <c r="B51" s="123"/>
      <c r="C51" s="127"/>
    </row>
    <row r="52" spans="2:3" ht="15.9" customHeight="1" x14ac:dyDescent="0.45">
      <c r="B52" s="137" t="s">
        <v>68</v>
      </c>
      <c r="C52" s="138" t="s">
        <v>121</v>
      </c>
    </row>
  </sheetData>
  <sheetProtection sheet="1" objects="1" scenarios="1" selectLockedCells="1" selectUnlockedCells="1"/>
  <mergeCells count="1">
    <mergeCell ref="B4:C4"/>
  </mergeCells>
  <pageMargins left="0.7" right="0.7" top="0.75" bottom="0.75" header="0.3" footer="0.3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Johdanto</vt:lpstr>
      <vt:lpstr>Tapahtumakortti</vt:lpstr>
      <vt:lpstr>Ohjeet</vt:lpstr>
      <vt:lpstr>Käyttöohje</vt:lpstr>
      <vt:lpstr>Tapahtumakortti!Tulostusalue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Seppo Lehtonen</dc:creator>
  <cp:lastModifiedBy>Seppo Lehtonen</cp:lastModifiedBy>
  <cp:lastPrinted>2025-12-29T05:49:58Z</cp:lastPrinted>
  <dcterms:created xsi:type="dcterms:W3CDTF">2022-05-30T07:05:23Z</dcterms:created>
  <dcterms:modified xsi:type="dcterms:W3CDTF">2026-01-01T10:09:26Z</dcterms:modified>
</cp:coreProperties>
</file>