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Ekin tiedostot\Seniorit\Kirjanpito\2025\"/>
    </mc:Choice>
  </mc:AlternateContent>
  <xr:revisionPtr revIDLastSave="0" documentId="13_ncr:1_{E9DF1CE8-5588-47EB-8683-DC8FB0C201EF}" xr6:coauthVersionLast="47" xr6:coauthVersionMax="47" xr10:uidLastSave="{00000000-0000-0000-0000-000000000000}"/>
  <bookViews>
    <workbookView xWindow="-110" yWindow="-110" windowWidth="19420" windowHeight="12220" activeTab="1" xr2:uid="{132CA585-C88B-4F61-8E43-7EBCEE588C17}"/>
  </bookViews>
  <sheets>
    <sheet name="Tuloslaskelma kokoukseen" sheetId="2" r:id="rId1"/>
    <sheet name="Tase kokoukseen" sheetId="3" r:id="rId2"/>
    <sheet name="Tuloslaskelma tileittäin" sheetId="1" r:id="rId3"/>
    <sheet name="Tase erittelyine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2" l="1"/>
  <c r="G77" i="2"/>
  <c r="G82" i="2" s="1"/>
  <c r="G85" i="2" s="1"/>
  <c r="J77" i="2"/>
  <c r="G93" i="2"/>
  <c r="J90" i="2"/>
  <c r="J93" i="2" s="1"/>
  <c r="G63" i="2"/>
  <c r="G61" i="2"/>
  <c r="J59" i="2"/>
  <c r="G59" i="2"/>
  <c r="J49" i="2"/>
  <c r="J40" i="2"/>
  <c r="G40" i="2"/>
  <c r="J16" i="2"/>
  <c r="G16" i="2"/>
  <c r="G94" i="1"/>
  <c r="J86" i="1"/>
  <c r="J91" i="1" s="1"/>
  <c r="J94" i="1" s="1"/>
  <c r="J78" i="1"/>
  <c r="G78" i="1"/>
  <c r="G83" i="1" s="1"/>
  <c r="G86" i="1" s="1"/>
  <c r="G64" i="1"/>
  <c r="G62" i="1"/>
  <c r="J60" i="1"/>
  <c r="G60" i="1"/>
  <c r="J50" i="1"/>
  <c r="J41" i="1"/>
  <c r="J62" i="1" s="1"/>
  <c r="J64" i="1" s="1"/>
  <c r="G41" i="1"/>
  <c r="J16" i="1"/>
  <c r="J65" i="1" s="1"/>
  <c r="J67" i="1" s="1"/>
  <c r="G16" i="1"/>
  <c r="G65" i="1" s="1"/>
  <c r="G67" i="1" s="1"/>
  <c r="G64" i="2" l="1"/>
  <c r="G66" i="2" s="1"/>
  <c r="J61" i="2"/>
  <c r="J63" i="2" s="1"/>
  <c r="J64" i="2" l="1"/>
  <c r="J66" i="2" s="1"/>
  <c r="G50" i="1"/>
  <c r="G49" i="2"/>
</calcChain>
</file>

<file path=xl/sharedStrings.xml><?xml version="1.0" encoding="utf-8"?>
<sst xmlns="http://schemas.openxmlformats.org/spreadsheetml/2006/main" count="204" uniqueCount="101">
  <si>
    <t>Tuloslaskelma tilierittelyin</t>
  </si>
  <si>
    <t>Varsinainen toiminta</t>
  </si>
  <si>
    <t>Varsinainen toiminnan tuotot</t>
  </si>
  <si>
    <t>Varsinainen toiminnan kulut</t>
  </si>
  <si>
    <t>Toiminnan kulut</t>
  </si>
  <si>
    <t>Matkakulut</t>
  </si>
  <si>
    <t>Muut hallintokulut</t>
  </si>
  <si>
    <t>Muut kulut yhteensä -13 124,94</t>
  </si>
  <si>
    <t>Varsinainen toiminnan kulut yhteensä -13 124,94</t>
  </si>
  <si>
    <t>Varsinainen toiminta yhteensä -6 153,69</t>
  </si>
  <si>
    <t>Tuotto-/kulujäämä -6 153,69</t>
  </si>
  <si>
    <t>Varainhankinta</t>
  </si>
  <si>
    <t>Varainhankinnan tuotot</t>
  </si>
  <si>
    <t>Varainhankinnan kulut</t>
  </si>
  <si>
    <t>Varainhankinnan kulut yhteensä</t>
  </si>
  <si>
    <t>Sijoitus- ja rahoitustoiminta</t>
  </si>
  <si>
    <t>Sijoitus- ja rahoitustoiminta yhteensä</t>
  </si>
  <si>
    <t>Satunnaiset erät</t>
  </si>
  <si>
    <t>Satunnaiset erät yhteensä</t>
  </si>
  <si>
    <t>Yleisavustukset</t>
  </si>
  <si>
    <t>Yleisavustukset yhteensä</t>
  </si>
  <si>
    <t>Tilinpäätössiirrot</t>
  </si>
  <si>
    <t>Tilinpäätössiirrot yhteensä</t>
  </si>
  <si>
    <t>1.1.2025-31.12.2025</t>
  </si>
  <si>
    <t xml:space="preserve">Kuhmoisten Seniorit Ry </t>
  </si>
  <si>
    <t xml:space="preserve">Varsinainen toiminnan tuotot yhteensä </t>
  </si>
  <si>
    <t xml:space="preserve">Toiminnan kulut yhteensä </t>
  </si>
  <si>
    <t>1.1.2024-31.12.2024</t>
  </si>
  <si>
    <t>Henkilöstökulut</t>
  </si>
  <si>
    <t>Henkilöstökulut yhteensä</t>
  </si>
  <si>
    <t xml:space="preserve">    4031 Osallistumismaksut</t>
  </si>
  <si>
    <t xml:space="preserve">    4225 Tulostus ja kirjanpito </t>
  </si>
  <si>
    <t xml:space="preserve">    4220 Lehti- ym tilaukset, -ostot </t>
  </si>
  <si>
    <t xml:space="preserve">    4212 Laite- ja tilavuokrat </t>
  </si>
  <si>
    <t xml:space="preserve">    4211 Jäsenmaksut </t>
  </si>
  <si>
    <t xml:space="preserve">    4210 Laite- ja tarvikeostot, arpajaiset </t>
  </si>
  <si>
    <t xml:space="preserve">    4207 Koulutus, opetustilaisuudet</t>
  </si>
  <si>
    <t xml:space="preserve">    4206 Ruoka yms ostot </t>
  </si>
  <si>
    <t xml:space="preserve">    4205 Senioriliitto, Hämeenpiiri </t>
  </si>
  <si>
    <t xml:space="preserve">    4204 Teatteri, ooppera, konsertit </t>
  </si>
  <si>
    <t xml:space="preserve">    4202 Onnittelut, lahjat, muistamiset, avustukset </t>
  </si>
  <si>
    <t xml:space="preserve">    3010 Lahjoitukset, tapahtumat, arpajaiset, myyjäiset</t>
  </si>
  <si>
    <t xml:space="preserve">    3120 Retket, matkat </t>
  </si>
  <si>
    <t xml:space="preserve">    3122 Teatteri, Ooppera. Konsertit</t>
  </si>
  <si>
    <t xml:space="preserve">    3123 Senioriliitto, Hämeenpiiri </t>
  </si>
  <si>
    <t xml:space="preserve">    3125 Pikkujoulut</t>
  </si>
  <si>
    <t xml:space="preserve">    3126 Kuukausitapaamiset </t>
  </si>
  <si>
    <t xml:space="preserve">    3127 Muut tuotot</t>
  </si>
  <si>
    <t>Poistot</t>
  </si>
  <si>
    <t xml:space="preserve">    8001 Poistot koneista ja kalustosta</t>
  </si>
  <si>
    <t>Poistot koneista ja kalustosta yhteensä</t>
  </si>
  <si>
    <t xml:space="preserve">    4201 Osallistumismaksut</t>
  </si>
  <si>
    <t xml:space="preserve">    4209 Pikkujoulut</t>
  </si>
  <si>
    <t xml:space="preserve">    4203 Retket, matkat</t>
  </si>
  <si>
    <t xml:space="preserve">    4731 Kuljetuskulut </t>
  </si>
  <si>
    <t xml:space="preserve">    4741 Kilometrikorvaukset </t>
  </si>
  <si>
    <t>Matkakulut yhteensä</t>
  </si>
  <si>
    <t xml:space="preserve">    4915 Posti</t>
  </si>
  <si>
    <t xml:space="preserve">    4941 Toimistotarvikkeet, tulostus</t>
  </si>
  <si>
    <t xml:space="preserve">    4916 Pankin kulut </t>
  </si>
  <si>
    <t xml:space="preserve">    4917 ilmoitukset </t>
  </si>
  <si>
    <t xml:space="preserve">    4951 Kokous- ja neuvottelukulut </t>
  </si>
  <si>
    <t xml:space="preserve">    4991 Muut hallinnon kulut </t>
  </si>
  <si>
    <t xml:space="preserve">Muut hallintokulut yhteensä </t>
  </si>
  <si>
    <t xml:space="preserve">    4961 Edustuskulut</t>
  </si>
  <si>
    <t xml:space="preserve">    5001 Jäsenmaksutulot </t>
  </si>
  <si>
    <t xml:space="preserve">    5021 Avustukset, onnittelut </t>
  </si>
  <si>
    <t xml:space="preserve">Varainhankinnan tuotot yhteensä </t>
  </si>
  <si>
    <t xml:space="preserve">Varainhankinta yhteensä </t>
  </si>
  <si>
    <t>Tuotto-/kulujäämä</t>
  </si>
  <si>
    <t xml:space="preserve">Tuotto-/kulujäämä </t>
  </si>
  <si>
    <t xml:space="preserve">Tilikauden tulos </t>
  </si>
  <si>
    <t xml:space="preserve">Tilikauden ylijäämä (alijäämä) </t>
  </si>
  <si>
    <t xml:space="preserve">Varsinainen toiminnan kulut yhteensä </t>
  </si>
  <si>
    <t xml:space="preserve">Varsinainen toiminta yhteensä </t>
  </si>
  <si>
    <t>,</t>
  </si>
  <si>
    <t xml:space="preserve">    3001 Osallistumismaksut</t>
  </si>
  <si>
    <t xml:space="preserve">Muut kulut yhteensä </t>
  </si>
  <si>
    <t>1.1.2025-</t>
  </si>
  <si>
    <t>1.1.2024-</t>
  </si>
  <si>
    <t xml:space="preserve">Tase </t>
  </si>
  <si>
    <t>Kuhmoisten Seniorit Ry</t>
  </si>
  <si>
    <t>VASTAAVAA</t>
  </si>
  <si>
    <t>PYSYVÄT VASTAAVAT</t>
  </si>
  <si>
    <t>Pysyvät vastaavat yhteensä</t>
  </si>
  <si>
    <t>VAIHTUVAT VASTAAVAT</t>
  </si>
  <si>
    <t>Pankkitili FI85 5176 0440 0163 17</t>
  </si>
  <si>
    <t>Rahat ja pankkisaamiset yhteensä</t>
  </si>
  <si>
    <t>Vaihtuvat vastaavat yhteensä</t>
  </si>
  <si>
    <t>Vastaavaa yhteensä</t>
  </si>
  <si>
    <t>VASTATTAVAA</t>
  </si>
  <si>
    <t>OMA PÄÄOMA</t>
  </si>
  <si>
    <t>Osake-, osuus- tai muu vastaava pääoma</t>
  </si>
  <si>
    <t>Osake-, osuus- tai muu vastaava pääoma yhteensä</t>
  </si>
  <si>
    <t>Edellisten tilikausien ylijäämä (alijäämä)</t>
  </si>
  <si>
    <t>Tilikauden ylijäämä (alijäämä)</t>
  </si>
  <si>
    <t>Oma pääoma yhteensä</t>
  </si>
  <si>
    <t>VIERAS PÄÄOMA</t>
  </si>
  <si>
    <t>Vieras pääoma yhteensä</t>
  </si>
  <si>
    <t>Vastattavaa yhteensä</t>
  </si>
  <si>
    <t xml:space="preserve">Tuloslaskelma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</si>
</sst>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rial"/>
      <family val="2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1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44" fontId="0" fillId="0" borderId="0" xfId="0" applyNumberFormat="1"/>
    <xf numFmtId="44" fontId="1" fillId="0" borderId="0" xfId="0" applyNumberFormat="1" applyFont="1"/>
    <xf numFmtId="0" fontId="6" fillId="0" borderId="0" xfId="0" applyFont="1"/>
    <xf numFmtId="44" fontId="7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44" fontId="10" fillId="0" borderId="0" xfId="0" applyNumberFormat="1" applyFont="1"/>
    <xf numFmtId="164" fontId="10" fillId="0" borderId="0" xfId="0" applyNumberFormat="1" applyFont="1"/>
    <xf numFmtId="0" fontId="10" fillId="0" borderId="0" xfId="0" applyFont="1"/>
    <xf numFmtId="164" fontId="9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4" fontId="13" fillId="0" borderId="0" xfId="0" applyNumberFormat="1" applyFont="1"/>
    <xf numFmtId="44" fontId="14" fillId="0" borderId="0" xfId="0" applyNumberFormat="1" applyFont="1"/>
    <xf numFmtId="164" fontId="14" fillId="0" borderId="0" xfId="0" applyNumberFormat="1" applyFont="1"/>
    <xf numFmtId="44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14" fontId="15" fillId="0" borderId="0" xfId="0" applyNumberFormat="1" applyFont="1"/>
    <xf numFmtId="44" fontId="15" fillId="0" borderId="0" xfId="0" applyNumberFormat="1" applyFont="1" applyAlignment="1">
      <alignment horizontal="right" vertical="center"/>
    </xf>
    <xf numFmtId="164" fontId="14" fillId="0" borderId="0" xfId="0" applyNumberFormat="1" applyFont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14" fontId="12" fillId="0" borderId="0" xfId="0" applyNumberFormat="1" applyFont="1"/>
    <xf numFmtId="4" fontId="16" fillId="0" borderId="0" xfId="0" applyNumberFormat="1" applyFont="1" applyAlignment="1">
      <alignment vertical="center"/>
    </xf>
    <xf numFmtId="4" fontId="12" fillId="0" borderId="0" xfId="0" applyNumberFormat="1" applyFont="1"/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5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393700</xdr:colOff>
      <xdr:row>2</xdr:row>
      <xdr:rowOff>25400</xdr:rowOff>
    </xdr:to>
    <xdr:grpSp>
      <xdr:nvGrpSpPr>
        <xdr:cNvPr id="4" name="Group 522">
          <a:extLst>
            <a:ext uri="{FF2B5EF4-FFF2-40B4-BE49-F238E27FC236}">
              <a16:creationId xmlns:a16="http://schemas.microsoft.com/office/drawing/2014/main" id="{DC284989-648A-4BC4-A997-73CF04B05033}"/>
            </a:ext>
          </a:extLst>
        </xdr:cNvPr>
        <xdr:cNvGrpSpPr/>
      </xdr:nvGrpSpPr>
      <xdr:grpSpPr>
        <a:xfrm>
          <a:off x="0" y="762000"/>
          <a:ext cx="9899650" cy="25400"/>
          <a:chOff x="0" y="0"/>
          <a:chExt cx="6489700" cy="25400"/>
        </a:xfrm>
      </xdr:grpSpPr>
      <xdr:sp macro="" textlink="">
        <xdr:nvSpPr>
          <xdr:cNvPr id="5" name="Shape 10">
            <a:extLst>
              <a:ext uri="{FF2B5EF4-FFF2-40B4-BE49-F238E27FC236}">
                <a16:creationId xmlns:a16="http://schemas.microsoft.com/office/drawing/2014/main" id="{0DBE1B0C-8CDC-BB84-348B-2A1E8F4384D0}"/>
              </a:ext>
            </a:extLst>
          </xdr:cNvPr>
          <xdr:cNvSpPr/>
        </xdr:nvSpPr>
        <xdr:spPr>
          <a:xfrm>
            <a:off x="0" y="0"/>
            <a:ext cx="6489700" cy="0"/>
          </a:xfrm>
          <a:custGeom>
            <a:avLst/>
            <a:gdLst/>
            <a:ahLst/>
            <a:cxnLst/>
            <a:rect l="0" t="0" r="0" b="0"/>
            <a:pathLst>
              <a:path w="6489700">
                <a:moveTo>
                  <a:pt x="0" y="0"/>
                </a:moveTo>
                <a:lnTo>
                  <a:pt x="6489700" y="0"/>
                </a:lnTo>
              </a:path>
            </a:pathLst>
          </a:custGeom>
          <a:ln w="2540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fi-FI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393700</xdr:colOff>
      <xdr:row>2</xdr:row>
      <xdr:rowOff>25400</xdr:rowOff>
    </xdr:to>
    <xdr:grpSp>
      <xdr:nvGrpSpPr>
        <xdr:cNvPr id="6" name="Group 522">
          <a:extLst>
            <a:ext uri="{FF2B5EF4-FFF2-40B4-BE49-F238E27FC236}">
              <a16:creationId xmlns:a16="http://schemas.microsoft.com/office/drawing/2014/main" id="{FEBAEC3C-E2D1-BDE0-D938-4E696193F6E9}"/>
            </a:ext>
          </a:extLst>
        </xdr:cNvPr>
        <xdr:cNvGrpSpPr/>
      </xdr:nvGrpSpPr>
      <xdr:grpSpPr>
        <a:xfrm>
          <a:off x="609600" y="762000"/>
          <a:ext cx="10331450" cy="25400"/>
          <a:chOff x="0" y="0"/>
          <a:chExt cx="6489700" cy="25400"/>
        </a:xfrm>
      </xdr:grpSpPr>
      <xdr:sp macro="" textlink="">
        <xdr:nvSpPr>
          <xdr:cNvPr id="7" name="Shape 10">
            <a:extLst>
              <a:ext uri="{FF2B5EF4-FFF2-40B4-BE49-F238E27FC236}">
                <a16:creationId xmlns:a16="http://schemas.microsoft.com/office/drawing/2014/main" id="{F2CD7663-6FF5-1886-A701-E2A0ABF34206}"/>
              </a:ext>
            </a:extLst>
          </xdr:cNvPr>
          <xdr:cNvSpPr/>
        </xdr:nvSpPr>
        <xdr:spPr>
          <a:xfrm>
            <a:off x="0" y="0"/>
            <a:ext cx="6489700" cy="0"/>
          </a:xfrm>
          <a:custGeom>
            <a:avLst/>
            <a:gdLst/>
            <a:ahLst/>
            <a:cxnLst/>
            <a:rect l="0" t="0" r="0" b="0"/>
            <a:pathLst>
              <a:path w="6489700">
                <a:moveTo>
                  <a:pt x="0" y="0"/>
                </a:moveTo>
                <a:lnTo>
                  <a:pt x="6489700" y="0"/>
                </a:lnTo>
              </a:path>
            </a:pathLst>
          </a:custGeom>
          <a:ln w="25400" cap="flat">
            <a:miter lim="1270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fi-FI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F405D-108F-49A0-B36B-FEC0A6F9CCE1}">
  <dimension ref="A1:K94"/>
  <sheetViews>
    <sheetView topLeftCell="A64" workbookViewId="0">
      <selection activeCell="B91" sqref="B91"/>
    </sheetView>
  </sheetViews>
  <sheetFormatPr defaultRowHeight="23.5" x14ac:dyDescent="0.55000000000000004"/>
  <cols>
    <col min="1" max="1" width="17.7265625" style="24" bestFit="1" customWidth="1"/>
    <col min="2" max="4" width="8.7265625" style="24"/>
    <col min="5" max="5" width="12.26953125" style="24" customWidth="1"/>
    <col min="6" max="6" width="4.26953125" style="24" customWidth="1"/>
    <col min="7" max="7" width="18.6328125" style="24" bestFit="1" customWidth="1"/>
    <col min="8" max="9" width="3.54296875" style="24" customWidth="1"/>
    <col min="10" max="10" width="18.453125" style="24" customWidth="1"/>
    <col min="11" max="16384" width="8.7265625" style="24"/>
  </cols>
  <sheetData>
    <row r="1" spans="1:11" x14ac:dyDescent="0.55000000000000004">
      <c r="A1" s="23" t="s">
        <v>24</v>
      </c>
      <c r="E1" s="25"/>
    </row>
    <row r="3" spans="1:11" x14ac:dyDescent="0.55000000000000004">
      <c r="A3" s="23" t="s">
        <v>100</v>
      </c>
      <c r="G3" s="26" t="s">
        <v>78</v>
      </c>
      <c r="J3" s="26" t="s">
        <v>79</v>
      </c>
    </row>
    <row r="4" spans="1:11" x14ac:dyDescent="0.55000000000000004">
      <c r="A4" s="27">
        <v>46022</v>
      </c>
      <c r="G4" s="33">
        <v>46022</v>
      </c>
      <c r="H4" s="32"/>
      <c r="I4" s="32"/>
      <c r="J4" s="33">
        <v>45657</v>
      </c>
      <c r="K4" s="32"/>
    </row>
    <row r="5" spans="1:11" x14ac:dyDescent="0.55000000000000004">
      <c r="G5" s="28"/>
    </row>
    <row r="6" spans="1:11" x14ac:dyDescent="0.55000000000000004">
      <c r="A6" s="23" t="s">
        <v>1</v>
      </c>
      <c r="G6" s="28"/>
    </row>
    <row r="7" spans="1:11" hidden="1" x14ac:dyDescent="0.55000000000000004">
      <c r="A7" s="23" t="s">
        <v>2</v>
      </c>
      <c r="G7" s="28"/>
      <c r="J7" s="29"/>
    </row>
    <row r="8" spans="1:11" hidden="1" x14ac:dyDescent="0.55000000000000004">
      <c r="A8" s="23" t="s">
        <v>76</v>
      </c>
      <c r="G8" s="28"/>
      <c r="J8" s="29">
        <v>1815</v>
      </c>
    </row>
    <row r="9" spans="1:11" hidden="1" x14ac:dyDescent="0.55000000000000004">
      <c r="A9" s="23" t="s">
        <v>41</v>
      </c>
      <c r="G9" s="28">
        <v>386.85</v>
      </c>
      <c r="J9" s="29">
        <v>1367.1</v>
      </c>
    </row>
    <row r="10" spans="1:11" hidden="1" x14ac:dyDescent="0.55000000000000004">
      <c r="A10" s="23" t="s">
        <v>42</v>
      </c>
      <c r="G10" s="28">
        <v>3204</v>
      </c>
      <c r="J10" s="29">
        <v>836</v>
      </c>
    </row>
    <row r="11" spans="1:11" hidden="1" x14ac:dyDescent="0.55000000000000004">
      <c r="A11" s="23" t="s">
        <v>43</v>
      </c>
      <c r="G11" s="28">
        <v>1680</v>
      </c>
      <c r="J11" s="29">
        <v>3331.5</v>
      </c>
    </row>
    <row r="12" spans="1:11" hidden="1" x14ac:dyDescent="0.55000000000000004">
      <c r="A12" s="23" t="s">
        <v>44</v>
      </c>
      <c r="G12" s="28">
        <v>-49</v>
      </c>
      <c r="J12" s="29">
        <v>0</v>
      </c>
    </row>
    <row r="13" spans="1:11" hidden="1" x14ac:dyDescent="0.55000000000000004">
      <c r="A13" s="23" t="s">
        <v>45</v>
      </c>
      <c r="G13" s="29">
        <v>0</v>
      </c>
      <c r="J13" s="29">
        <v>760</v>
      </c>
    </row>
    <row r="14" spans="1:11" hidden="1" x14ac:dyDescent="0.55000000000000004">
      <c r="A14" s="23" t="s">
        <v>46</v>
      </c>
      <c r="G14" s="28">
        <v>1749.4</v>
      </c>
      <c r="J14" s="29">
        <v>1404.45</v>
      </c>
    </row>
    <row r="15" spans="1:11" hidden="1" x14ac:dyDescent="0.55000000000000004">
      <c r="A15" s="23" t="s">
        <v>47</v>
      </c>
      <c r="G15" s="29">
        <v>0</v>
      </c>
      <c r="J15" s="29">
        <v>59.75</v>
      </c>
    </row>
    <row r="16" spans="1:11" x14ac:dyDescent="0.55000000000000004">
      <c r="A16" s="23" t="s">
        <v>25</v>
      </c>
      <c r="G16" s="30">
        <f>SUM(G9:G15)</f>
        <v>6971.25</v>
      </c>
      <c r="J16" s="31">
        <f>SUM(J8:J15)</f>
        <v>9573.8000000000011</v>
      </c>
    </row>
    <row r="17" spans="1:10" x14ac:dyDescent="0.55000000000000004">
      <c r="A17" s="23"/>
      <c r="G17" s="30"/>
      <c r="J17" s="29"/>
    </row>
    <row r="18" spans="1:10" x14ac:dyDescent="0.55000000000000004">
      <c r="A18" s="23" t="s">
        <v>3</v>
      </c>
      <c r="G18" s="28"/>
      <c r="J18" s="29"/>
    </row>
    <row r="19" spans="1:10" hidden="1" x14ac:dyDescent="0.55000000000000004">
      <c r="A19" s="23" t="s">
        <v>28</v>
      </c>
      <c r="G19" s="28"/>
      <c r="J19" s="29"/>
    </row>
    <row r="20" spans="1:10" hidden="1" x14ac:dyDescent="0.55000000000000004">
      <c r="A20" s="23" t="s">
        <v>30</v>
      </c>
      <c r="G20" s="29">
        <v>0</v>
      </c>
      <c r="J20" s="29">
        <v>225</v>
      </c>
    </row>
    <row r="21" spans="1:10" x14ac:dyDescent="0.55000000000000004">
      <c r="A21" s="23" t="s">
        <v>29</v>
      </c>
      <c r="G21" s="28"/>
      <c r="J21" s="31">
        <v>225</v>
      </c>
    </row>
    <row r="22" spans="1:10" x14ac:dyDescent="0.55000000000000004">
      <c r="A22" s="23"/>
      <c r="G22" s="28"/>
      <c r="J22" s="29"/>
    </row>
    <row r="23" spans="1:10" hidden="1" x14ac:dyDescent="0.55000000000000004">
      <c r="A23" s="23" t="s">
        <v>49</v>
      </c>
      <c r="G23" s="28"/>
      <c r="J23" s="29">
        <v>87</v>
      </c>
    </row>
    <row r="24" spans="1:10" x14ac:dyDescent="0.55000000000000004">
      <c r="A24" s="23" t="s">
        <v>50</v>
      </c>
      <c r="G24" s="28"/>
      <c r="J24" s="31">
        <v>87</v>
      </c>
    </row>
    <row r="25" spans="1:10" x14ac:dyDescent="0.55000000000000004">
      <c r="A25" s="23"/>
      <c r="G25" s="28"/>
      <c r="J25" s="29"/>
    </row>
    <row r="26" spans="1:10" hidden="1" x14ac:dyDescent="0.55000000000000004">
      <c r="A26" s="23" t="s">
        <v>4</v>
      </c>
      <c r="G26" s="28"/>
      <c r="J26" s="29"/>
    </row>
    <row r="27" spans="1:10" hidden="1" x14ac:dyDescent="0.55000000000000004">
      <c r="A27" s="23" t="s">
        <v>51</v>
      </c>
      <c r="G27" s="29">
        <v>0</v>
      </c>
      <c r="J27" s="29">
        <v>295</v>
      </c>
    </row>
    <row r="28" spans="1:10" hidden="1" x14ac:dyDescent="0.55000000000000004">
      <c r="A28" s="23" t="s">
        <v>40</v>
      </c>
      <c r="G28" s="28">
        <v>196</v>
      </c>
      <c r="J28" s="29">
        <v>269.26</v>
      </c>
    </row>
    <row r="29" spans="1:10" hidden="1" x14ac:dyDescent="0.55000000000000004">
      <c r="A29" s="23" t="s">
        <v>53</v>
      </c>
      <c r="G29" s="29">
        <v>0</v>
      </c>
      <c r="J29" s="29">
        <v>265</v>
      </c>
    </row>
    <row r="30" spans="1:10" hidden="1" x14ac:dyDescent="0.55000000000000004">
      <c r="A30" s="23" t="s">
        <v>39</v>
      </c>
      <c r="G30" s="28">
        <v>990</v>
      </c>
      <c r="J30" s="29">
        <v>2827.5</v>
      </c>
    </row>
    <row r="31" spans="1:10" hidden="1" x14ac:dyDescent="0.55000000000000004">
      <c r="A31" s="23" t="s">
        <v>38</v>
      </c>
      <c r="G31" s="28">
        <v>299.45999999999998</v>
      </c>
      <c r="J31" s="29">
        <v>570.5</v>
      </c>
    </row>
    <row r="32" spans="1:10" hidden="1" x14ac:dyDescent="0.55000000000000004">
      <c r="A32" s="23" t="s">
        <v>37</v>
      </c>
      <c r="G32" s="28">
        <v>3709.61</v>
      </c>
      <c r="J32" s="29">
        <v>2203.41</v>
      </c>
    </row>
    <row r="33" spans="1:10" hidden="1" x14ac:dyDescent="0.55000000000000004">
      <c r="A33" s="23" t="s">
        <v>36</v>
      </c>
      <c r="G33" s="28">
        <v>90</v>
      </c>
      <c r="J33" s="29">
        <v>0</v>
      </c>
    </row>
    <row r="34" spans="1:10" hidden="1" x14ac:dyDescent="0.55000000000000004">
      <c r="A34" s="23" t="s">
        <v>52</v>
      </c>
      <c r="G34" s="29">
        <v>0</v>
      </c>
      <c r="J34" s="29">
        <v>800</v>
      </c>
    </row>
    <row r="35" spans="1:10" hidden="1" x14ac:dyDescent="0.55000000000000004">
      <c r="A35" s="23" t="s">
        <v>35</v>
      </c>
      <c r="G35" s="28">
        <v>378.39</v>
      </c>
      <c r="J35" s="29">
        <v>139.61000000000001</v>
      </c>
    </row>
    <row r="36" spans="1:10" hidden="1" x14ac:dyDescent="0.55000000000000004">
      <c r="A36" s="23" t="s">
        <v>34</v>
      </c>
      <c r="G36" s="28">
        <v>2671</v>
      </c>
      <c r="J36" s="29">
        <v>2750</v>
      </c>
    </row>
    <row r="37" spans="1:10" hidden="1" x14ac:dyDescent="0.55000000000000004">
      <c r="A37" s="23" t="s">
        <v>33</v>
      </c>
      <c r="G37" s="28">
        <v>155</v>
      </c>
      <c r="J37" s="29">
        <v>315</v>
      </c>
    </row>
    <row r="38" spans="1:10" hidden="1" x14ac:dyDescent="0.55000000000000004">
      <c r="A38" s="23" t="s">
        <v>32</v>
      </c>
      <c r="G38" s="28">
        <v>30</v>
      </c>
      <c r="J38" s="29">
        <v>406.25</v>
      </c>
    </row>
    <row r="39" spans="1:10" hidden="1" x14ac:dyDescent="0.55000000000000004">
      <c r="A39" s="23" t="s">
        <v>31</v>
      </c>
      <c r="G39" s="28">
        <v>295.69</v>
      </c>
      <c r="J39" s="29">
        <v>0</v>
      </c>
    </row>
    <row r="40" spans="1:10" x14ac:dyDescent="0.55000000000000004">
      <c r="A40" s="23" t="s">
        <v>26</v>
      </c>
      <c r="G40" s="30">
        <f>SUM(G28:G39)</f>
        <v>8815.15</v>
      </c>
      <c r="J40" s="31">
        <f>SUM(J27:J39)</f>
        <v>10841.529999999999</v>
      </c>
    </row>
    <row r="41" spans="1:10" x14ac:dyDescent="0.55000000000000004">
      <c r="A41" s="23"/>
      <c r="G41" s="30"/>
      <c r="J41" s="29"/>
    </row>
    <row r="42" spans="1:10" hidden="1" x14ac:dyDescent="0.55000000000000004">
      <c r="A42" s="23" t="s">
        <v>28</v>
      </c>
      <c r="G42" s="30"/>
      <c r="J42" s="29"/>
    </row>
    <row r="43" spans="1:10" hidden="1" x14ac:dyDescent="0.55000000000000004">
      <c r="A43" s="23" t="s">
        <v>30</v>
      </c>
      <c r="G43" s="30">
        <v>225</v>
      </c>
      <c r="J43" s="29">
        <v>0</v>
      </c>
    </row>
    <row r="44" spans="1:10" x14ac:dyDescent="0.55000000000000004">
      <c r="A44" s="23" t="s">
        <v>29</v>
      </c>
      <c r="G44" s="30">
        <v>225</v>
      </c>
      <c r="J44" s="29">
        <v>0</v>
      </c>
    </row>
    <row r="45" spans="1:10" x14ac:dyDescent="0.55000000000000004">
      <c r="A45" s="23"/>
      <c r="G45" s="30"/>
      <c r="J45" s="29"/>
    </row>
    <row r="46" spans="1:10" hidden="1" x14ac:dyDescent="0.55000000000000004">
      <c r="A46" s="23" t="s">
        <v>5</v>
      </c>
      <c r="J46" s="29"/>
    </row>
    <row r="47" spans="1:10" hidden="1" x14ac:dyDescent="0.55000000000000004">
      <c r="A47" s="23" t="s">
        <v>54</v>
      </c>
      <c r="G47" s="28">
        <v>2316</v>
      </c>
      <c r="J47" s="29">
        <v>840</v>
      </c>
    </row>
    <row r="48" spans="1:10" hidden="1" x14ac:dyDescent="0.55000000000000004">
      <c r="A48" s="23" t="s">
        <v>55</v>
      </c>
      <c r="G48" s="28">
        <v>254.78</v>
      </c>
      <c r="J48" s="29">
        <v>396.4</v>
      </c>
    </row>
    <row r="49" spans="1:10" s="32" customFormat="1" x14ac:dyDescent="0.55000000000000004">
      <c r="A49" s="23" t="s">
        <v>56</v>
      </c>
      <c r="G49" s="30">
        <f ca="1">SUM(G47:G49)</f>
        <v>2570.7800000000002</v>
      </c>
      <c r="J49" s="31">
        <f>SUM(J47:J48)</f>
        <v>1236.4000000000001</v>
      </c>
    </row>
    <row r="50" spans="1:10" x14ac:dyDescent="0.55000000000000004">
      <c r="A50" s="23"/>
      <c r="J50" s="29"/>
    </row>
    <row r="51" spans="1:10" hidden="1" x14ac:dyDescent="0.55000000000000004">
      <c r="A51" s="23" t="s">
        <v>6</v>
      </c>
      <c r="J51" s="29"/>
    </row>
    <row r="52" spans="1:10" hidden="1" x14ac:dyDescent="0.55000000000000004">
      <c r="A52" s="23" t="s">
        <v>57</v>
      </c>
      <c r="G52" s="29">
        <v>0</v>
      </c>
      <c r="J52" s="29">
        <v>429</v>
      </c>
    </row>
    <row r="53" spans="1:10" hidden="1" x14ac:dyDescent="0.55000000000000004">
      <c r="A53" s="23" t="s">
        <v>59</v>
      </c>
      <c r="G53" s="28">
        <v>336.86</v>
      </c>
      <c r="J53" s="29">
        <v>323.70999999999998</v>
      </c>
    </row>
    <row r="54" spans="1:10" hidden="1" x14ac:dyDescent="0.55000000000000004">
      <c r="A54" s="23" t="s">
        <v>60</v>
      </c>
      <c r="G54" s="28">
        <v>1205.1500000000001</v>
      </c>
      <c r="J54" s="29">
        <v>1004.02</v>
      </c>
    </row>
    <row r="55" spans="1:10" hidden="1" x14ac:dyDescent="0.55000000000000004">
      <c r="A55" s="23" t="s">
        <v>58</v>
      </c>
      <c r="G55" s="29">
        <v>0</v>
      </c>
      <c r="J55" s="29">
        <v>34</v>
      </c>
    </row>
    <row r="56" spans="1:10" hidden="1" x14ac:dyDescent="0.55000000000000004">
      <c r="A56" s="23" t="s">
        <v>61</v>
      </c>
      <c r="G56" s="28">
        <v>147</v>
      </c>
      <c r="J56" s="29">
        <v>0</v>
      </c>
    </row>
    <row r="57" spans="1:10" hidden="1" x14ac:dyDescent="0.55000000000000004">
      <c r="A57" s="23" t="s">
        <v>64</v>
      </c>
      <c r="G57" s="29">
        <v>0</v>
      </c>
      <c r="J57" s="29">
        <v>238</v>
      </c>
    </row>
    <row r="58" spans="1:10" hidden="1" x14ac:dyDescent="0.55000000000000004">
      <c r="A58" s="23" t="s">
        <v>62</v>
      </c>
      <c r="G58" s="28">
        <v>50</v>
      </c>
      <c r="J58" s="29">
        <v>0</v>
      </c>
    </row>
    <row r="59" spans="1:10" s="32" customFormat="1" x14ac:dyDescent="0.55000000000000004">
      <c r="A59" s="23" t="s">
        <v>63</v>
      </c>
      <c r="G59" s="30">
        <f>SUM(G53:G58)</f>
        <v>1739.0100000000002</v>
      </c>
      <c r="J59" s="31">
        <f>SUM(J52:J58)</f>
        <v>2028.73</v>
      </c>
    </row>
    <row r="60" spans="1:10" x14ac:dyDescent="0.55000000000000004">
      <c r="A60" s="23"/>
      <c r="F60" s="28"/>
      <c r="G60" s="28"/>
      <c r="J60" s="29"/>
    </row>
    <row r="61" spans="1:10" s="32" customFormat="1" x14ac:dyDescent="0.55000000000000004">
      <c r="A61" s="23" t="s">
        <v>77</v>
      </c>
      <c r="G61" s="30">
        <f>1739.01+2570.78+8815.15</f>
        <v>13124.939999999999</v>
      </c>
      <c r="J61" s="31">
        <f>J40+J49+J59</f>
        <v>14106.659999999998</v>
      </c>
    </row>
    <row r="62" spans="1:10" x14ac:dyDescent="0.55000000000000004">
      <c r="A62" s="23"/>
      <c r="G62" s="28"/>
      <c r="J62" s="29"/>
    </row>
    <row r="63" spans="1:10" x14ac:dyDescent="0.55000000000000004">
      <c r="A63" s="23" t="s">
        <v>73</v>
      </c>
      <c r="G63" s="30">
        <f>1739.01+2570.78+8815.15</f>
        <v>13124.939999999999</v>
      </c>
      <c r="J63" s="31">
        <f>J61</f>
        <v>14106.659999999998</v>
      </c>
    </row>
    <row r="64" spans="1:10" s="32" customFormat="1" x14ac:dyDescent="0.55000000000000004">
      <c r="A64" s="23" t="s">
        <v>74</v>
      </c>
      <c r="G64" s="30">
        <f>G16-G63</f>
        <v>-6153.6899999999987</v>
      </c>
      <c r="J64" s="36">
        <f>J16-J63</f>
        <v>-4532.8599999999969</v>
      </c>
    </row>
    <row r="65" spans="1:10" x14ac:dyDescent="0.55000000000000004">
      <c r="J65" s="35"/>
    </row>
    <row r="66" spans="1:10" s="32" customFormat="1" x14ac:dyDescent="0.55000000000000004">
      <c r="A66" s="23" t="s">
        <v>70</v>
      </c>
      <c r="G66" s="30">
        <f>G64</f>
        <v>-6153.6899999999987</v>
      </c>
      <c r="J66" s="34">
        <f>J64</f>
        <v>-4532.8599999999969</v>
      </c>
    </row>
    <row r="67" spans="1:10" x14ac:dyDescent="0.55000000000000004">
      <c r="J67" s="29"/>
    </row>
    <row r="68" spans="1:10" hidden="1" x14ac:dyDescent="0.55000000000000004">
      <c r="A68" s="23"/>
      <c r="G68" s="28"/>
      <c r="J68" s="29"/>
    </row>
    <row r="69" spans="1:10" hidden="1" x14ac:dyDescent="0.55000000000000004">
      <c r="A69" s="27"/>
      <c r="G69" s="28"/>
      <c r="J69" s="29"/>
    </row>
    <row r="70" spans="1:10" hidden="1" x14ac:dyDescent="0.55000000000000004">
      <c r="A70" s="23" t="s">
        <v>0</v>
      </c>
      <c r="G70" s="28"/>
      <c r="J70" s="29"/>
    </row>
    <row r="71" spans="1:10" hidden="1" x14ac:dyDescent="0.55000000000000004">
      <c r="G71" s="26" t="s">
        <v>23</v>
      </c>
      <c r="J71" s="26" t="s">
        <v>27</v>
      </c>
    </row>
    <row r="72" spans="1:10" hidden="1" x14ac:dyDescent="0.55000000000000004">
      <c r="A72" s="27">
        <v>46022</v>
      </c>
      <c r="G72" s="28"/>
      <c r="J72" s="29"/>
    </row>
    <row r="73" spans="1:10" hidden="1" x14ac:dyDescent="0.55000000000000004">
      <c r="A73" s="23" t="s">
        <v>11</v>
      </c>
      <c r="G73" s="28"/>
      <c r="J73" s="29"/>
    </row>
    <row r="74" spans="1:10" hidden="1" x14ac:dyDescent="0.55000000000000004">
      <c r="A74" s="23" t="s">
        <v>12</v>
      </c>
      <c r="G74" s="28"/>
      <c r="J74" s="29"/>
    </row>
    <row r="75" spans="1:10" hidden="1" x14ac:dyDescent="0.55000000000000004">
      <c r="A75" s="23" t="s">
        <v>65</v>
      </c>
      <c r="G75" s="28">
        <v>3725</v>
      </c>
      <c r="J75" s="29">
        <v>3405</v>
      </c>
    </row>
    <row r="76" spans="1:10" hidden="1" x14ac:dyDescent="0.55000000000000004">
      <c r="A76" s="23" t="s">
        <v>66</v>
      </c>
      <c r="G76" s="28">
        <v>1800</v>
      </c>
      <c r="J76" s="29">
        <v>1500</v>
      </c>
    </row>
    <row r="77" spans="1:10" x14ac:dyDescent="0.55000000000000004">
      <c r="A77" s="23" t="s">
        <v>67</v>
      </c>
      <c r="B77" s="32"/>
      <c r="C77" s="32"/>
      <c r="D77" s="32"/>
      <c r="E77" s="32"/>
      <c r="F77" s="32"/>
      <c r="G77" s="30">
        <f>SUM(G75:G76)</f>
        <v>5525</v>
      </c>
      <c r="H77" s="32"/>
      <c r="I77" s="32"/>
      <c r="J77" s="31">
        <f>SUM(J75:J76)</f>
        <v>4905</v>
      </c>
    </row>
    <row r="78" spans="1:10" s="32" customFormat="1" x14ac:dyDescent="0.55000000000000004">
      <c r="A78" s="23"/>
      <c r="B78" s="24"/>
      <c r="C78" s="24"/>
      <c r="D78" s="24"/>
      <c r="E78" s="24"/>
      <c r="F78" s="24"/>
      <c r="G78" s="30"/>
      <c r="H78" s="24"/>
      <c r="I78" s="24"/>
      <c r="J78" s="29"/>
    </row>
    <row r="79" spans="1:10" hidden="1" x14ac:dyDescent="0.55000000000000004">
      <c r="A79" s="23" t="s">
        <v>13</v>
      </c>
      <c r="G79" s="28"/>
      <c r="J79" s="29"/>
    </row>
    <row r="80" spans="1:10" hidden="1" x14ac:dyDescent="0.55000000000000004">
      <c r="A80" s="23" t="s">
        <v>14</v>
      </c>
      <c r="G80" s="28"/>
      <c r="J80" s="29"/>
    </row>
    <row r="81" spans="1:10" s="32" customFormat="1" x14ac:dyDescent="0.55000000000000004">
      <c r="A81" s="23" t="s">
        <v>68</v>
      </c>
      <c r="G81" s="30">
        <v>5525</v>
      </c>
      <c r="J81" s="31">
        <v>4905</v>
      </c>
    </row>
    <row r="82" spans="1:10" x14ac:dyDescent="0.55000000000000004">
      <c r="A82" s="23" t="s">
        <v>69</v>
      </c>
      <c r="B82" s="32"/>
      <c r="C82" s="32"/>
      <c r="D82" s="32"/>
      <c r="E82" s="32"/>
      <c r="F82" s="32"/>
      <c r="G82" s="30">
        <f>G65+G77</f>
        <v>5525</v>
      </c>
      <c r="H82" s="32"/>
      <c r="I82" s="32"/>
      <c r="J82" s="31">
        <v>372.14</v>
      </c>
    </row>
    <row r="83" spans="1:10" s="32" customFormat="1" x14ac:dyDescent="0.55000000000000004">
      <c r="A83" s="23" t="s">
        <v>15</v>
      </c>
      <c r="B83" s="24"/>
      <c r="C83" s="24"/>
      <c r="D83" s="24"/>
      <c r="E83" s="24"/>
      <c r="F83" s="24"/>
      <c r="G83" s="28"/>
      <c r="H83" s="24"/>
      <c r="I83" s="24"/>
      <c r="J83" s="29"/>
    </row>
    <row r="84" spans="1:10" x14ac:dyDescent="0.55000000000000004">
      <c r="A84" s="23" t="s">
        <v>16</v>
      </c>
      <c r="G84" s="28"/>
      <c r="J84" s="29"/>
    </row>
    <row r="85" spans="1:10" x14ac:dyDescent="0.55000000000000004">
      <c r="A85" s="23" t="s">
        <v>70</v>
      </c>
      <c r="B85" s="32"/>
      <c r="C85" s="32"/>
      <c r="D85" s="32"/>
      <c r="E85" s="32"/>
      <c r="F85" s="32"/>
      <c r="G85" s="30">
        <f>G82</f>
        <v>5525</v>
      </c>
      <c r="H85" s="32"/>
      <c r="I85" s="32"/>
      <c r="J85" s="31">
        <f>J82</f>
        <v>372.14</v>
      </c>
    </row>
    <row r="86" spans="1:10" s="32" customFormat="1" x14ac:dyDescent="0.55000000000000004">
      <c r="A86" s="23" t="s">
        <v>17</v>
      </c>
      <c r="B86" s="24"/>
      <c r="C86" s="24"/>
      <c r="D86" s="24"/>
      <c r="E86" s="24"/>
      <c r="F86" s="24"/>
      <c r="G86" s="28"/>
      <c r="H86" s="24"/>
      <c r="I86" s="24"/>
      <c r="J86" s="29"/>
    </row>
    <row r="87" spans="1:10" x14ac:dyDescent="0.55000000000000004">
      <c r="A87" s="23" t="s">
        <v>18</v>
      </c>
      <c r="G87" s="28"/>
      <c r="J87" s="29"/>
    </row>
    <row r="88" spans="1:10" x14ac:dyDescent="0.55000000000000004">
      <c r="A88" s="23" t="s">
        <v>19</v>
      </c>
      <c r="G88" s="28"/>
      <c r="J88" s="29"/>
    </row>
    <row r="89" spans="1:10" x14ac:dyDescent="0.55000000000000004">
      <c r="A89" s="23" t="s">
        <v>20</v>
      </c>
      <c r="G89" s="28"/>
      <c r="J89" s="29"/>
    </row>
    <row r="90" spans="1:10" x14ac:dyDescent="0.55000000000000004">
      <c r="A90" s="23" t="s">
        <v>71</v>
      </c>
      <c r="B90" s="32"/>
      <c r="C90" s="32"/>
      <c r="D90" s="32"/>
      <c r="E90" s="32"/>
      <c r="F90" s="32"/>
      <c r="G90" s="30">
        <v>-628.69000000000005</v>
      </c>
      <c r="H90" s="32"/>
      <c r="I90" s="32"/>
      <c r="J90" s="31">
        <f>J85</f>
        <v>372.14</v>
      </c>
    </row>
    <row r="91" spans="1:10" s="32" customFormat="1" x14ac:dyDescent="0.55000000000000004">
      <c r="A91" s="23" t="s">
        <v>21</v>
      </c>
      <c r="B91" s="24"/>
      <c r="C91" s="24"/>
      <c r="D91" s="24"/>
      <c r="E91" s="24"/>
      <c r="F91" s="24"/>
      <c r="G91" s="28"/>
      <c r="H91" s="24"/>
      <c r="I91" s="24"/>
      <c r="J91" s="29"/>
    </row>
    <row r="92" spans="1:10" x14ac:dyDescent="0.55000000000000004">
      <c r="A92" s="23" t="s">
        <v>22</v>
      </c>
      <c r="G92" s="28"/>
      <c r="J92" s="29"/>
    </row>
    <row r="93" spans="1:10" x14ac:dyDescent="0.55000000000000004">
      <c r="A93" s="23" t="s">
        <v>72</v>
      </c>
      <c r="B93" s="32"/>
      <c r="C93" s="32"/>
      <c r="D93" s="32"/>
      <c r="E93" s="32"/>
      <c r="F93" s="32"/>
      <c r="G93" s="30">
        <f>G90</f>
        <v>-628.69000000000005</v>
      </c>
      <c r="H93" s="32"/>
      <c r="I93" s="32"/>
      <c r="J93" s="31">
        <f>J90</f>
        <v>372.14</v>
      </c>
    </row>
    <row r="94" spans="1:10" s="32" customFormat="1" x14ac:dyDescent="0.55000000000000004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BA22-3379-4F9C-9BA1-B3D0D8FB6D74}">
  <dimension ref="A1:E25"/>
  <sheetViews>
    <sheetView tabSelected="1" topLeftCell="A7" workbookViewId="0">
      <selection activeCell="G10" sqref="G10"/>
    </sheetView>
  </sheetViews>
  <sheetFormatPr defaultRowHeight="23.5" x14ac:dyDescent="0.55000000000000004"/>
  <cols>
    <col min="1" max="1" width="57.453125" style="32" customWidth="1"/>
    <col min="2" max="2" width="16.453125" style="32" customWidth="1"/>
    <col min="3" max="3" width="8.7265625" style="32"/>
    <col min="4" max="4" width="18.54296875" style="32" customWidth="1"/>
    <col min="5" max="16384" width="8.7265625" style="32"/>
  </cols>
  <sheetData>
    <row r="1" spans="1:4" ht="30" customHeight="1" x14ac:dyDescent="0.55000000000000004">
      <c r="A1" s="41" t="s">
        <v>81</v>
      </c>
      <c r="B1" s="41" t="s">
        <v>80</v>
      </c>
    </row>
    <row r="2" spans="1:4" ht="30" customHeight="1" x14ac:dyDescent="0.55000000000000004"/>
    <row r="3" spans="1:4" ht="30" customHeight="1" x14ac:dyDescent="0.55000000000000004">
      <c r="B3" s="26" t="s">
        <v>78</v>
      </c>
      <c r="D3" s="26" t="s">
        <v>79</v>
      </c>
    </row>
    <row r="4" spans="1:4" ht="30" customHeight="1" x14ac:dyDescent="0.55000000000000004">
      <c r="B4" s="33">
        <v>46022</v>
      </c>
      <c r="D4" s="33">
        <v>45657</v>
      </c>
    </row>
    <row r="5" spans="1:4" ht="30" customHeight="1" x14ac:dyDescent="0.55000000000000004">
      <c r="A5" s="41" t="s">
        <v>82</v>
      </c>
    </row>
    <row r="6" spans="1:4" ht="30" customHeight="1" x14ac:dyDescent="0.55000000000000004">
      <c r="A6" s="41" t="s">
        <v>83</v>
      </c>
    </row>
    <row r="7" spans="1:4" ht="30" customHeight="1" x14ac:dyDescent="0.55000000000000004">
      <c r="A7" s="41" t="s">
        <v>84</v>
      </c>
    </row>
    <row r="8" spans="1:4" ht="30" customHeight="1" x14ac:dyDescent="0.55000000000000004">
      <c r="A8" s="41" t="s">
        <v>85</v>
      </c>
    </row>
    <row r="9" spans="1:4" ht="30" customHeight="1" x14ac:dyDescent="0.55000000000000004">
      <c r="A9" s="41" t="s">
        <v>86</v>
      </c>
      <c r="B9" s="42">
        <v>6942.53</v>
      </c>
      <c r="D9" s="43">
        <v>7571.22</v>
      </c>
    </row>
    <row r="10" spans="1:4" ht="30" customHeight="1" x14ac:dyDescent="0.55000000000000004">
      <c r="A10" s="41" t="s">
        <v>87</v>
      </c>
      <c r="B10" s="42">
        <v>6942.53</v>
      </c>
      <c r="D10" s="43">
        <v>7571.22</v>
      </c>
    </row>
    <row r="11" spans="1:4" ht="30" customHeight="1" x14ac:dyDescent="0.55000000000000004">
      <c r="A11" s="41" t="s">
        <v>88</v>
      </c>
      <c r="B11" s="42">
        <v>6942.53</v>
      </c>
      <c r="D11" s="43">
        <v>7571.22</v>
      </c>
    </row>
    <row r="12" spans="1:4" ht="30" customHeight="1" x14ac:dyDescent="0.55000000000000004">
      <c r="A12" s="41" t="s">
        <v>89</v>
      </c>
      <c r="B12" s="42">
        <v>6942.53</v>
      </c>
      <c r="D12" s="43">
        <v>7571.22</v>
      </c>
    </row>
    <row r="13" spans="1:4" ht="30" customHeight="1" x14ac:dyDescent="0.55000000000000004">
      <c r="A13" s="41"/>
      <c r="B13" s="42"/>
      <c r="D13" s="43"/>
    </row>
    <row r="14" spans="1:4" ht="30" customHeight="1" x14ac:dyDescent="0.55000000000000004">
      <c r="A14" s="41"/>
      <c r="B14" s="42"/>
      <c r="D14" s="43"/>
    </row>
    <row r="15" spans="1:4" ht="30" customHeight="1" x14ac:dyDescent="0.55000000000000004">
      <c r="A15" s="41" t="s">
        <v>90</v>
      </c>
    </row>
    <row r="16" spans="1:4" ht="30" customHeight="1" x14ac:dyDescent="0.55000000000000004">
      <c r="A16" s="41" t="s">
        <v>91</v>
      </c>
    </row>
    <row r="17" spans="1:5" ht="30" customHeight="1" x14ac:dyDescent="0.55000000000000004">
      <c r="A17" s="41" t="s">
        <v>92</v>
      </c>
      <c r="B17" s="42">
        <v>2728.69</v>
      </c>
      <c r="D17" s="43">
        <v>2728.69</v>
      </c>
    </row>
    <row r="18" spans="1:5" ht="30" customHeight="1" x14ac:dyDescent="0.55000000000000004">
      <c r="A18" s="41" t="s">
        <v>93</v>
      </c>
      <c r="B18" s="42">
        <v>2728.69</v>
      </c>
      <c r="D18" s="43">
        <v>2728.69</v>
      </c>
    </row>
    <row r="19" spans="1:5" ht="30" customHeight="1" x14ac:dyDescent="0.55000000000000004">
      <c r="A19" s="41" t="s">
        <v>94</v>
      </c>
      <c r="B19" s="42">
        <v>4842.53</v>
      </c>
      <c r="D19" s="43">
        <v>4470.3900000000003</v>
      </c>
    </row>
    <row r="20" spans="1:5" ht="30" customHeight="1" x14ac:dyDescent="0.55000000000000004">
      <c r="A20" s="41" t="s">
        <v>95</v>
      </c>
      <c r="B20" s="41">
        <v>-628.69000000000005</v>
      </c>
      <c r="D20" s="32">
        <v>372.14</v>
      </c>
    </row>
    <row r="21" spans="1:5" ht="30" customHeight="1" x14ac:dyDescent="0.55000000000000004">
      <c r="A21" s="41" t="s">
        <v>96</v>
      </c>
      <c r="B21" s="42">
        <v>6942.53</v>
      </c>
      <c r="D21" s="43">
        <v>7571.22</v>
      </c>
    </row>
    <row r="22" spans="1:5" ht="30" customHeight="1" x14ac:dyDescent="0.55000000000000004">
      <c r="A22" s="41"/>
      <c r="B22" s="42"/>
      <c r="D22" s="43"/>
    </row>
    <row r="23" spans="1:5" ht="30" customHeight="1" x14ac:dyDescent="0.55000000000000004">
      <c r="A23" s="41" t="s">
        <v>97</v>
      </c>
    </row>
    <row r="24" spans="1:5" ht="30" customHeight="1" x14ac:dyDescent="0.55000000000000004">
      <c r="A24" s="41" t="s">
        <v>98</v>
      </c>
      <c r="E24" s="43"/>
    </row>
    <row r="25" spans="1:5" ht="30" customHeight="1" x14ac:dyDescent="0.55000000000000004">
      <c r="A25" s="41" t="s">
        <v>99</v>
      </c>
      <c r="B25" s="42">
        <v>6942.53</v>
      </c>
      <c r="D25" s="43">
        <v>7571.22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AF95-7A96-466F-970C-DFAC03A571BB}">
  <dimension ref="A1:J95"/>
  <sheetViews>
    <sheetView workbookViewId="0">
      <selection activeCell="J83" sqref="J83"/>
    </sheetView>
  </sheetViews>
  <sheetFormatPr defaultRowHeight="14.5" x14ac:dyDescent="0.35"/>
  <cols>
    <col min="1" max="1" width="10.6328125" bestFit="1" customWidth="1"/>
    <col min="5" max="5" width="12.26953125" customWidth="1"/>
    <col min="6" max="6" width="3.08984375" customWidth="1"/>
    <col min="7" max="7" width="13.54296875" bestFit="1" customWidth="1"/>
    <col min="8" max="9" width="3.54296875" customWidth="1"/>
    <col min="10" max="10" width="12.1796875" customWidth="1"/>
  </cols>
  <sheetData>
    <row r="1" spans="1:10" ht="20" x14ac:dyDescent="0.4">
      <c r="A1" s="6" t="s">
        <v>24</v>
      </c>
      <c r="E1" s="4"/>
    </row>
    <row r="3" spans="1:10" x14ac:dyDescent="0.35">
      <c r="A3" s="2" t="s">
        <v>0</v>
      </c>
      <c r="G3" s="7" t="s">
        <v>23</v>
      </c>
      <c r="J3" s="7" t="s">
        <v>27</v>
      </c>
    </row>
    <row r="4" spans="1:10" x14ac:dyDescent="0.35">
      <c r="A4" s="3">
        <v>46022</v>
      </c>
      <c r="G4" s="8"/>
    </row>
    <row r="5" spans="1:10" x14ac:dyDescent="0.35">
      <c r="G5" s="8"/>
    </row>
    <row r="6" spans="1:10" x14ac:dyDescent="0.35">
      <c r="A6" s="2" t="s">
        <v>1</v>
      </c>
      <c r="G6" s="8"/>
    </row>
    <row r="7" spans="1:10" x14ac:dyDescent="0.35">
      <c r="A7" s="2" t="s">
        <v>2</v>
      </c>
      <c r="G7" s="8"/>
      <c r="J7" s="12"/>
    </row>
    <row r="8" spans="1:10" x14ac:dyDescent="0.35">
      <c r="A8" s="2" t="s">
        <v>76</v>
      </c>
      <c r="G8" s="8"/>
      <c r="J8" s="12">
        <v>1815</v>
      </c>
    </row>
    <row r="9" spans="1:10" x14ac:dyDescent="0.35">
      <c r="A9" s="2" t="s">
        <v>41</v>
      </c>
      <c r="G9" s="8">
        <v>386.85</v>
      </c>
      <c r="J9" s="12">
        <v>1367.1</v>
      </c>
    </row>
    <row r="10" spans="1:10" x14ac:dyDescent="0.35">
      <c r="A10" s="2" t="s">
        <v>42</v>
      </c>
      <c r="G10" s="8">
        <v>3204</v>
      </c>
      <c r="J10" s="12">
        <v>836</v>
      </c>
    </row>
    <row r="11" spans="1:10" x14ac:dyDescent="0.35">
      <c r="A11" s="2" t="s">
        <v>43</v>
      </c>
      <c r="G11" s="8">
        <v>1680</v>
      </c>
      <c r="J11" s="12">
        <v>3331.5</v>
      </c>
    </row>
    <row r="12" spans="1:10" x14ac:dyDescent="0.35">
      <c r="A12" s="2" t="s">
        <v>44</v>
      </c>
      <c r="G12" s="8">
        <v>-49</v>
      </c>
      <c r="J12" s="12">
        <v>0</v>
      </c>
    </row>
    <row r="13" spans="1:10" x14ac:dyDescent="0.35">
      <c r="A13" s="2" t="s">
        <v>45</v>
      </c>
      <c r="G13" s="12">
        <v>0</v>
      </c>
      <c r="J13" s="12">
        <v>760</v>
      </c>
    </row>
    <row r="14" spans="1:10" x14ac:dyDescent="0.35">
      <c r="A14" s="2" t="s">
        <v>46</v>
      </c>
      <c r="G14" s="8">
        <v>1749.4</v>
      </c>
      <c r="J14" s="12">
        <v>1404.45</v>
      </c>
    </row>
    <row r="15" spans="1:10" x14ac:dyDescent="0.35">
      <c r="A15" s="2" t="s">
        <v>47</v>
      </c>
      <c r="G15" s="12">
        <v>0</v>
      </c>
      <c r="J15" s="12">
        <v>59.75</v>
      </c>
    </row>
    <row r="16" spans="1:10" s="10" customFormat="1" ht="16" x14ac:dyDescent="0.4">
      <c r="A16" s="5" t="s">
        <v>25</v>
      </c>
      <c r="G16" s="11">
        <f>SUM(G9:G15)</f>
        <v>6971.25</v>
      </c>
      <c r="J16" s="14">
        <f>SUM(J8:J15)</f>
        <v>9573.8000000000011</v>
      </c>
    </row>
    <row r="17" spans="1:10" x14ac:dyDescent="0.35">
      <c r="A17" s="2"/>
      <c r="G17" s="9"/>
      <c r="J17" s="12"/>
    </row>
    <row r="18" spans="1:10" x14ac:dyDescent="0.35">
      <c r="A18" s="2" t="s">
        <v>3</v>
      </c>
      <c r="G18" s="8"/>
      <c r="J18" s="12"/>
    </row>
    <row r="19" spans="1:10" x14ac:dyDescent="0.35">
      <c r="A19" s="2" t="s">
        <v>28</v>
      </c>
      <c r="G19" s="8"/>
      <c r="J19" s="12"/>
    </row>
    <row r="20" spans="1:10" x14ac:dyDescent="0.35">
      <c r="A20" s="2" t="s">
        <v>30</v>
      </c>
      <c r="G20" s="12">
        <v>0</v>
      </c>
      <c r="J20" s="12">
        <v>225</v>
      </c>
    </row>
    <row r="21" spans="1:10" x14ac:dyDescent="0.35">
      <c r="A21" s="2" t="s">
        <v>29</v>
      </c>
      <c r="G21" s="8"/>
      <c r="J21" s="13">
        <v>225</v>
      </c>
    </row>
    <row r="22" spans="1:10" x14ac:dyDescent="0.35">
      <c r="A22" s="2"/>
      <c r="G22" s="8"/>
      <c r="J22" s="12"/>
    </row>
    <row r="23" spans="1:10" x14ac:dyDescent="0.35">
      <c r="A23" s="2" t="s">
        <v>48</v>
      </c>
      <c r="G23" s="8"/>
      <c r="J23" s="12"/>
    </row>
    <row r="24" spans="1:10" x14ac:dyDescent="0.35">
      <c r="A24" s="2" t="s">
        <v>49</v>
      </c>
      <c r="G24" s="8"/>
      <c r="J24" s="12">
        <v>87</v>
      </c>
    </row>
    <row r="25" spans="1:10" x14ac:dyDescent="0.35">
      <c r="A25" s="2" t="s">
        <v>50</v>
      </c>
      <c r="G25" s="8"/>
      <c r="J25" s="13">
        <v>87</v>
      </c>
    </row>
    <row r="26" spans="1:10" x14ac:dyDescent="0.35">
      <c r="A26" s="2"/>
      <c r="G26" s="8"/>
      <c r="J26" s="12"/>
    </row>
    <row r="27" spans="1:10" x14ac:dyDescent="0.35">
      <c r="A27" s="2" t="s">
        <v>4</v>
      </c>
      <c r="G27" s="8"/>
      <c r="J27" s="12"/>
    </row>
    <row r="28" spans="1:10" x14ac:dyDescent="0.35">
      <c r="A28" s="2" t="s">
        <v>51</v>
      </c>
      <c r="G28" s="12">
        <v>0</v>
      </c>
      <c r="J28" s="12">
        <v>295</v>
      </c>
    </row>
    <row r="29" spans="1:10" x14ac:dyDescent="0.35">
      <c r="A29" s="2" t="s">
        <v>40</v>
      </c>
      <c r="G29" s="8">
        <v>196</v>
      </c>
      <c r="J29" s="12">
        <v>269.26</v>
      </c>
    </row>
    <row r="30" spans="1:10" x14ac:dyDescent="0.35">
      <c r="A30" s="2" t="s">
        <v>53</v>
      </c>
      <c r="G30" s="12">
        <v>0</v>
      </c>
      <c r="J30" s="12">
        <v>265</v>
      </c>
    </row>
    <row r="31" spans="1:10" x14ac:dyDescent="0.35">
      <c r="A31" s="2" t="s">
        <v>39</v>
      </c>
      <c r="G31" s="8">
        <v>990</v>
      </c>
      <c r="J31" s="12">
        <v>2827.5</v>
      </c>
    </row>
    <row r="32" spans="1:10" x14ac:dyDescent="0.35">
      <c r="A32" s="2" t="s">
        <v>38</v>
      </c>
      <c r="G32" s="8">
        <v>299.45999999999998</v>
      </c>
      <c r="J32" s="12">
        <v>570.5</v>
      </c>
    </row>
    <row r="33" spans="1:10" x14ac:dyDescent="0.35">
      <c r="A33" s="2" t="s">
        <v>37</v>
      </c>
      <c r="G33" s="8">
        <v>3709.61</v>
      </c>
      <c r="J33" s="12">
        <v>2203.41</v>
      </c>
    </row>
    <row r="34" spans="1:10" x14ac:dyDescent="0.35">
      <c r="A34" s="2" t="s">
        <v>36</v>
      </c>
      <c r="G34" s="8">
        <v>90</v>
      </c>
      <c r="J34" s="12">
        <v>0</v>
      </c>
    </row>
    <row r="35" spans="1:10" x14ac:dyDescent="0.35">
      <c r="A35" s="2" t="s">
        <v>52</v>
      </c>
      <c r="G35" s="12">
        <v>0</v>
      </c>
      <c r="J35" s="12">
        <v>800</v>
      </c>
    </row>
    <row r="36" spans="1:10" x14ac:dyDescent="0.35">
      <c r="A36" s="2" t="s">
        <v>35</v>
      </c>
      <c r="G36" s="8">
        <v>378.39</v>
      </c>
      <c r="J36" s="12">
        <v>139.61000000000001</v>
      </c>
    </row>
    <row r="37" spans="1:10" x14ac:dyDescent="0.35">
      <c r="A37" s="2" t="s">
        <v>34</v>
      </c>
      <c r="G37" s="8">
        <v>2671</v>
      </c>
      <c r="J37" s="12">
        <v>2750</v>
      </c>
    </row>
    <row r="38" spans="1:10" x14ac:dyDescent="0.35">
      <c r="A38" s="2" t="s">
        <v>33</v>
      </c>
      <c r="G38" s="8">
        <v>155</v>
      </c>
      <c r="J38" s="12">
        <v>315</v>
      </c>
    </row>
    <row r="39" spans="1:10" x14ac:dyDescent="0.35">
      <c r="A39" s="2" t="s">
        <v>32</v>
      </c>
      <c r="G39" s="8">
        <v>30</v>
      </c>
      <c r="J39" s="12">
        <v>406.25</v>
      </c>
    </row>
    <row r="40" spans="1:10" x14ac:dyDescent="0.35">
      <c r="A40" s="2" t="s">
        <v>31</v>
      </c>
      <c r="G40" s="8">
        <v>295.69</v>
      </c>
      <c r="J40" s="12">
        <v>0</v>
      </c>
    </row>
    <row r="41" spans="1:10" s="16" customFormat="1" ht="17" x14ac:dyDescent="0.4">
      <c r="A41" s="15" t="s">
        <v>26</v>
      </c>
      <c r="G41" s="17">
        <f>SUM(G29:G40)</f>
        <v>8815.15</v>
      </c>
      <c r="J41" s="18">
        <f>SUM(J28:J40)</f>
        <v>10841.529999999999</v>
      </c>
    </row>
    <row r="42" spans="1:10" ht="16" x14ac:dyDescent="0.4">
      <c r="A42" s="2"/>
      <c r="G42" s="11"/>
      <c r="J42" s="12"/>
    </row>
    <row r="43" spans="1:10" ht="16" x14ac:dyDescent="0.4">
      <c r="A43" s="2" t="s">
        <v>28</v>
      </c>
      <c r="G43" s="11"/>
      <c r="J43" s="12"/>
    </row>
    <row r="44" spans="1:10" ht="16" x14ac:dyDescent="0.4">
      <c r="A44" s="2" t="s">
        <v>30</v>
      </c>
      <c r="G44" s="11">
        <v>225</v>
      </c>
      <c r="J44" s="12">
        <v>0</v>
      </c>
    </row>
    <row r="45" spans="1:10" ht="16" x14ac:dyDescent="0.4">
      <c r="A45" s="2" t="s">
        <v>29</v>
      </c>
      <c r="G45" s="11">
        <v>225</v>
      </c>
      <c r="J45" s="12">
        <v>0</v>
      </c>
    </row>
    <row r="46" spans="1:10" ht="16" x14ac:dyDescent="0.4">
      <c r="A46" s="2"/>
      <c r="G46" s="11"/>
      <c r="J46" s="12"/>
    </row>
    <row r="47" spans="1:10" x14ac:dyDescent="0.35">
      <c r="A47" s="2" t="s">
        <v>5</v>
      </c>
      <c r="J47" s="12"/>
    </row>
    <row r="48" spans="1:10" x14ac:dyDescent="0.35">
      <c r="A48" s="2" t="s">
        <v>54</v>
      </c>
      <c r="G48" s="8">
        <v>2316</v>
      </c>
      <c r="J48" s="12">
        <v>840</v>
      </c>
    </row>
    <row r="49" spans="1:10" x14ac:dyDescent="0.35">
      <c r="A49" s="2" t="s">
        <v>55</v>
      </c>
      <c r="G49" s="8">
        <v>254.78</v>
      </c>
      <c r="J49" s="12">
        <v>396.4</v>
      </c>
    </row>
    <row r="50" spans="1:10" s="19" customFormat="1" ht="17" x14ac:dyDescent="0.4">
      <c r="A50" s="15" t="s">
        <v>56</v>
      </c>
      <c r="G50" s="17">
        <f ca="1">SUM(G48:G50)</f>
        <v>2570.7800000000002</v>
      </c>
      <c r="J50" s="18">
        <f>SUM(J48:J49)</f>
        <v>1236.4000000000001</v>
      </c>
    </row>
    <row r="51" spans="1:10" x14ac:dyDescent="0.35">
      <c r="A51" s="2"/>
      <c r="J51" s="12"/>
    </row>
    <row r="52" spans="1:10" x14ac:dyDescent="0.35">
      <c r="A52" s="2" t="s">
        <v>6</v>
      </c>
      <c r="J52" s="12"/>
    </row>
    <row r="53" spans="1:10" x14ac:dyDescent="0.35">
      <c r="A53" s="2" t="s">
        <v>57</v>
      </c>
      <c r="G53" s="12">
        <v>0</v>
      </c>
      <c r="J53" s="12">
        <v>429</v>
      </c>
    </row>
    <row r="54" spans="1:10" x14ac:dyDescent="0.35">
      <c r="A54" s="2" t="s">
        <v>59</v>
      </c>
      <c r="G54" s="8">
        <v>336.86</v>
      </c>
      <c r="J54" s="12">
        <v>323.70999999999998</v>
      </c>
    </row>
    <row r="55" spans="1:10" x14ac:dyDescent="0.35">
      <c r="A55" s="2" t="s">
        <v>60</v>
      </c>
      <c r="G55" s="8">
        <v>1205.1500000000001</v>
      </c>
      <c r="J55" s="12">
        <v>1004.02</v>
      </c>
    </row>
    <row r="56" spans="1:10" x14ac:dyDescent="0.35">
      <c r="A56" s="2" t="s">
        <v>58</v>
      </c>
      <c r="G56" s="12">
        <v>0</v>
      </c>
      <c r="J56" s="12">
        <v>34</v>
      </c>
    </row>
    <row r="57" spans="1:10" x14ac:dyDescent="0.35">
      <c r="A57" s="2" t="s">
        <v>61</v>
      </c>
      <c r="G57" s="8">
        <v>147</v>
      </c>
      <c r="J57" s="12">
        <v>0</v>
      </c>
    </row>
    <row r="58" spans="1:10" x14ac:dyDescent="0.35">
      <c r="A58" s="2" t="s">
        <v>64</v>
      </c>
      <c r="G58" s="12">
        <v>0</v>
      </c>
      <c r="J58" s="12">
        <v>238</v>
      </c>
    </row>
    <row r="59" spans="1:10" x14ac:dyDescent="0.35">
      <c r="A59" s="2" t="s">
        <v>62</v>
      </c>
      <c r="G59" s="8">
        <v>50</v>
      </c>
      <c r="J59" s="12">
        <v>0</v>
      </c>
    </row>
    <row r="60" spans="1:10" s="19" customFormat="1" ht="17" x14ac:dyDescent="0.4">
      <c r="A60" s="15" t="s">
        <v>63</v>
      </c>
      <c r="G60" s="17">
        <f>SUM(G54:G59)</f>
        <v>1739.0100000000002</v>
      </c>
      <c r="J60" s="18">
        <f>SUM(J53:J59)</f>
        <v>2028.73</v>
      </c>
    </row>
    <row r="61" spans="1:10" x14ac:dyDescent="0.35">
      <c r="A61" s="2"/>
      <c r="F61" s="8"/>
      <c r="G61" s="8"/>
      <c r="J61" s="12"/>
    </row>
    <row r="62" spans="1:10" s="19" customFormat="1" ht="17" x14ac:dyDescent="0.4">
      <c r="A62" s="15" t="s">
        <v>7</v>
      </c>
      <c r="G62" s="17">
        <f>1739.01+2570.78+8815.15</f>
        <v>13124.939999999999</v>
      </c>
      <c r="J62" s="18">
        <f>J41+J50+J60</f>
        <v>14106.659999999998</v>
      </c>
    </row>
    <row r="63" spans="1:10" x14ac:dyDescent="0.35">
      <c r="A63" s="2"/>
      <c r="G63" s="8"/>
      <c r="J63" s="12"/>
    </row>
    <row r="64" spans="1:10" ht="16" x14ac:dyDescent="0.4">
      <c r="A64" s="2" t="s">
        <v>8</v>
      </c>
      <c r="G64" s="11">
        <f>1739.01+2570.78+8815.15</f>
        <v>13124.939999999999</v>
      </c>
      <c r="J64" s="12">
        <f>J62</f>
        <v>14106.659999999998</v>
      </c>
    </row>
    <row r="65" spans="1:10" s="19" customFormat="1" ht="17" x14ac:dyDescent="0.4">
      <c r="A65" s="15" t="s">
        <v>9</v>
      </c>
      <c r="G65" s="17">
        <f>G16-G64</f>
        <v>-6153.6899999999987</v>
      </c>
      <c r="J65" s="17">
        <f>J16-J64</f>
        <v>-4532.8599999999969</v>
      </c>
    </row>
    <row r="66" spans="1:10" x14ac:dyDescent="0.35">
      <c r="J66" s="12"/>
    </row>
    <row r="67" spans="1:10" s="19" customFormat="1" ht="17" x14ac:dyDescent="0.4">
      <c r="A67" s="15" t="s">
        <v>10</v>
      </c>
      <c r="G67" s="17">
        <f>G65</f>
        <v>-6153.6899999999987</v>
      </c>
      <c r="J67" s="17">
        <f>J65</f>
        <v>-4532.8599999999969</v>
      </c>
    </row>
    <row r="68" spans="1:10" x14ac:dyDescent="0.35">
      <c r="J68" s="12"/>
    </row>
    <row r="69" spans="1:10" x14ac:dyDescent="0.35">
      <c r="A69" s="2" t="s">
        <v>75</v>
      </c>
      <c r="G69" s="8"/>
      <c r="J69" s="12"/>
    </row>
    <row r="70" spans="1:10" x14ac:dyDescent="0.35">
      <c r="A70" s="3"/>
      <c r="G70" s="8"/>
      <c r="J70" s="12"/>
    </row>
    <row r="71" spans="1:10" x14ac:dyDescent="0.35">
      <c r="A71" s="2" t="s">
        <v>0</v>
      </c>
      <c r="G71" s="8"/>
      <c r="J71" s="12"/>
    </row>
    <row r="72" spans="1:10" x14ac:dyDescent="0.35">
      <c r="G72" s="7" t="s">
        <v>23</v>
      </c>
      <c r="J72" s="7" t="s">
        <v>27</v>
      </c>
    </row>
    <row r="73" spans="1:10" x14ac:dyDescent="0.35">
      <c r="A73" s="3">
        <v>46022</v>
      </c>
      <c r="G73" s="8"/>
      <c r="J73" s="12"/>
    </row>
    <row r="74" spans="1:10" x14ac:dyDescent="0.35">
      <c r="A74" s="2" t="s">
        <v>11</v>
      </c>
      <c r="G74" s="8"/>
      <c r="J74" s="12"/>
    </row>
    <row r="75" spans="1:10" x14ac:dyDescent="0.35">
      <c r="A75" s="2" t="s">
        <v>12</v>
      </c>
      <c r="G75" s="8"/>
      <c r="J75" s="12"/>
    </row>
    <row r="76" spans="1:10" x14ac:dyDescent="0.35">
      <c r="A76" s="2" t="s">
        <v>65</v>
      </c>
      <c r="G76" s="8">
        <v>3725</v>
      </c>
      <c r="J76" s="12">
        <v>3405</v>
      </c>
    </row>
    <row r="77" spans="1:10" x14ac:dyDescent="0.35">
      <c r="A77" s="2" t="s">
        <v>66</v>
      </c>
      <c r="G77" s="8">
        <v>1800</v>
      </c>
      <c r="J77" s="12">
        <v>1500</v>
      </c>
    </row>
    <row r="78" spans="1:10" ht="17" x14ac:dyDescent="0.4">
      <c r="A78" s="15" t="s">
        <v>67</v>
      </c>
      <c r="B78" s="19"/>
      <c r="C78" s="19"/>
      <c r="D78" s="19"/>
      <c r="E78" s="19"/>
      <c r="F78" s="19"/>
      <c r="G78" s="17">
        <f>SUM(G76:G77)</f>
        <v>5525</v>
      </c>
      <c r="H78" s="19"/>
      <c r="I78" s="19"/>
      <c r="J78" s="18">
        <f>SUM(J76:J77)</f>
        <v>4905</v>
      </c>
    </row>
    <row r="79" spans="1:10" s="19" customFormat="1" ht="17" x14ac:dyDescent="0.4">
      <c r="A79" s="2"/>
      <c r="B79"/>
      <c r="C79"/>
      <c r="D79"/>
      <c r="E79"/>
      <c r="F79"/>
      <c r="G79" s="9"/>
      <c r="H79"/>
      <c r="I79"/>
      <c r="J79" s="12"/>
    </row>
    <row r="80" spans="1:10" x14ac:dyDescent="0.35">
      <c r="A80" s="2" t="s">
        <v>13</v>
      </c>
      <c r="G80" s="8"/>
      <c r="J80" s="12"/>
    </row>
    <row r="81" spans="1:10" x14ac:dyDescent="0.35">
      <c r="A81" s="2" t="s">
        <v>14</v>
      </c>
      <c r="G81" s="8"/>
      <c r="J81" s="12"/>
    </row>
    <row r="82" spans="1:10" ht="17" x14ac:dyDescent="0.4">
      <c r="A82" s="1" t="s">
        <v>68</v>
      </c>
      <c r="G82" s="8">
        <v>5525</v>
      </c>
      <c r="J82" s="20">
        <v>4905</v>
      </c>
    </row>
    <row r="83" spans="1:10" ht="17" x14ac:dyDescent="0.4">
      <c r="A83" s="15" t="s">
        <v>69</v>
      </c>
      <c r="B83" s="19"/>
      <c r="C83" s="19"/>
      <c r="D83" s="19"/>
      <c r="E83" s="19"/>
      <c r="F83" s="19"/>
      <c r="G83" s="17">
        <f>G66+G78</f>
        <v>5525</v>
      </c>
      <c r="H83" s="19"/>
      <c r="I83" s="19"/>
      <c r="J83" s="18">
        <v>372.14</v>
      </c>
    </row>
    <row r="84" spans="1:10" s="19" customFormat="1" ht="17" x14ac:dyDescent="0.4">
      <c r="A84" s="2" t="s">
        <v>15</v>
      </c>
      <c r="B84"/>
      <c r="C84"/>
      <c r="D84"/>
      <c r="E84"/>
      <c r="F84"/>
      <c r="G84" s="8"/>
      <c r="H84"/>
      <c r="I84"/>
      <c r="J84" s="12"/>
    </row>
    <row r="85" spans="1:10" x14ac:dyDescent="0.35">
      <c r="A85" s="2" t="s">
        <v>16</v>
      </c>
      <c r="G85" s="8"/>
      <c r="J85" s="12"/>
    </row>
    <row r="86" spans="1:10" ht="17" x14ac:dyDescent="0.4">
      <c r="A86" s="15" t="s">
        <v>70</v>
      </c>
      <c r="B86" s="19"/>
      <c r="C86" s="19"/>
      <c r="D86" s="19"/>
      <c r="E86" s="19"/>
      <c r="F86" s="19"/>
      <c r="G86" s="17">
        <f>G83</f>
        <v>5525</v>
      </c>
      <c r="H86" s="19"/>
      <c r="I86" s="19"/>
      <c r="J86" s="18">
        <f>J83</f>
        <v>372.14</v>
      </c>
    </row>
    <row r="87" spans="1:10" s="19" customFormat="1" ht="17" x14ac:dyDescent="0.4">
      <c r="A87" s="2" t="s">
        <v>17</v>
      </c>
      <c r="B87"/>
      <c r="C87"/>
      <c r="D87"/>
      <c r="E87"/>
      <c r="F87"/>
      <c r="G87" s="8"/>
      <c r="H87"/>
      <c r="I87"/>
      <c r="J87" s="12"/>
    </row>
    <row r="88" spans="1:10" x14ac:dyDescent="0.35">
      <c r="A88" s="2" t="s">
        <v>18</v>
      </c>
      <c r="G88" s="8"/>
      <c r="J88" s="12"/>
    </row>
    <row r="89" spans="1:10" x14ac:dyDescent="0.35">
      <c r="A89" s="2" t="s">
        <v>19</v>
      </c>
      <c r="G89" s="8"/>
      <c r="J89" s="12"/>
    </row>
    <row r="90" spans="1:10" x14ac:dyDescent="0.35">
      <c r="A90" s="2" t="s">
        <v>20</v>
      </c>
      <c r="G90" s="8"/>
      <c r="J90" s="12"/>
    </row>
    <row r="91" spans="1:10" ht="17" x14ac:dyDescent="0.4">
      <c r="A91" s="15" t="s">
        <v>71</v>
      </c>
      <c r="B91" s="19"/>
      <c r="C91" s="19"/>
      <c r="D91" s="19"/>
      <c r="E91" s="19"/>
      <c r="F91" s="19"/>
      <c r="G91" s="17">
        <v>-628.69000000000005</v>
      </c>
      <c r="H91" s="19"/>
      <c r="I91" s="19"/>
      <c r="J91" s="18">
        <f>J86</f>
        <v>372.14</v>
      </c>
    </row>
    <row r="92" spans="1:10" s="19" customFormat="1" ht="17" x14ac:dyDescent="0.4">
      <c r="A92" s="2" t="s">
        <v>21</v>
      </c>
      <c r="B92"/>
      <c r="C92"/>
      <c r="D92"/>
      <c r="E92"/>
      <c r="F92"/>
      <c r="G92" s="8"/>
      <c r="H92"/>
      <c r="I92"/>
      <c r="J92" s="12"/>
    </row>
    <row r="93" spans="1:10" x14ac:dyDescent="0.35">
      <c r="A93" s="2" t="s">
        <v>22</v>
      </c>
      <c r="G93" s="8"/>
      <c r="J93" s="12"/>
    </row>
    <row r="94" spans="1:10" ht="17" x14ac:dyDescent="0.4">
      <c r="A94" s="15" t="s">
        <v>72</v>
      </c>
      <c r="B94" s="19"/>
      <c r="C94" s="19"/>
      <c r="D94" s="19"/>
      <c r="E94" s="19"/>
      <c r="F94" s="19"/>
      <c r="G94" s="17">
        <f>G91</f>
        <v>-628.69000000000005</v>
      </c>
      <c r="H94" s="19"/>
      <c r="I94" s="19"/>
      <c r="J94" s="18">
        <f>J91</f>
        <v>372.14</v>
      </c>
    </row>
    <row r="95" spans="1:10" s="19" customFormat="1" ht="17" x14ac:dyDescent="0.4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6C3E5-7DB3-4EA1-8161-9BE82C215460}">
  <dimension ref="A1:J25"/>
  <sheetViews>
    <sheetView topLeftCell="A9" workbookViewId="0">
      <selection activeCell="B14" sqref="B14"/>
    </sheetView>
  </sheetViews>
  <sheetFormatPr defaultRowHeight="18.5" x14ac:dyDescent="0.45"/>
  <cols>
    <col min="1" max="1" width="8.7265625" style="21"/>
    <col min="2" max="2" width="57.453125" style="21" customWidth="1"/>
    <col min="3" max="3" width="16.453125" style="21" customWidth="1"/>
    <col min="4" max="4" width="8.7265625" style="21"/>
    <col min="5" max="5" width="18.54296875" style="21" customWidth="1"/>
    <col min="6" max="8" width="8.7265625" style="21"/>
    <col min="9" max="9" width="14.90625" style="21" customWidth="1"/>
    <col min="10" max="16384" width="8.7265625" style="21"/>
  </cols>
  <sheetData>
    <row r="1" spans="1:10" ht="30" customHeight="1" x14ac:dyDescent="0.45">
      <c r="B1" s="37" t="s">
        <v>81</v>
      </c>
      <c r="C1" s="37" t="s">
        <v>80</v>
      </c>
    </row>
    <row r="2" spans="1:10" ht="30" customHeight="1" x14ac:dyDescent="0.45"/>
    <row r="3" spans="1:10" ht="30" customHeight="1" x14ac:dyDescent="0.45">
      <c r="C3" s="22" t="s">
        <v>78</v>
      </c>
      <c r="E3" s="22" t="s">
        <v>79</v>
      </c>
    </row>
    <row r="4" spans="1:10" ht="30" customHeight="1" x14ac:dyDescent="0.45">
      <c r="C4" s="38">
        <v>46022</v>
      </c>
      <c r="E4" s="38">
        <v>45657</v>
      </c>
    </row>
    <row r="5" spans="1:10" ht="30" customHeight="1" x14ac:dyDescent="0.45">
      <c r="A5" s="37" t="s">
        <v>82</v>
      </c>
    </row>
    <row r="6" spans="1:10" ht="30" customHeight="1" x14ac:dyDescent="0.45">
      <c r="A6" s="37" t="s">
        <v>83</v>
      </c>
    </row>
    <row r="7" spans="1:10" ht="30" customHeight="1" x14ac:dyDescent="0.45">
      <c r="B7" s="37" t="s">
        <v>84</v>
      </c>
    </row>
    <row r="8" spans="1:10" ht="30" customHeight="1" x14ac:dyDescent="0.45">
      <c r="A8" s="37" t="s">
        <v>85</v>
      </c>
      <c r="J8" s="40"/>
    </row>
    <row r="9" spans="1:10" ht="30" customHeight="1" x14ac:dyDescent="0.45">
      <c r="A9" s="21">
        <v>1910</v>
      </c>
      <c r="B9" s="37" t="s">
        <v>86</v>
      </c>
      <c r="C9" s="39">
        <v>6942.53</v>
      </c>
      <c r="E9" s="40">
        <v>7571.22</v>
      </c>
      <c r="J9" s="40"/>
    </row>
    <row r="10" spans="1:10" ht="30" customHeight="1" x14ac:dyDescent="0.45">
      <c r="B10" s="37" t="s">
        <v>87</v>
      </c>
      <c r="C10" s="39">
        <v>6942.53</v>
      </c>
      <c r="E10" s="40">
        <v>7571.22</v>
      </c>
      <c r="J10" s="40"/>
    </row>
    <row r="11" spans="1:10" ht="30" customHeight="1" x14ac:dyDescent="0.45">
      <c r="B11" s="37" t="s">
        <v>88</v>
      </c>
      <c r="C11" s="39">
        <v>6942.53</v>
      </c>
      <c r="E11" s="40">
        <v>7571.22</v>
      </c>
      <c r="J11" s="40"/>
    </row>
    <row r="12" spans="1:10" ht="30" customHeight="1" x14ac:dyDescent="0.45">
      <c r="B12" s="37" t="s">
        <v>89</v>
      </c>
      <c r="C12" s="39">
        <v>6942.53</v>
      </c>
      <c r="E12" s="40">
        <v>7571.22</v>
      </c>
    </row>
    <row r="13" spans="1:10" ht="30" customHeight="1" x14ac:dyDescent="0.45">
      <c r="B13" s="37"/>
      <c r="C13" s="39"/>
      <c r="E13" s="40"/>
    </row>
    <row r="14" spans="1:10" ht="30" customHeight="1" x14ac:dyDescent="0.45">
      <c r="B14" s="37"/>
      <c r="C14" s="39"/>
      <c r="E14" s="40"/>
    </row>
    <row r="15" spans="1:10" ht="30" customHeight="1" x14ac:dyDescent="0.45">
      <c r="B15" s="37" t="s">
        <v>90</v>
      </c>
      <c r="J15" s="40"/>
    </row>
    <row r="16" spans="1:10" ht="30" customHeight="1" x14ac:dyDescent="0.45">
      <c r="B16" s="37" t="s">
        <v>91</v>
      </c>
      <c r="J16" s="40"/>
    </row>
    <row r="17" spans="1:10" ht="30" customHeight="1" x14ac:dyDescent="0.45">
      <c r="A17" s="21">
        <v>2011</v>
      </c>
      <c r="B17" s="37" t="s">
        <v>92</v>
      </c>
      <c r="C17" s="39">
        <v>2728.69</v>
      </c>
      <c r="E17" s="40">
        <v>2728.69</v>
      </c>
      <c r="J17" s="40"/>
    </row>
    <row r="18" spans="1:10" ht="30" customHeight="1" x14ac:dyDescent="0.45">
      <c r="B18" s="37" t="s">
        <v>93</v>
      </c>
      <c r="C18" s="39">
        <v>2728.69</v>
      </c>
      <c r="E18" s="40">
        <v>2728.69</v>
      </c>
    </row>
    <row r="19" spans="1:10" ht="30" customHeight="1" x14ac:dyDescent="0.45">
      <c r="B19" s="37" t="s">
        <v>94</v>
      </c>
      <c r="C19" s="39">
        <v>4842.53</v>
      </c>
      <c r="E19" s="40">
        <v>4470.3900000000003</v>
      </c>
      <c r="J19" s="40"/>
    </row>
    <row r="20" spans="1:10" ht="30" customHeight="1" x14ac:dyDescent="0.45">
      <c r="B20" s="37" t="s">
        <v>95</v>
      </c>
      <c r="C20" s="37">
        <v>-628.69000000000005</v>
      </c>
      <c r="E20" s="21">
        <v>372.14</v>
      </c>
    </row>
    <row r="21" spans="1:10" ht="30" customHeight="1" x14ac:dyDescent="0.45">
      <c r="B21" s="37" t="s">
        <v>96</v>
      </c>
      <c r="C21" s="39">
        <v>6942.53</v>
      </c>
      <c r="E21" s="40">
        <v>7571.22</v>
      </c>
    </row>
    <row r="22" spans="1:10" ht="30" customHeight="1" x14ac:dyDescent="0.45">
      <c r="B22" s="37"/>
      <c r="C22" s="39"/>
      <c r="E22" s="40"/>
      <c r="J22" s="40"/>
    </row>
    <row r="23" spans="1:10" ht="30" customHeight="1" x14ac:dyDescent="0.45">
      <c r="B23" s="37" t="s">
        <v>97</v>
      </c>
    </row>
    <row r="24" spans="1:10" ht="30" customHeight="1" x14ac:dyDescent="0.45">
      <c r="B24" s="37" t="s">
        <v>98</v>
      </c>
      <c r="F24" s="40"/>
    </row>
    <row r="25" spans="1:10" ht="30" customHeight="1" x14ac:dyDescent="0.45">
      <c r="B25" s="37" t="s">
        <v>99</v>
      </c>
      <c r="C25" s="39">
        <v>6942.53</v>
      </c>
      <c r="E25" s="40">
        <v>7571.22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Tuloslaskelma kokoukseen</vt:lpstr>
      <vt:lpstr>Tase kokoukseen</vt:lpstr>
      <vt:lpstr>Tuloslaskelma tileittäin</vt:lpstr>
      <vt:lpstr>Tase erittelyineen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Erkki Häkkinen</dc:creator>
  <cp:lastModifiedBy>Erkki Häkkinen</cp:lastModifiedBy>
  <dcterms:created xsi:type="dcterms:W3CDTF">2026-01-23T10:06:46Z</dcterms:created>
  <dcterms:modified xsi:type="dcterms:W3CDTF">2026-03-23T20:08:19Z</dcterms:modified>
</cp:coreProperties>
</file>