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laad-my.sharepoint.com/personal/eija_launia_heinola_fi/Documents/Data/omia töitä/Syyskokous 2022/"/>
    </mc:Choice>
  </mc:AlternateContent>
  <xr:revisionPtr revIDLastSave="0" documentId="8_{5382CFF3-24F2-4E40-ABD1-0FD0EA80B45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" sheetId="10" r:id="rId1"/>
    <sheet name="2022" sheetId="7" r:id="rId2"/>
    <sheet name="2021" sheetId="9" r:id="rId3"/>
    <sheet name="2020" sheetId="8" r:id="rId4"/>
    <sheet name="2019" sheetId="4" r:id="rId5"/>
    <sheet name="2017" sheetId="6" r:id="rId6"/>
    <sheet name="2016" sheetId="5" r:id="rId7"/>
    <sheet name="2015" sheetId="1" r:id="rId8"/>
    <sheet name="Taul2" sheetId="2" r:id="rId9"/>
    <sheet name="Taul3" sheetId="3" r:id="rId10"/>
  </sheets>
  <definedNames>
    <definedName name="_xlnm.Print_Area" localSheetId="5">'2017'!$A$1:$H$45</definedName>
    <definedName name="_xlnm.Print_Area" localSheetId="4">'2019'!$A$1:$H$45</definedName>
    <definedName name="_xlnm.Print_Area" localSheetId="3">'2020'!$A$1:$H$45</definedName>
    <definedName name="_xlnm.Print_Area" localSheetId="2">'2021'!$A$1:$H$44</definedName>
    <definedName name="_xlnm.Print_Area" localSheetId="1">'2022'!$A$1:$H$44</definedName>
    <definedName name="_xlnm.Print_Area" localSheetId="0">'2023'!$A$1:$I$44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0" l="1"/>
  <c r="F6" i="10"/>
  <c r="F10" i="10"/>
  <c r="H27" i="10"/>
  <c r="G27" i="10"/>
  <c r="H10" i="10"/>
  <c r="G10" i="10"/>
  <c r="H6" i="10"/>
  <c r="G6" i="10"/>
  <c r="F6" i="7"/>
  <c r="G6" i="7"/>
  <c r="D48" i="9"/>
  <c r="D47" i="9"/>
  <c r="H38" i="9"/>
  <c r="H41" i="9" s="1"/>
  <c r="H27" i="9"/>
  <c r="G27" i="9"/>
  <c r="F27" i="9"/>
  <c r="F29" i="9" s="1"/>
  <c r="H10" i="9"/>
  <c r="G10" i="9"/>
  <c r="F10" i="9"/>
  <c r="H6" i="9"/>
  <c r="G6" i="9"/>
  <c r="F6" i="9"/>
  <c r="H29" i="9" l="1"/>
  <c r="F30" i="9"/>
  <c r="G29" i="10"/>
  <c r="F29" i="10"/>
  <c r="F30" i="10" s="1"/>
  <c r="H29" i="10"/>
  <c r="H30" i="10" s="1"/>
  <c r="G30" i="10"/>
  <c r="D49" i="9"/>
  <c r="G29" i="9"/>
  <c r="G30" i="9" s="1"/>
  <c r="H30" i="9"/>
  <c r="H43" i="9" s="1"/>
  <c r="D49" i="8"/>
  <c r="D48" i="8"/>
  <c r="D50" i="8" s="1"/>
  <c r="H39" i="8"/>
  <c r="G39" i="8"/>
  <c r="G42" i="8" s="1"/>
  <c r="H28" i="8"/>
  <c r="G28" i="8"/>
  <c r="F28" i="8"/>
  <c r="H10" i="8"/>
  <c r="G10" i="8"/>
  <c r="F10" i="8"/>
  <c r="H6" i="8"/>
  <c r="G6" i="8"/>
  <c r="F6" i="8"/>
  <c r="G30" i="8" l="1"/>
  <c r="F30" i="8"/>
  <c r="F31" i="8" s="1"/>
  <c r="G31" i="8"/>
  <c r="H30" i="8"/>
  <c r="H31" i="8" s="1"/>
  <c r="H44" i="8" s="1"/>
  <c r="F27" i="7"/>
  <c r="F10" i="7"/>
  <c r="G27" i="7"/>
  <c r="H27" i="7"/>
  <c r="G10" i="7"/>
  <c r="F29" i="7" l="1"/>
  <c r="F30" i="7" s="1"/>
  <c r="G29" i="7"/>
  <c r="G30" i="7" s="1"/>
  <c r="D48" i="7"/>
  <c r="D47" i="7"/>
  <c r="H41" i="7"/>
  <c r="H10" i="7"/>
  <c r="H6" i="7"/>
  <c r="D49" i="7" l="1"/>
  <c r="H29" i="7"/>
  <c r="H30" i="7" s="1"/>
  <c r="H43" i="7" s="1"/>
  <c r="F39" i="4" l="1"/>
  <c r="G39" i="4"/>
  <c r="H18" i="3" l="1"/>
  <c r="C18" i="3"/>
  <c r="D18" i="3"/>
  <c r="E18" i="3"/>
  <c r="G18" i="3"/>
  <c r="I18" i="3"/>
  <c r="K18" i="3"/>
  <c r="B18" i="3"/>
  <c r="F7" i="3"/>
  <c r="F18" i="3" s="1"/>
  <c r="J6" i="3"/>
  <c r="J18" i="3" s="1"/>
  <c r="L18" i="3" l="1"/>
  <c r="G6" i="4" l="1"/>
  <c r="G10" i="4"/>
  <c r="G28" i="4" l="1"/>
  <c r="G30" i="4" s="1"/>
  <c r="G31" i="4" s="1"/>
  <c r="G44" i="4" s="1"/>
  <c r="D49" i="6"/>
  <c r="D48" i="6"/>
  <c r="H42" i="6"/>
  <c r="G42" i="6"/>
  <c r="H32" i="6"/>
  <c r="G32" i="6"/>
  <c r="F32" i="6"/>
  <c r="H10" i="6"/>
  <c r="G10" i="6"/>
  <c r="F10" i="6"/>
  <c r="H6" i="6"/>
  <c r="G6" i="6"/>
  <c r="F6" i="6"/>
  <c r="D50" i="6" l="1"/>
  <c r="F34" i="6"/>
  <c r="F35" i="6" s="1"/>
  <c r="G34" i="6"/>
  <c r="G35" i="6" s="1"/>
  <c r="H34" i="6"/>
  <c r="H35" i="6" s="1"/>
  <c r="H44" i="6" s="1"/>
  <c r="H39" i="4"/>
  <c r="D49" i="4"/>
  <c r="D48" i="4"/>
  <c r="D50" i="4" l="1"/>
  <c r="F10" i="4"/>
  <c r="F42" i="4"/>
  <c r="F28" i="4"/>
  <c r="F30" i="4" l="1"/>
  <c r="F32" i="5"/>
  <c r="H30" i="5"/>
  <c r="G30" i="5"/>
  <c r="F30" i="5"/>
  <c r="H10" i="5"/>
  <c r="G10" i="5"/>
  <c r="H6" i="5"/>
  <c r="F6" i="5"/>
  <c r="G4" i="5"/>
  <c r="G6" i="5" s="1"/>
  <c r="H32" i="5" l="1"/>
  <c r="H33" i="5" s="1"/>
  <c r="G32" i="5"/>
  <c r="H42" i="4"/>
  <c r="H28" i="4"/>
  <c r="F6" i="4" l="1"/>
  <c r="F31" i="4" s="1"/>
  <c r="H6" i="4"/>
  <c r="H10" i="4"/>
  <c r="H30" i="4" s="1"/>
  <c r="H30" i="1"/>
  <c r="H6" i="1"/>
  <c r="H32" i="1"/>
  <c r="F30" i="1"/>
  <c r="H31" i="4" l="1"/>
  <c r="H4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Tanja</author>
  </authors>
  <commentList>
    <comment ref="G2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Tanja:</t>
        </r>
        <r>
          <rPr>
            <sz val="9"/>
            <color indexed="81"/>
            <rFont val="Tahoma"/>
            <charset val="1"/>
          </rPr>
          <t xml:space="preserve">
180*40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Tanja</author>
  </authors>
  <commentList>
    <comment ref="F24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Tanja:</t>
        </r>
        <r>
          <rPr>
            <sz val="9"/>
            <color indexed="81"/>
            <rFont val="Tahoma"/>
            <charset val="1"/>
          </rPr>
          <t xml:space="preserve">
180*40</t>
        </r>
      </text>
    </comment>
  </commentList>
</comments>
</file>

<file path=xl/sharedStrings.xml><?xml version="1.0" encoding="utf-8"?>
<sst xmlns="http://schemas.openxmlformats.org/spreadsheetml/2006/main" count="427" uniqueCount="135">
  <si>
    <t>VARINAINEN TOIMINTA</t>
  </si>
  <si>
    <t>TUOTOT</t>
  </si>
  <si>
    <t>JÄSENMAKSUT</t>
  </si>
  <si>
    <t>KULUT</t>
  </si>
  <si>
    <t>PALKAT JA PALKKIOT</t>
  </si>
  <si>
    <t>PALKAN SIVUKULUT</t>
  </si>
  <si>
    <t>HENKILÖSTÖKULUT YHTEENSÄ</t>
  </si>
  <si>
    <t>MUUT KULUT</t>
  </si>
  <si>
    <t>TOIMISTOTARVIKKEET</t>
  </si>
  <si>
    <t>POSTITUSMENOT</t>
  </si>
  <si>
    <t>PANKKIKULUT</t>
  </si>
  <si>
    <t>KIRJANPITOKULUT</t>
  </si>
  <si>
    <t>MATKAKULUT</t>
  </si>
  <si>
    <t>MUUT VARSINAISEN TOIM.KULUT</t>
  </si>
  <si>
    <t>KOULUTUSMENOT</t>
  </si>
  <si>
    <t>KOKOUSKULUT</t>
  </si>
  <si>
    <t>KULTTUURI YM.KULUT</t>
  </si>
  <si>
    <t>SÄHKÖ</t>
  </si>
  <si>
    <t>KALENTERIT</t>
  </si>
  <si>
    <t>VAKUUTUKSET</t>
  </si>
  <si>
    <t>VUOKRAKULUT</t>
  </si>
  <si>
    <t>MÖKIN KULUT</t>
  </si>
  <si>
    <t>ONNITTELUT,MUISTAMISET</t>
  </si>
  <si>
    <t>MUUT KULUT YHTEENSÄ</t>
  </si>
  <si>
    <t>KULUT YHTEENSÄ</t>
  </si>
  <si>
    <t>TUOTTO-/KULUJÄÄMÄ</t>
  </si>
  <si>
    <t>SIJOITUS-JA RAHOITUSTOIMINTA</t>
  </si>
  <si>
    <t>KORKO-JA OSINKOTULOT</t>
  </si>
  <si>
    <t>TUOTOT YHTEENSÄ</t>
  </si>
  <si>
    <t>SIJOITUS-JA RAHOITUSTOIMINTA YHT.</t>
  </si>
  <si>
    <t>TILIKAUDEN TULOS</t>
  </si>
  <si>
    <t>TA 2014</t>
  </si>
  <si>
    <t>TOT 2013</t>
  </si>
  <si>
    <t>TALOUSARVIO VUODELLE 2015</t>
  </si>
  <si>
    <t>TA 2015</t>
  </si>
  <si>
    <t>JYTY HEINOLA ry 70 v juhla</t>
  </si>
  <si>
    <t>MUU TIEDOTUS-JA JULKAISUTOIM.</t>
  </si>
  <si>
    <t>MUUT TUOTOT kulttuuri yms</t>
  </si>
  <si>
    <t>OSALLISTUJAT 13.11.2014    JYTY HEINOLAN SYYSKOKOUS</t>
  </si>
  <si>
    <t>1. Eija Launia</t>
  </si>
  <si>
    <t>2. Kirsi Kousa</t>
  </si>
  <si>
    <t>3. Marjut Nipuli</t>
  </si>
  <si>
    <t>4. Eriika Erola</t>
  </si>
  <si>
    <t>5.Marjo Riutta</t>
  </si>
  <si>
    <t>6.Kirsi Koivu</t>
  </si>
  <si>
    <t>7.Tarja Virtanen</t>
  </si>
  <si>
    <t>8.Sirpa Kiuru</t>
  </si>
  <si>
    <t>9.Sirpa Leppäkorpi</t>
  </si>
  <si>
    <t>10.Katri Hietanen</t>
  </si>
  <si>
    <t>11.Paula Kyyhkynen</t>
  </si>
  <si>
    <t>12.Anne Utriainen</t>
  </si>
  <si>
    <t>13.Paula Tapanainen</t>
  </si>
  <si>
    <t>14. Ismo Häkkinen</t>
  </si>
  <si>
    <t>15.Marjariitta Raatikainen</t>
  </si>
  <si>
    <t>16.Pia Rihu</t>
  </si>
  <si>
    <t>17.Leila Mäntynen</t>
  </si>
  <si>
    <t>18.Anne Elo-Rauta</t>
  </si>
  <si>
    <t>19.Tanaj Nurmi</t>
  </si>
  <si>
    <t>20.Ritva Salo</t>
  </si>
  <si>
    <t>21.Annaliisa Schild</t>
  </si>
  <si>
    <t>22.Asta Juvonen</t>
  </si>
  <si>
    <t>23.Anneli Kaikkonen</t>
  </si>
  <si>
    <t>24.Heljä Harttunen</t>
  </si>
  <si>
    <t>25.Teija Lapinsalo</t>
  </si>
  <si>
    <t>26. Anne Virtanen</t>
  </si>
  <si>
    <t>27.Maarit Murtovaara</t>
  </si>
  <si>
    <t>28.Tuula Olli</t>
  </si>
  <si>
    <t>29. Ella Vuorela</t>
  </si>
  <si>
    <t>30.Katja Marttila</t>
  </si>
  <si>
    <t>TOT 2014</t>
  </si>
  <si>
    <t>TA 2016</t>
  </si>
  <si>
    <t>TOT 2015</t>
  </si>
  <si>
    <t>TA 2017</t>
  </si>
  <si>
    <t>JUHLAKULUT</t>
  </si>
  <si>
    <t>PUH./NETTI YMS. KULUT</t>
  </si>
  <si>
    <t>KORKOKULUT</t>
  </si>
  <si>
    <t>POISTOT</t>
  </si>
  <si>
    <t>Isojano-tapahtumaan matkat + 10 euroa lipusta, jäsen maksaa 30,-</t>
  </si>
  <si>
    <t>Ahventanmaan retken omavastuu 226,- (+ruokailu)</t>
  </si>
  <si>
    <t>Kouvolan teatterin omavastuu 20,-</t>
  </si>
  <si>
    <t>Jytyn retkien omavastuut</t>
  </si>
  <si>
    <t>Lahden teatteri 14,-</t>
  </si>
  <si>
    <t xml:space="preserve">Omavastuut tuleville tapahtumille: </t>
  </si>
  <si>
    <t xml:space="preserve">MUUT TUOTOT </t>
  </si>
  <si>
    <t>tapahtumat</t>
  </si>
  <si>
    <t>hlöt</t>
  </si>
  <si>
    <t>e/hlö</t>
  </si>
  <si>
    <t>yht</t>
  </si>
  <si>
    <t>TALOUSARVIO VUODELLE 2017</t>
  </si>
  <si>
    <t>KORKOTUOTOT</t>
  </si>
  <si>
    <t>OSINKOTUOTOT</t>
  </si>
  <si>
    <t>MUUT KULUT, esim. Jytyltä tilattavat</t>
  </si>
  <si>
    <t xml:space="preserve">toteutunut 2017 </t>
  </si>
  <si>
    <t>koulutus</t>
  </si>
  <si>
    <t>kokous</t>
  </si>
  <si>
    <t>matkak</t>
  </si>
  <si>
    <t>kulttuuri</t>
  </si>
  <si>
    <t>jäs.tulot</t>
  </si>
  <si>
    <t>mamma mia</t>
  </si>
  <si>
    <t>muut</t>
  </si>
  <si>
    <t>muist.</t>
  </si>
  <si>
    <t>tiedotus</t>
  </si>
  <si>
    <t>kp ym</t>
  </si>
  <si>
    <t>netti ym.</t>
  </si>
  <si>
    <t>TOT 2017</t>
  </si>
  <si>
    <t>TA 2019</t>
  </si>
  <si>
    <t>TALOUSARVIO VUODELLE 2019</t>
  </si>
  <si>
    <t>TA 2020</t>
  </si>
  <si>
    <t>TOT 2018</t>
  </si>
  <si>
    <t>AVUSTUKSET</t>
  </si>
  <si>
    <t xml:space="preserve"> TIEDOTUS, MAINOS-JA ILMOITUSKULUT</t>
  </si>
  <si>
    <t>PUHELIN/NETTI YMS. KULUT</t>
  </si>
  <si>
    <t>KOULUTUS</t>
  </si>
  <si>
    <t>KOKOUS</t>
  </si>
  <si>
    <t>KULTTUURI YM.</t>
  </si>
  <si>
    <t>POSTITUS</t>
  </si>
  <si>
    <t xml:space="preserve"> TIEDOTUS, MAINOS-JA ILMOITUS</t>
  </si>
  <si>
    <t>PANKKI</t>
  </si>
  <si>
    <t>KIRJANPITO</t>
  </si>
  <si>
    <t>MATKAT</t>
  </si>
  <si>
    <t>JUHLAT</t>
  </si>
  <si>
    <t>TA 2021</t>
  </si>
  <si>
    <t>TOT 2019</t>
  </si>
  <si>
    <t>TIEDOTUS, MAINOS-JA ILMOITUS</t>
  </si>
  <si>
    <t>VARSINAINEN TOIMINTA</t>
  </si>
  <si>
    <t>TALOUSARVIO VUODELLE 2021</t>
  </si>
  <si>
    <t>TALOUSARVIO VUODELLE 2022</t>
  </si>
  <si>
    <t>TOT 2020</t>
  </si>
  <si>
    <t>TA 2022</t>
  </si>
  <si>
    <t>sis. Joulahjaliput</t>
  </si>
  <si>
    <t>HYVINVOINTIAVUSTUKSET</t>
  </si>
  <si>
    <t>TA 2023</t>
  </si>
  <si>
    <t>TOT 2021</t>
  </si>
  <si>
    <t>HYVINVOINTIAVUSTUKSET tms.</t>
  </si>
  <si>
    <t>TALOUSARVIO VUODELLE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</si>
</sst>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3" fontId="2" fillId="0" borderId="0" xfId="0" applyNumberFormat="1" applyFont="1"/>
    <xf numFmtId="0" fontId="0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2" xfId="0" applyFont="1" applyBorder="1"/>
    <xf numFmtId="1" fontId="3" fillId="0" borderId="0" xfId="0" applyNumberFormat="1" applyFont="1"/>
    <xf numFmtId="1" fontId="2" fillId="0" borderId="0" xfId="0" applyNumberFormat="1" applyFont="1"/>
    <xf numFmtId="0" fontId="5" fillId="0" borderId="0" xfId="0" applyFont="1"/>
    <xf numFmtId="16" fontId="0" fillId="0" borderId="0" xfId="0" applyNumberFormat="1"/>
    <xf numFmtId="1" fontId="6" fillId="0" borderId="0" xfId="0" applyNumberFormat="1" applyFont="1"/>
    <xf numFmtId="0" fontId="6" fillId="0" borderId="0" xfId="0" applyFont="1"/>
    <xf numFmtId="2" fontId="3" fillId="0" borderId="0" xfId="0" applyNumberFormat="1" applyFont="1"/>
    <xf numFmtId="0" fontId="2" fillId="0" borderId="0" xfId="0" applyFont="1" applyBorder="1"/>
    <xf numFmtId="2" fontId="0" fillId="0" borderId="0" xfId="0" applyNumberFormat="1"/>
    <xf numFmtId="2" fontId="6" fillId="0" borderId="0" xfId="0" applyNumberFormat="1" applyFont="1"/>
    <xf numFmtId="2" fontId="2" fillId="0" borderId="0" xfId="0" applyNumberFormat="1" applyFont="1"/>
    <xf numFmtId="0" fontId="3" fillId="0" borderId="0" xfId="0" applyFont="1" applyBorder="1"/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zoomScale="120" zoomScaleNormal="120" workbookViewId="0">
      <pane ySplit="1" topLeftCell="A2" activePane="bottomLeft" state="frozen"/>
      <selection pane="bottomLeft" activeCell="J14" sqref="J14"/>
    </sheetView>
  </sheetViews>
  <sheetFormatPr defaultRowHeight="14.5" x14ac:dyDescent="0.35"/>
  <cols>
    <col min="2" max="2" width="5.453125" customWidth="1"/>
    <col min="5" max="7" width="12.54296875" customWidth="1"/>
    <col min="8" max="8" width="9.26953125" customWidth="1"/>
    <col min="9" max="9" width="10.453125" style="7" customWidth="1"/>
  </cols>
  <sheetData>
    <row r="1" spans="1:13" x14ac:dyDescent="0.35">
      <c r="A1" s="1" t="s">
        <v>134</v>
      </c>
      <c r="B1" s="1"/>
      <c r="C1" s="1"/>
      <c r="D1" s="1"/>
      <c r="E1" s="1"/>
      <c r="F1" s="6" t="s">
        <v>131</v>
      </c>
      <c r="G1" s="6" t="s">
        <v>128</v>
      </c>
      <c r="H1" s="6" t="s">
        <v>132</v>
      </c>
      <c r="I1" s="6"/>
      <c r="J1" s="5"/>
      <c r="K1" s="1"/>
      <c r="L1" s="1"/>
    </row>
    <row r="2" spans="1:13" x14ac:dyDescent="0.35">
      <c r="A2" s="1"/>
      <c r="B2" s="1"/>
      <c r="C2" s="1"/>
      <c r="D2" s="1"/>
      <c r="E2" s="1"/>
      <c r="F2" s="1"/>
      <c r="G2" s="1"/>
      <c r="H2" s="1"/>
      <c r="I2" s="2"/>
      <c r="J2" s="1"/>
      <c r="L2" s="1"/>
      <c r="M2" s="1"/>
    </row>
    <row r="3" spans="1:13" x14ac:dyDescent="0.35">
      <c r="A3" s="1" t="s">
        <v>124</v>
      </c>
      <c r="B3" s="1"/>
      <c r="C3" s="1"/>
      <c r="D3" s="1"/>
      <c r="E3" s="1"/>
      <c r="F3" s="1"/>
      <c r="G3" s="1"/>
      <c r="H3" s="1"/>
      <c r="I3" s="2"/>
      <c r="J3" s="1"/>
      <c r="L3" s="1"/>
      <c r="M3" s="1"/>
    </row>
    <row r="4" spans="1:13" x14ac:dyDescent="0.35">
      <c r="A4" s="1" t="s">
        <v>1</v>
      </c>
      <c r="B4" s="1"/>
      <c r="C4" s="1" t="s">
        <v>2</v>
      </c>
      <c r="D4" s="1"/>
      <c r="E4" s="1"/>
      <c r="F4" s="1">
        <v>14000</v>
      </c>
      <c r="G4" s="1">
        <v>12700</v>
      </c>
      <c r="H4" s="1">
        <v>13806.54</v>
      </c>
      <c r="I4" s="22"/>
      <c r="J4" s="1"/>
      <c r="L4" s="21"/>
      <c r="M4" s="1"/>
    </row>
    <row r="5" spans="1:13" x14ac:dyDescent="0.35">
      <c r="A5" s="1"/>
      <c r="B5" s="1"/>
      <c r="C5" s="1" t="s">
        <v>83</v>
      </c>
      <c r="D5" s="1"/>
      <c r="E5" s="1"/>
      <c r="F5" s="1"/>
      <c r="G5" s="1"/>
      <c r="H5" s="1"/>
      <c r="I5" s="1"/>
      <c r="J5" s="1"/>
      <c r="L5" s="1"/>
      <c r="M5" s="1"/>
    </row>
    <row r="6" spans="1:13" x14ac:dyDescent="0.35">
      <c r="A6" s="1"/>
      <c r="B6" s="1"/>
      <c r="C6" s="1"/>
      <c r="D6" s="1"/>
      <c r="E6" s="1"/>
      <c r="F6" s="13">
        <f t="shared" ref="F6:H6" si="0">SUM(F4:F5)</f>
        <v>14000</v>
      </c>
      <c r="G6" s="13">
        <f t="shared" si="0"/>
        <v>12700</v>
      </c>
      <c r="H6" s="13">
        <f t="shared" si="0"/>
        <v>13806.54</v>
      </c>
      <c r="I6" s="19"/>
      <c r="J6" s="1"/>
      <c r="K6" s="1"/>
      <c r="L6" s="1"/>
      <c r="M6" s="1"/>
    </row>
    <row r="7" spans="1:13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35">
      <c r="A8" s="1" t="s">
        <v>3</v>
      </c>
      <c r="B8" s="1"/>
      <c r="C8" s="1" t="s">
        <v>4</v>
      </c>
      <c r="D8" s="1"/>
      <c r="E8" s="1"/>
      <c r="F8" s="1">
        <v>4050</v>
      </c>
      <c r="G8" s="1">
        <v>4050</v>
      </c>
      <c r="H8" s="1">
        <v>3645</v>
      </c>
      <c r="I8" s="1"/>
      <c r="J8" s="1"/>
      <c r="K8" s="1"/>
      <c r="L8" s="1"/>
    </row>
    <row r="9" spans="1:13" x14ac:dyDescent="0.35">
      <c r="A9" s="1"/>
      <c r="B9" s="1"/>
      <c r="C9" s="1" t="s">
        <v>5</v>
      </c>
      <c r="D9" s="1"/>
      <c r="E9" s="1"/>
      <c r="F9" s="1">
        <v>30</v>
      </c>
      <c r="G9" s="1"/>
      <c r="H9" s="1">
        <v>0</v>
      </c>
      <c r="I9" s="1"/>
      <c r="J9" s="1"/>
      <c r="K9" s="1"/>
      <c r="L9" s="1"/>
    </row>
    <row r="10" spans="1:13" x14ac:dyDescent="0.35">
      <c r="A10" s="1" t="s">
        <v>6</v>
      </c>
      <c r="B10" s="1"/>
      <c r="C10" s="1"/>
      <c r="D10" s="1"/>
      <c r="E10" s="1"/>
      <c r="F10" s="2">
        <f>SUM(F8:F9)</f>
        <v>4080</v>
      </c>
      <c r="G10" s="2">
        <f>SUM(G8:G9)</f>
        <v>4050</v>
      </c>
      <c r="H10" s="2">
        <f>SUM(H8:H9)</f>
        <v>3645</v>
      </c>
      <c r="I10" s="2"/>
      <c r="J10" s="1"/>
      <c r="K10" s="2"/>
      <c r="L10" s="1"/>
    </row>
    <row r="11" spans="1:13" x14ac:dyDescent="0.35">
      <c r="A11" s="1" t="s">
        <v>76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35">
      <c r="A12" s="1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35">
      <c r="B13" s="1"/>
      <c r="C13" s="1" t="s">
        <v>8</v>
      </c>
      <c r="D13" s="1"/>
      <c r="E13" s="1"/>
      <c r="F13" s="1"/>
      <c r="G13" s="1">
        <v>0</v>
      </c>
      <c r="H13" s="1">
        <v>0</v>
      </c>
      <c r="I13" s="1"/>
      <c r="J13" s="1"/>
      <c r="K13" s="1"/>
      <c r="L13" s="1"/>
    </row>
    <row r="14" spans="1:13" x14ac:dyDescent="0.35">
      <c r="A14" s="1"/>
      <c r="B14" s="1"/>
      <c r="C14" s="1" t="s">
        <v>115</v>
      </c>
      <c r="D14" s="1"/>
      <c r="E14" s="1"/>
      <c r="F14" s="1">
        <v>10</v>
      </c>
      <c r="G14" s="1">
        <v>0</v>
      </c>
      <c r="H14" s="1">
        <v>0</v>
      </c>
      <c r="I14" s="1"/>
      <c r="J14" s="1"/>
      <c r="K14" s="1"/>
      <c r="L14" s="1"/>
    </row>
    <row r="15" spans="1:13" x14ac:dyDescent="0.35">
      <c r="A15" s="1"/>
      <c r="B15" s="1"/>
      <c r="C15" s="1" t="s">
        <v>116</v>
      </c>
      <c r="D15" s="1"/>
      <c r="E15" s="1"/>
      <c r="F15" s="1">
        <v>90</v>
      </c>
      <c r="G15" s="1">
        <v>120</v>
      </c>
      <c r="H15" s="1">
        <v>74.98</v>
      </c>
      <c r="I15" s="1"/>
      <c r="J15" s="1"/>
      <c r="K15" s="1"/>
      <c r="L15" s="1"/>
    </row>
    <row r="16" spans="1:13" x14ac:dyDescent="0.35">
      <c r="A16" s="1"/>
      <c r="B16" s="1"/>
      <c r="C16" s="1" t="s">
        <v>117</v>
      </c>
      <c r="D16" s="1"/>
      <c r="E16" s="1"/>
      <c r="F16" s="1">
        <v>450</v>
      </c>
      <c r="G16" s="1">
        <v>360</v>
      </c>
      <c r="H16" s="1">
        <v>463.64</v>
      </c>
      <c r="I16" s="1"/>
      <c r="J16" s="1"/>
      <c r="K16" s="1"/>
      <c r="L16" s="1"/>
    </row>
    <row r="17" spans="1:12" x14ac:dyDescent="0.35">
      <c r="A17" s="1"/>
      <c r="B17" s="1"/>
      <c r="C17" s="1" t="s">
        <v>118</v>
      </c>
      <c r="D17" s="1"/>
      <c r="E17" s="1"/>
      <c r="F17" s="1">
        <v>300</v>
      </c>
      <c r="G17" s="1">
        <v>300</v>
      </c>
      <c r="H17" s="1">
        <v>260.39999999999998</v>
      </c>
      <c r="I17" s="1"/>
      <c r="J17" s="1"/>
      <c r="K17" s="1"/>
      <c r="L17" s="1"/>
    </row>
    <row r="18" spans="1:12" x14ac:dyDescent="0.35">
      <c r="A18" s="1"/>
      <c r="B18" s="1"/>
      <c r="C18" s="1" t="s">
        <v>119</v>
      </c>
      <c r="D18" s="1"/>
      <c r="E18" s="1"/>
      <c r="F18" s="1">
        <v>800</v>
      </c>
      <c r="G18" s="1">
        <v>500</v>
      </c>
      <c r="H18" s="1">
        <v>800.82</v>
      </c>
      <c r="I18" s="1"/>
      <c r="J18" s="1"/>
      <c r="K18" s="1"/>
      <c r="L18" s="1"/>
    </row>
    <row r="19" spans="1:12" x14ac:dyDescent="0.35">
      <c r="A19" s="1"/>
      <c r="B19" s="1"/>
      <c r="C19" s="1" t="s">
        <v>111</v>
      </c>
      <c r="D19" s="1"/>
      <c r="E19" s="1"/>
      <c r="F19" s="1">
        <v>350</v>
      </c>
      <c r="G19" s="1">
        <v>305</v>
      </c>
      <c r="H19" s="1">
        <v>362</v>
      </c>
      <c r="I19" s="1"/>
      <c r="J19" s="1"/>
      <c r="K19" s="1"/>
      <c r="L19" s="1"/>
    </row>
    <row r="20" spans="1:12" x14ac:dyDescent="0.35">
      <c r="A20" s="1"/>
      <c r="B20" s="1"/>
      <c r="C20" s="1" t="s">
        <v>112</v>
      </c>
      <c r="D20" s="1"/>
      <c r="E20" s="1"/>
      <c r="F20" s="1">
        <v>1500</v>
      </c>
      <c r="G20" s="1">
        <v>1300</v>
      </c>
      <c r="H20" s="1">
        <v>1404</v>
      </c>
      <c r="I20" s="1"/>
      <c r="J20" s="1"/>
      <c r="K20" s="1"/>
      <c r="L20" s="1"/>
    </row>
    <row r="21" spans="1:12" x14ac:dyDescent="0.35">
      <c r="A21" s="1"/>
      <c r="B21" s="1"/>
      <c r="C21" s="1" t="s">
        <v>113</v>
      </c>
      <c r="D21" s="1"/>
      <c r="E21" s="1"/>
      <c r="F21" s="1">
        <v>3000</v>
      </c>
      <c r="G21" s="1">
        <v>2600</v>
      </c>
      <c r="H21" s="1">
        <v>2064.0300000000002</v>
      </c>
      <c r="I21" s="1"/>
      <c r="J21" s="1"/>
      <c r="K21" s="1"/>
      <c r="L21" s="1"/>
    </row>
    <row r="22" spans="1:12" x14ac:dyDescent="0.35">
      <c r="A22" s="1"/>
      <c r="B22" s="1"/>
      <c r="C22" s="1" t="s">
        <v>114</v>
      </c>
      <c r="D22" s="1"/>
      <c r="E22" s="1"/>
      <c r="F22" s="1">
        <v>6500</v>
      </c>
      <c r="G22" s="1">
        <v>6500</v>
      </c>
      <c r="H22" s="1">
        <v>2104.5</v>
      </c>
      <c r="I22" s="1"/>
      <c r="J22" s="1"/>
      <c r="K22" s="1"/>
      <c r="L22" s="1"/>
    </row>
    <row r="23" spans="1:12" x14ac:dyDescent="0.35">
      <c r="A23" s="1"/>
      <c r="B23" s="1"/>
      <c r="C23" s="1" t="s">
        <v>18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5">
      <c r="A24" s="1"/>
      <c r="B24" s="1"/>
      <c r="C24" s="1" t="s">
        <v>133</v>
      </c>
      <c r="D24" s="1"/>
      <c r="E24" s="1"/>
      <c r="F24" s="1"/>
      <c r="G24" s="1">
        <v>7200</v>
      </c>
      <c r="H24" s="1">
        <v>0</v>
      </c>
      <c r="I24" s="1"/>
      <c r="J24" s="1"/>
      <c r="K24" s="1"/>
      <c r="L24" s="1"/>
    </row>
    <row r="25" spans="1:12" x14ac:dyDescent="0.35">
      <c r="A25" s="1"/>
      <c r="B25" s="1"/>
      <c r="C25" s="1" t="s">
        <v>22</v>
      </c>
      <c r="D25" s="1"/>
      <c r="E25" s="1"/>
      <c r="F25" s="1">
        <v>250</v>
      </c>
      <c r="G25" s="1">
        <v>250</v>
      </c>
      <c r="H25" s="1">
        <v>897.2</v>
      </c>
      <c r="I25" s="1"/>
      <c r="J25" s="1"/>
      <c r="K25" s="1"/>
      <c r="L25" s="1"/>
    </row>
    <row r="26" spans="1:12" x14ac:dyDescent="0.35">
      <c r="A26" s="1"/>
      <c r="B26" s="1"/>
      <c r="C26" s="1" t="s">
        <v>7</v>
      </c>
      <c r="D26" s="1"/>
      <c r="E26" s="1"/>
      <c r="F26" s="1">
        <v>50</v>
      </c>
      <c r="G26" s="1">
        <v>40</v>
      </c>
      <c r="H26" s="1">
        <v>2820</v>
      </c>
      <c r="I26" s="1"/>
      <c r="J26" s="1"/>
      <c r="K26" s="1"/>
      <c r="L26" s="1"/>
    </row>
    <row r="27" spans="1:12" x14ac:dyDescent="0.35">
      <c r="A27" s="1" t="s">
        <v>23</v>
      </c>
      <c r="B27" s="1"/>
      <c r="C27" s="1"/>
      <c r="D27" s="1"/>
      <c r="E27" s="1"/>
      <c r="F27" s="2">
        <f>SUM(F13:F26)</f>
        <v>13300</v>
      </c>
      <c r="G27" s="2">
        <f>SUM(G13:G26)</f>
        <v>19475</v>
      </c>
      <c r="H27" s="2">
        <f>SUM(H13:H26)</f>
        <v>11251.570000000002</v>
      </c>
      <c r="I27" s="2"/>
      <c r="J27" s="1"/>
      <c r="K27" s="1"/>
      <c r="L27" s="1"/>
    </row>
    <row r="28" spans="1:1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5">
      <c r="A29" s="1" t="s">
        <v>24</v>
      </c>
      <c r="B29" s="1"/>
      <c r="C29" s="1"/>
      <c r="D29" s="1"/>
      <c r="E29" s="1"/>
      <c r="F29" s="10">
        <f>+F27+F10</f>
        <v>17380</v>
      </c>
      <c r="G29" s="10">
        <f>+G27+G10</f>
        <v>23525</v>
      </c>
      <c r="H29" s="10">
        <f>+H27+H10</f>
        <v>14896.570000000002</v>
      </c>
      <c r="I29" s="10"/>
      <c r="J29" s="20"/>
      <c r="K29" s="20"/>
      <c r="L29" s="1"/>
    </row>
    <row r="30" spans="1:12" x14ac:dyDescent="0.35">
      <c r="A30" s="1" t="s">
        <v>25</v>
      </c>
      <c r="B30" s="1"/>
      <c r="C30" s="1"/>
      <c r="D30" s="1"/>
      <c r="E30" s="1"/>
      <c r="F30" s="14">
        <f>+F6-F29</f>
        <v>-3380</v>
      </c>
      <c r="G30" s="14">
        <f>+G6-G29</f>
        <v>-10825</v>
      </c>
      <c r="H30" s="23">
        <f>+H6-H29</f>
        <v>-1090.0300000000007</v>
      </c>
      <c r="I30" s="14"/>
      <c r="J30" s="20"/>
      <c r="K30" s="20"/>
      <c r="L30" s="1"/>
    </row>
    <row r="31" spans="1:1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35">
      <c r="A38" s="1"/>
      <c r="B38" s="1"/>
      <c r="C38" s="1"/>
      <c r="D38" s="1"/>
      <c r="E38" s="1"/>
      <c r="F38" s="1"/>
      <c r="G38" s="1"/>
      <c r="H38" s="1"/>
      <c r="I38" s="2"/>
      <c r="J38" s="1"/>
      <c r="K38" s="1"/>
      <c r="L38" s="1"/>
    </row>
    <row r="39" spans="1:1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35">
      <c r="A40" s="1"/>
      <c r="B40" s="1"/>
      <c r="C40" s="1"/>
      <c r="D40" s="1"/>
      <c r="E40" s="1"/>
      <c r="F40" s="1"/>
      <c r="G40" s="1"/>
      <c r="H40" s="20"/>
      <c r="I40" s="20"/>
      <c r="J40" s="1"/>
      <c r="K40" s="1"/>
      <c r="L40" s="1"/>
    </row>
    <row r="41" spans="1:12" x14ac:dyDescent="0.35">
      <c r="A41" s="1"/>
      <c r="B41" s="1"/>
      <c r="C41" s="1"/>
      <c r="D41" s="1"/>
      <c r="E41" s="1"/>
      <c r="F41" s="1"/>
      <c r="G41" s="1"/>
      <c r="H41" s="20"/>
      <c r="I41" s="24"/>
      <c r="J41" s="1"/>
      <c r="K41" s="1"/>
      <c r="L41" s="1"/>
    </row>
    <row r="42" spans="1:12" x14ac:dyDescent="0.35">
      <c r="A42" s="1"/>
      <c r="B42" s="1"/>
      <c r="C42" s="1"/>
      <c r="D42" s="1"/>
      <c r="E42" s="1"/>
      <c r="F42" s="1"/>
      <c r="G42" s="1"/>
      <c r="H42" s="20"/>
      <c r="I42" s="20"/>
      <c r="J42" s="1"/>
      <c r="K42" s="1"/>
      <c r="L42" s="1"/>
    </row>
    <row r="43" spans="1:12" x14ac:dyDescent="0.35">
      <c r="A43" s="1"/>
      <c r="B43" s="1"/>
      <c r="C43" s="1"/>
      <c r="D43" s="1"/>
      <c r="E43" s="1"/>
      <c r="F43" s="1"/>
      <c r="G43" s="1"/>
      <c r="H43" s="1"/>
      <c r="I43" s="19"/>
      <c r="J43" s="1"/>
      <c r="K43" s="1"/>
      <c r="L43" s="1"/>
    </row>
    <row r="44" spans="1:12" x14ac:dyDescent="0.35">
      <c r="A44" s="1"/>
      <c r="B44" s="1"/>
      <c r="C44" s="1"/>
      <c r="D44" s="1"/>
      <c r="E44" s="1"/>
      <c r="F44" s="1"/>
      <c r="G44" s="1"/>
      <c r="H44" s="1"/>
      <c r="I44" s="2"/>
      <c r="J44" s="1"/>
      <c r="K44" s="1"/>
      <c r="L44" s="1"/>
    </row>
    <row r="45" spans="1:12" x14ac:dyDescent="0.35">
      <c r="A45" s="15"/>
      <c r="B45" s="15"/>
      <c r="C45" s="15"/>
      <c r="D45" s="15"/>
      <c r="E45" s="1"/>
      <c r="F45" s="1"/>
      <c r="G45" s="1"/>
      <c r="H45" s="1"/>
      <c r="I45" s="2"/>
      <c r="J45" s="1"/>
      <c r="K45" s="1"/>
      <c r="L45" s="1"/>
    </row>
    <row r="46" spans="1:12" x14ac:dyDescent="0.35">
      <c r="A46" s="15"/>
      <c r="B46" s="15"/>
      <c r="C46" s="15"/>
      <c r="D46" s="15"/>
      <c r="E46" s="1"/>
      <c r="F46" s="1"/>
      <c r="G46" s="1"/>
      <c r="H46" s="1"/>
      <c r="I46" s="2"/>
      <c r="J46" s="1"/>
      <c r="K46" s="1"/>
      <c r="L46" s="1"/>
    </row>
    <row r="47" spans="1:12" x14ac:dyDescent="0.35">
      <c r="A47" s="15"/>
      <c r="B47" s="15"/>
      <c r="C47" s="15"/>
      <c r="D47" s="15"/>
    </row>
    <row r="48" spans="1:12" x14ac:dyDescent="0.35">
      <c r="A48" s="15"/>
      <c r="B48" s="15"/>
      <c r="C48" s="15"/>
      <c r="D48" s="15"/>
    </row>
    <row r="49" spans="1:4" x14ac:dyDescent="0.35">
      <c r="A49" s="15"/>
      <c r="B49" s="15"/>
      <c r="C49" s="15"/>
      <c r="D49" s="15"/>
    </row>
    <row r="50" spans="1:4" x14ac:dyDescent="0.35">
      <c r="A50" s="1"/>
      <c r="B50" s="1"/>
      <c r="C50" s="1"/>
      <c r="D50" s="1"/>
    </row>
    <row r="51" spans="1:4" x14ac:dyDescent="0.35">
      <c r="A51" s="1"/>
      <c r="B51" s="1"/>
      <c r="C51" s="1"/>
      <c r="D51" s="1"/>
    </row>
    <row r="52" spans="1:4" x14ac:dyDescent="0.35">
      <c r="A52" s="1"/>
      <c r="B52" s="1"/>
      <c r="C52" s="1"/>
      <c r="D52" s="1"/>
    </row>
    <row r="53" spans="1:4" x14ac:dyDescent="0.35">
      <c r="A53" s="1"/>
      <c r="B53" s="1"/>
      <c r="C53" s="1"/>
      <c r="D53" s="1"/>
    </row>
    <row r="54" spans="1:4" x14ac:dyDescent="0.35">
      <c r="A54" s="1"/>
      <c r="B54" s="1"/>
      <c r="C54" s="1"/>
      <c r="D54" s="1"/>
    </row>
    <row r="55" spans="1:4" x14ac:dyDescent="0.35">
      <c r="A55" s="1"/>
      <c r="B55" s="1"/>
      <c r="C55" s="1"/>
      <c r="D55" s="1"/>
    </row>
  </sheetData>
  <pageMargins left="0.25" right="0.25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8"/>
  <sheetViews>
    <sheetView workbookViewId="0">
      <selection activeCell="K6" sqref="K6"/>
    </sheetView>
  </sheetViews>
  <sheetFormatPr defaultRowHeight="14.5" x14ac:dyDescent="0.35"/>
  <sheetData>
    <row r="1" spans="1:12" x14ac:dyDescent="0.35">
      <c r="A1" t="s">
        <v>92</v>
      </c>
    </row>
    <row r="3" spans="1:12" x14ac:dyDescent="0.35">
      <c r="B3" t="s">
        <v>93</v>
      </c>
      <c r="C3" t="s">
        <v>94</v>
      </c>
      <c r="D3" t="s">
        <v>95</v>
      </c>
      <c r="E3" t="s">
        <v>96</v>
      </c>
      <c r="F3" t="s">
        <v>100</v>
      </c>
      <c r="G3" t="s">
        <v>101</v>
      </c>
      <c r="H3" t="s">
        <v>103</v>
      </c>
      <c r="I3" t="s">
        <v>102</v>
      </c>
      <c r="J3" t="s">
        <v>99</v>
      </c>
      <c r="K3" t="s">
        <v>97</v>
      </c>
    </row>
    <row r="5" spans="1:12" x14ac:dyDescent="0.35">
      <c r="B5">
        <v>45</v>
      </c>
      <c r="C5">
        <v>91</v>
      </c>
      <c r="D5">
        <v>15</v>
      </c>
      <c r="E5">
        <v>4000</v>
      </c>
      <c r="F5">
        <v>97.9</v>
      </c>
      <c r="G5">
        <v>45</v>
      </c>
      <c r="H5">
        <v>280.8</v>
      </c>
      <c r="J5">
        <v>873</v>
      </c>
      <c r="K5">
        <v>3447.27</v>
      </c>
    </row>
    <row r="6" spans="1:12" x14ac:dyDescent="0.35">
      <c r="B6">
        <v>268</v>
      </c>
      <c r="C6">
        <v>60</v>
      </c>
      <c r="D6">
        <v>16</v>
      </c>
      <c r="E6">
        <v>550</v>
      </c>
      <c r="F6">
        <v>3.5</v>
      </c>
      <c r="G6">
        <v>280.8</v>
      </c>
      <c r="H6">
        <v>20</v>
      </c>
      <c r="I6">
        <v>312.48</v>
      </c>
      <c r="J6">
        <f>295+29.41</f>
        <v>324.41000000000003</v>
      </c>
      <c r="K6">
        <v>3344.05</v>
      </c>
      <c r="L6" t="s">
        <v>98</v>
      </c>
    </row>
    <row r="7" spans="1:12" x14ac:dyDescent="0.35">
      <c r="B7">
        <v>820.5</v>
      </c>
      <c r="C7">
        <v>14</v>
      </c>
      <c r="D7">
        <v>35.67</v>
      </c>
      <c r="F7">
        <f>18+50</f>
        <v>68</v>
      </c>
    </row>
    <row r="8" spans="1:12" x14ac:dyDescent="0.35">
      <c r="C8">
        <v>20.2</v>
      </c>
      <c r="D8">
        <v>37.619999999999997</v>
      </c>
    </row>
    <row r="9" spans="1:12" x14ac:dyDescent="0.35">
      <c r="C9">
        <v>23.4</v>
      </c>
      <c r="D9">
        <v>40.4</v>
      </c>
    </row>
    <row r="10" spans="1:12" x14ac:dyDescent="0.35">
      <c r="C10">
        <v>300</v>
      </c>
      <c r="D10">
        <v>8</v>
      </c>
    </row>
    <row r="11" spans="1:12" x14ac:dyDescent="0.35">
      <c r="C11">
        <v>28.9</v>
      </c>
      <c r="D11">
        <v>60</v>
      </c>
    </row>
    <row r="12" spans="1:12" x14ac:dyDescent="0.35">
      <c r="C12">
        <v>144</v>
      </c>
      <c r="D12">
        <v>38.54</v>
      </c>
    </row>
    <row r="13" spans="1:12" x14ac:dyDescent="0.35">
      <c r="C13">
        <v>12.33</v>
      </c>
      <c r="D13">
        <v>153.69999999999999</v>
      </c>
    </row>
    <row r="14" spans="1:12" x14ac:dyDescent="0.35">
      <c r="C14">
        <v>57.88</v>
      </c>
      <c r="D14">
        <v>20</v>
      </c>
    </row>
    <row r="15" spans="1:12" x14ac:dyDescent="0.35">
      <c r="C15">
        <v>27.62</v>
      </c>
      <c r="D15">
        <v>50.84</v>
      </c>
    </row>
    <row r="16" spans="1:12" x14ac:dyDescent="0.35">
      <c r="C16">
        <v>29.3</v>
      </c>
    </row>
    <row r="18" spans="2:12" x14ac:dyDescent="0.35">
      <c r="B18">
        <f>SUM(B5:B17)</f>
        <v>1133.5</v>
      </c>
      <c r="C18">
        <f t="shared" ref="C18:K18" si="0">SUM(C5:C17)</f>
        <v>808.63</v>
      </c>
      <c r="D18">
        <f t="shared" si="0"/>
        <v>475.77</v>
      </c>
      <c r="E18">
        <f t="shared" si="0"/>
        <v>4550</v>
      </c>
      <c r="F18">
        <f t="shared" si="0"/>
        <v>169.4</v>
      </c>
      <c r="G18">
        <f t="shared" si="0"/>
        <v>325.8</v>
      </c>
      <c r="H18">
        <f t="shared" si="0"/>
        <v>300.8</v>
      </c>
      <c r="I18">
        <f t="shared" si="0"/>
        <v>312.48</v>
      </c>
      <c r="J18">
        <f t="shared" si="0"/>
        <v>1197.4100000000001</v>
      </c>
      <c r="K18" s="7">
        <f t="shared" si="0"/>
        <v>6791.32</v>
      </c>
      <c r="L18" s="7">
        <f>SUM(B18:J18)</f>
        <v>9273.7899999999991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zoomScale="120" zoomScaleNormal="120" workbookViewId="0">
      <pane ySplit="1" topLeftCell="A14" activePane="bottomLeft" state="frozen"/>
      <selection pane="bottomLeft" activeCell="L11" sqref="L11"/>
    </sheetView>
  </sheetViews>
  <sheetFormatPr defaultRowHeight="14.5" x14ac:dyDescent="0.35"/>
  <cols>
    <col min="2" max="2" width="5.453125" customWidth="1"/>
    <col min="5" max="6" width="12.54296875" customWidth="1"/>
    <col min="7" max="7" width="9.26953125" customWidth="1"/>
    <col min="8" max="8" width="10.453125" style="7" customWidth="1"/>
  </cols>
  <sheetData>
    <row r="1" spans="1:12" x14ac:dyDescent="0.35">
      <c r="A1" s="1" t="s">
        <v>126</v>
      </c>
      <c r="B1" s="1"/>
      <c r="C1" s="1"/>
      <c r="D1" s="1"/>
      <c r="E1" s="1"/>
      <c r="F1" s="6" t="s">
        <v>128</v>
      </c>
      <c r="G1" s="6" t="s">
        <v>121</v>
      </c>
      <c r="H1" s="6" t="s">
        <v>127</v>
      </c>
      <c r="I1" s="5"/>
      <c r="J1" s="1"/>
      <c r="K1" s="1"/>
    </row>
    <row r="2" spans="1:12" x14ac:dyDescent="0.35">
      <c r="A2" s="1"/>
      <c r="B2" s="1"/>
      <c r="C2" s="1"/>
      <c r="D2" s="1"/>
      <c r="E2" s="1"/>
      <c r="F2" s="1"/>
      <c r="G2" s="1"/>
      <c r="H2" s="2"/>
      <c r="I2" s="1"/>
      <c r="K2" s="1"/>
      <c r="L2" s="1"/>
    </row>
    <row r="3" spans="1:12" x14ac:dyDescent="0.35">
      <c r="A3" s="1" t="s">
        <v>124</v>
      </c>
      <c r="B3" s="1"/>
      <c r="C3" s="1"/>
      <c r="D3" s="1"/>
      <c r="E3" s="1"/>
      <c r="F3" s="1"/>
      <c r="G3" s="1"/>
      <c r="H3" s="2"/>
      <c r="I3" s="1"/>
      <c r="K3" s="1"/>
      <c r="L3" s="1"/>
    </row>
    <row r="4" spans="1:12" x14ac:dyDescent="0.35">
      <c r="A4" s="1" t="s">
        <v>1</v>
      </c>
      <c r="B4" s="1"/>
      <c r="C4" s="1" t="s">
        <v>2</v>
      </c>
      <c r="D4" s="1"/>
      <c r="E4" s="1"/>
      <c r="F4" s="1">
        <v>12700</v>
      </c>
      <c r="G4" s="1">
        <v>13100</v>
      </c>
      <c r="H4" s="22">
        <v>13540.25</v>
      </c>
      <c r="I4" s="1"/>
      <c r="K4" s="21"/>
      <c r="L4" s="1"/>
    </row>
    <row r="5" spans="1:12" x14ac:dyDescent="0.35">
      <c r="A5" s="1"/>
      <c r="B5" s="1"/>
      <c r="C5" s="1" t="s">
        <v>83</v>
      </c>
      <c r="D5" s="1"/>
      <c r="E5" s="1"/>
      <c r="F5" s="1"/>
      <c r="G5" s="1"/>
      <c r="H5" s="1"/>
      <c r="I5" s="1"/>
      <c r="K5" s="1"/>
      <c r="L5" s="1"/>
    </row>
    <row r="6" spans="1:12" x14ac:dyDescent="0.35">
      <c r="A6" s="1"/>
      <c r="B6" s="1"/>
      <c r="C6" s="1"/>
      <c r="D6" s="1"/>
      <c r="E6" s="1"/>
      <c r="F6" s="13">
        <f t="shared" ref="F6:G6" si="0">SUM(F4:F5)</f>
        <v>12700</v>
      </c>
      <c r="G6" s="13">
        <f t="shared" si="0"/>
        <v>13100</v>
      </c>
      <c r="H6" s="19">
        <f>SUM(H4:H5)</f>
        <v>13540.25</v>
      </c>
      <c r="I6" s="1"/>
      <c r="J6" s="1"/>
      <c r="K6" s="1"/>
      <c r="L6" s="1"/>
    </row>
    <row r="7" spans="1:12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x14ac:dyDescent="0.35">
      <c r="A8" s="1" t="s">
        <v>3</v>
      </c>
      <c r="B8" s="1"/>
      <c r="C8" s="1" t="s">
        <v>4</v>
      </c>
      <c r="D8" s="1"/>
      <c r="E8" s="1"/>
      <c r="F8" s="1">
        <v>4050</v>
      </c>
      <c r="G8" s="1">
        <v>4000</v>
      </c>
      <c r="H8" s="1">
        <v>3605</v>
      </c>
      <c r="I8" s="1"/>
      <c r="J8" s="1"/>
      <c r="K8" s="1"/>
    </row>
    <row r="9" spans="1:12" x14ac:dyDescent="0.35">
      <c r="A9" s="1"/>
      <c r="B9" s="1"/>
      <c r="C9" s="1" t="s">
        <v>5</v>
      </c>
      <c r="D9" s="1"/>
      <c r="E9" s="1"/>
      <c r="F9" s="1"/>
      <c r="G9" s="1">
        <v>50</v>
      </c>
      <c r="H9" s="1">
        <v>0</v>
      </c>
      <c r="I9" s="1"/>
      <c r="J9" s="1"/>
      <c r="K9" s="1"/>
    </row>
    <row r="10" spans="1:12" x14ac:dyDescent="0.35">
      <c r="A10" s="1" t="s">
        <v>6</v>
      </c>
      <c r="B10" s="1"/>
      <c r="C10" s="1"/>
      <c r="D10" s="1"/>
      <c r="E10" s="1"/>
      <c r="F10" s="2">
        <f>SUM(F8:F9)</f>
        <v>4050</v>
      </c>
      <c r="G10" s="2">
        <f>SUM(G8:G9)</f>
        <v>4050</v>
      </c>
      <c r="H10" s="2">
        <f>SUM(H8:H9)</f>
        <v>3605</v>
      </c>
      <c r="I10" s="1"/>
      <c r="J10" s="2"/>
      <c r="K10" s="1"/>
    </row>
    <row r="11" spans="1:12" x14ac:dyDescent="0.35">
      <c r="A11" s="1" t="s">
        <v>76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x14ac:dyDescent="0.35">
      <c r="A12" s="1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 x14ac:dyDescent="0.35">
      <c r="B13" s="1"/>
      <c r="C13" s="1" t="s">
        <v>8</v>
      </c>
      <c r="D13" s="1"/>
      <c r="E13" s="1"/>
      <c r="F13" s="1">
        <v>0</v>
      </c>
      <c r="G13" s="1">
        <v>0</v>
      </c>
      <c r="H13" s="1">
        <v>0</v>
      </c>
      <c r="I13" s="1"/>
      <c r="J13" s="1"/>
      <c r="K13" s="1"/>
    </row>
    <row r="14" spans="1:12" x14ac:dyDescent="0.35">
      <c r="A14" s="1"/>
      <c r="B14" s="1"/>
      <c r="C14" s="1" t="s">
        <v>115</v>
      </c>
      <c r="D14" s="1"/>
      <c r="E14" s="1"/>
      <c r="F14" s="1">
        <v>0</v>
      </c>
      <c r="G14" s="1">
        <v>0</v>
      </c>
      <c r="H14" s="1">
        <v>191</v>
      </c>
      <c r="I14" s="1"/>
      <c r="J14" s="1"/>
      <c r="K14" s="1"/>
    </row>
    <row r="15" spans="1:12" x14ac:dyDescent="0.35">
      <c r="A15" s="1"/>
      <c r="B15" s="1"/>
      <c r="C15" s="1" t="s">
        <v>116</v>
      </c>
      <c r="D15" s="1"/>
      <c r="E15" s="1"/>
      <c r="F15" s="1">
        <v>120</v>
      </c>
      <c r="G15" s="1">
        <v>90</v>
      </c>
      <c r="H15" s="1">
        <v>119.67</v>
      </c>
      <c r="I15" s="1"/>
      <c r="J15" s="1"/>
      <c r="K15" s="1"/>
    </row>
    <row r="16" spans="1:12" x14ac:dyDescent="0.35">
      <c r="A16" s="1"/>
      <c r="B16" s="1"/>
      <c r="C16" s="1" t="s">
        <v>117</v>
      </c>
      <c r="D16" s="1"/>
      <c r="E16" s="1"/>
      <c r="F16" s="1">
        <v>360</v>
      </c>
      <c r="G16" s="1">
        <v>300</v>
      </c>
      <c r="H16" s="1">
        <v>354.08</v>
      </c>
      <c r="I16" s="1"/>
      <c r="J16" s="1"/>
      <c r="K16" s="1"/>
    </row>
    <row r="17" spans="1:11" x14ac:dyDescent="0.35">
      <c r="A17" s="1"/>
      <c r="B17" s="1"/>
      <c r="C17" s="1" t="s">
        <v>118</v>
      </c>
      <c r="D17" s="1"/>
      <c r="E17" s="1"/>
      <c r="F17" s="1">
        <v>300</v>
      </c>
      <c r="G17" s="1">
        <v>300</v>
      </c>
      <c r="H17" s="1">
        <v>260.39999999999998</v>
      </c>
      <c r="I17" s="1"/>
      <c r="J17" s="1"/>
      <c r="K17" s="1"/>
    </row>
    <row r="18" spans="1:11" x14ac:dyDescent="0.35">
      <c r="A18" s="1"/>
      <c r="B18" s="1"/>
      <c r="C18" s="1" t="s">
        <v>119</v>
      </c>
      <c r="D18" s="1"/>
      <c r="E18" s="1"/>
      <c r="F18" s="1">
        <v>500</v>
      </c>
      <c r="G18" s="1">
        <v>400</v>
      </c>
      <c r="H18" s="1">
        <v>169.07</v>
      </c>
      <c r="I18" s="1"/>
      <c r="J18" s="1"/>
      <c r="K18" s="1"/>
    </row>
    <row r="19" spans="1:11" x14ac:dyDescent="0.35">
      <c r="A19" s="1"/>
      <c r="B19" s="1"/>
      <c r="C19" s="1" t="s">
        <v>111</v>
      </c>
      <c r="D19" s="1"/>
      <c r="E19" s="1"/>
      <c r="F19" s="1">
        <v>305</v>
      </c>
      <c r="G19" s="1">
        <v>300</v>
      </c>
      <c r="H19" s="1">
        <v>392.01</v>
      </c>
      <c r="I19" s="1"/>
      <c r="J19" s="1"/>
      <c r="K19" s="1"/>
    </row>
    <row r="20" spans="1:11" x14ac:dyDescent="0.35">
      <c r="A20" s="1"/>
      <c r="B20" s="1"/>
      <c r="C20" s="1" t="s">
        <v>112</v>
      </c>
      <c r="D20" s="1"/>
      <c r="E20" s="1"/>
      <c r="F20" s="1">
        <v>1300</v>
      </c>
      <c r="G20" s="1">
        <v>1000</v>
      </c>
      <c r="H20" s="1">
        <v>1289.2</v>
      </c>
      <c r="I20" s="1"/>
      <c r="J20" s="1"/>
      <c r="K20" s="1"/>
    </row>
    <row r="21" spans="1:11" x14ac:dyDescent="0.35">
      <c r="A21" s="1"/>
      <c r="B21" s="1"/>
      <c r="C21" s="1" t="s">
        <v>113</v>
      </c>
      <c r="D21" s="1"/>
      <c r="E21" s="1"/>
      <c r="F21" s="1">
        <v>2600</v>
      </c>
      <c r="G21" s="1">
        <v>2600</v>
      </c>
      <c r="H21" s="1">
        <v>1164.67</v>
      </c>
      <c r="I21" s="1"/>
      <c r="J21" s="1"/>
      <c r="K21" s="1"/>
    </row>
    <row r="22" spans="1:11" x14ac:dyDescent="0.35">
      <c r="A22" s="1"/>
      <c r="B22" s="1"/>
      <c r="C22" s="1" t="s">
        <v>114</v>
      </c>
      <c r="D22" s="1"/>
      <c r="E22" s="1"/>
      <c r="F22" s="1">
        <v>6500</v>
      </c>
      <c r="G22" s="1">
        <v>6000</v>
      </c>
      <c r="H22" s="1">
        <v>1544.3</v>
      </c>
      <c r="I22" s="1"/>
      <c r="J22" s="1"/>
      <c r="K22" s="1"/>
    </row>
    <row r="23" spans="1:11" x14ac:dyDescent="0.35">
      <c r="A23" s="1"/>
      <c r="B23" s="1"/>
      <c r="C23" s="1" t="s">
        <v>18</v>
      </c>
      <c r="D23" s="1"/>
      <c r="E23" s="1"/>
      <c r="F23" s="1"/>
      <c r="G23" s="1"/>
      <c r="H23" s="1">
        <v>0</v>
      </c>
      <c r="I23" s="1"/>
      <c r="J23" s="1"/>
      <c r="K23" s="1"/>
    </row>
    <row r="24" spans="1:11" x14ac:dyDescent="0.35">
      <c r="A24" s="1"/>
      <c r="B24" s="1"/>
      <c r="C24" s="1" t="s">
        <v>130</v>
      </c>
      <c r="D24" s="1"/>
      <c r="E24" s="1"/>
      <c r="F24" s="1">
        <v>7200</v>
      </c>
      <c r="G24" s="1">
        <v>0</v>
      </c>
      <c r="H24" s="1"/>
      <c r="I24" s="1"/>
      <c r="J24" s="1"/>
      <c r="K24" s="1"/>
    </row>
    <row r="25" spans="1:11" x14ac:dyDescent="0.35">
      <c r="A25" s="1"/>
      <c r="B25" s="1"/>
      <c r="C25" s="1" t="s">
        <v>22</v>
      </c>
      <c r="D25" s="1"/>
      <c r="E25" s="1"/>
      <c r="F25" s="1">
        <v>250</v>
      </c>
      <c r="G25" s="1">
        <v>250</v>
      </c>
      <c r="H25" s="1">
        <v>2135</v>
      </c>
      <c r="I25" s="1"/>
      <c r="J25" s="1"/>
      <c r="K25" s="1" t="s">
        <v>129</v>
      </c>
    </row>
    <row r="26" spans="1:11" x14ac:dyDescent="0.35">
      <c r="A26" s="1"/>
      <c r="B26" s="1"/>
      <c r="C26" s="1" t="s">
        <v>7</v>
      </c>
      <c r="D26" s="1"/>
      <c r="E26" s="1"/>
      <c r="F26" s="1">
        <v>40</v>
      </c>
      <c r="G26" s="1">
        <v>40</v>
      </c>
      <c r="H26" s="1">
        <v>640.84</v>
      </c>
      <c r="I26" s="1"/>
      <c r="J26" s="1"/>
      <c r="K26" s="1"/>
    </row>
    <row r="27" spans="1:11" x14ac:dyDescent="0.35">
      <c r="A27" s="1" t="s">
        <v>23</v>
      </c>
      <c r="B27" s="1"/>
      <c r="C27" s="1"/>
      <c r="D27" s="1"/>
      <c r="E27" s="1"/>
      <c r="F27" s="2">
        <f>SUM(F13:F26)</f>
        <v>19475</v>
      </c>
      <c r="G27" s="2">
        <f>SUM(G13:G26)</f>
        <v>11280</v>
      </c>
      <c r="H27" s="2">
        <f>SUM(H13:H26)</f>
        <v>8260.24</v>
      </c>
      <c r="I27" s="1"/>
      <c r="J27" s="1"/>
      <c r="K27" s="1"/>
    </row>
    <row r="28" spans="1:1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35">
      <c r="A29" s="1" t="s">
        <v>24</v>
      </c>
      <c r="B29" s="1"/>
      <c r="C29" s="1"/>
      <c r="D29" s="1"/>
      <c r="E29" s="1"/>
      <c r="F29" s="10">
        <f>+F27+F10</f>
        <v>23525</v>
      </c>
      <c r="G29" s="10">
        <f>+G27+G10</f>
        <v>15330</v>
      </c>
      <c r="H29" s="10">
        <f>+H27+H10</f>
        <v>11865.24</v>
      </c>
      <c r="I29" s="20"/>
      <c r="J29" s="20"/>
      <c r="K29" s="1"/>
    </row>
    <row r="30" spans="1:11" x14ac:dyDescent="0.35">
      <c r="A30" s="1" t="s">
        <v>25</v>
      </c>
      <c r="B30" s="1"/>
      <c r="C30" s="1"/>
      <c r="D30" s="1"/>
      <c r="E30" s="1"/>
      <c r="F30" s="14">
        <f>+F6-F29</f>
        <v>-10825</v>
      </c>
      <c r="G30" s="14">
        <f>+G6-G29</f>
        <v>-2230</v>
      </c>
      <c r="H30" s="14">
        <f>+H6-H29</f>
        <v>1675.0100000000002</v>
      </c>
      <c r="I30" s="20"/>
      <c r="J30" s="20"/>
      <c r="K30" s="1"/>
    </row>
    <row r="31" spans="1:1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5">
      <c r="A35" s="1" t="s">
        <v>26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5">
      <c r="A36" s="1" t="s">
        <v>1</v>
      </c>
      <c r="B36" s="1"/>
      <c r="C36" s="1" t="s">
        <v>89</v>
      </c>
      <c r="D36" s="1"/>
      <c r="E36" s="1"/>
      <c r="F36" s="1"/>
      <c r="G36" s="1"/>
      <c r="H36" s="1">
        <v>0.25</v>
      </c>
      <c r="I36" s="1"/>
      <c r="J36" s="1"/>
      <c r="K36" s="1"/>
    </row>
    <row r="37" spans="1:11" x14ac:dyDescent="0.35">
      <c r="A37" s="1"/>
      <c r="B37" s="1"/>
      <c r="C37" s="1" t="s">
        <v>90</v>
      </c>
      <c r="D37" s="1"/>
      <c r="E37" s="1"/>
      <c r="F37" s="1"/>
      <c r="G37" s="1"/>
      <c r="H37" s="1">
        <v>925</v>
      </c>
      <c r="I37" s="1"/>
      <c r="J37" s="1"/>
      <c r="K37" s="1"/>
    </row>
    <row r="38" spans="1:11" x14ac:dyDescent="0.35">
      <c r="A38" s="1" t="s">
        <v>28</v>
      </c>
      <c r="B38" s="1"/>
      <c r="C38" s="1"/>
      <c r="D38" s="1"/>
      <c r="E38" s="1"/>
      <c r="F38" s="1"/>
      <c r="G38" s="1"/>
      <c r="H38" s="2">
        <v>982.8</v>
      </c>
      <c r="I38" s="1"/>
      <c r="J38" s="1"/>
      <c r="K38" s="1"/>
    </row>
    <row r="39" spans="1:11" x14ac:dyDescent="0.35">
      <c r="A39" s="1" t="s">
        <v>3</v>
      </c>
      <c r="B39" s="1" t="s">
        <v>75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5">
      <c r="A40" s="1" t="s">
        <v>24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5">
      <c r="A41" s="1" t="s">
        <v>29</v>
      </c>
      <c r="B41" s="1"/>
      <c r="C41" s="1"/>
      <c r="D41" s="1"/>
      <c r="E41" s="1"/>
      <c r="F41" s="1"/>
      <c r="G41" s="1"/>
      <c r="H41" s="10">
        <f>+H38-H40</f>
        <v>982.8</v>
      </c>
      <c r="I41" s="1"/>
      <c r="J41" s="1"/>
      <c r="K41" s="1"/>
    </row>
    <row r="42" spans="1:1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5">
      <c r="A43" s="1" t="s">
        <v>30</v>
      </c>
      <c r="B43" s="1"/>
      <c r="C43" s="1"/>
      <c r="D43" s="1"/>
      <c r="E43" s="1"/>
      <c r="F43" s="1"/>
      <c r="G43" s="1"/>
      <c r="H43" s="19">
        <f>H30+H41</f>
        <v>2657.8100000000004</v>
      </c>
      <c r="I43" s="1"/>
      <c r="J43" s="1"/>
      <c r="K43" s="1"/>
    </row>
    <row r="44" spans="1:11" x14ac:dyDescent="0.35">
      <c r="A44" s="1"/>
      <c r="B44" s="1"/>
      <c r="C44" s="1"/>
      <c r="D44" s="1"/>
      <c r="E44" s="1"/>
      <c r="F44" s="1"/>
      <c r="G44" s="1"/>
      <c r="H44" s="2"/>
      <c r="I44" s="1"/>
      <c r="J44" s="1"/>
      <c r="K44" s="1"/>
    </row>
    <row r="45" spans="1:11" x14ac:dyDescent="0.35">
      <c r="A45" s="15" t="s">
        <v>82</v>
      </c>
      <c r="B45" s="15"/>
      <c r="C45" s="15"/>
      <c r="D45" s="15"/>
      <c r="E45" s="1"/>
      <c r="F45" s="1"/>
      <c r="G45" s="1"/>
      <c r="H45" s="2"/>
      <c r="I45" s="1"/>
      <c r="J45" s="1"/>
      <c r="K45" s="1"/>
    </row>
    <row r="46" spans="1:11" x14ac:dyDescent="0.35">
      <c r="A46" s="15" t="s">
        <v>84</v>
      </c>
      <c r="B46" s="15" t="s">
        <v>85</v>
      </c>
      <c r="C46" s="15" t="s">
        <v>86</v>
      </c>
      <c r="D46" s="15" t="s">
        <v>87</v>
      </c>
      <c r="E46" s="1"/>
      <c r="F46" s="1"/>
      <c r="G46" s="1"/>
      <c r="H46" s="2"/>
      <c r="I46" s="1"/>
      <c r="J46" s="1"/>
      <c r="K46" s="1"/>
    </row>
    <row r="47" spans="1:11" x14ac:dyDescent="0.35">
      <c r="A47" s="15">
        <v>3</v>
      </c>
      <c r="B47" s="15">
        <v>35</v>
      </c>
      <c r="C47" s="15">
        <v>20</v>
      </c>
      <c r="D47" s="15">
        <f>+A47*B47*C47</f>
        <v>2100</v>
      </c>
    </row>
    <row r="48" spans="1:11" x14ac:dyDescent="0.35">
      <c r="A48" s="15">
        <v>1</v>
      </c>
      <c r="B48" s="15">
        <v>30</v>
      </c>
      <c r="C48" s="15">
        <v>250</v>
      </c>
      <c r="D48" s="15">
        <f>+A48*B48*C48</f>
        <v>7500</v>
      </c>
    </row>
    <row r="49" spans="1:4" x14ac:dyDescent="0.35">
      <c r="A49" s="15"/>
      <c r="B49" s="15"/>
      <c r="C49" s="15"/>
      <c r="D49" s="15">
        <f>SUM(D47:D48)</f>
        <v>9600</v>
      </c>
    </row>
    <row r="50" spans="1:4" x14ac:dyDescent="0.35">
      <c r="A50" s="1"/>
      <c r="B50" s="1"/>
      <c r="C50" s="1"/>
      <c r="D50" s="1"/>
    </row>
    <row r="51" spans="1:4" x14ac:dyDescent="0.35">
      <c r="A51" s="1"/>
      <c r="B51" s="1"/>
      <c r="C51" s="1"/>
      <c r="D51" s="1"/>
    </row>
    <row r="52" spans="1:4" x14ac:dyDescent="0.35">
      <c r="A52" s="1"/>
      <c r="B52" s="1"/>
      <c r="C52" s="1"/>
      <c r="D52" s="1"/>
    </row>
    <row r="53" spans="1:4" x14ac:dyDescent="0.35">
      <c r="A53" s="1"/>
      <c r="B53" s="1"/>
      <c r="C53" s="1"/>
      <c r="D53" s="1"/>
    </row>
    <row r="54" spans="1:4" x14ac:dyDescent="0.35">
      <c r="A54" s="1"/>
      <c r="B54" s="1"/>
      <c r="C54" s="1"/>
      <c r="D54" s="1"/>
    </row>
    <row r="55" spans="1:4" x14ac:dyDescent="0.35">
      <c r="A55" s="1"/>
      <c r="B55" s="1"/>
      <c r="C55" s="1"/>
      <c r="D55" s="1"/>
    </row>
  </sheetData>
  <pageMargins left="0.25" right="0.25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5"/>
  <sheetViews>
    <sheetView topLeftCell="B1" zoomScale="150" zoomScaleNormal="150" workbookViewId="0">
      <pane ySplit="1" topLeftCell="A14" activePane="bottomLeft" state="frozen"/>
      <selection pane="bottomLeft" activeCell="H22" sqref="H22"/>
    </sheetView>
  </sheetViews>
  <sheetFormatPr defaultRowHeight="14.5" x14ac:dyDescent="0.35"/>
  <cols>
    <col min="2" max="2" width="5.453125" customWidth="1"/>
    <col min="5" max="6" width="12.54296875" customWidth="1"/>
    <col min="7" max="7" width="9.26953125" customWidth="1"/>
    <col min="8" max="8" width="10.453125" style="7" customWidth="1"/>
  </cols>
  <sheetData>
    <row r="1" spans="1:12" x14ac:dyDescent="0.35">
      <c r="A1" s="1" t="s">
        <v>125</v>
      </c>
      <c r="B1" s="1"/>
      <c r="C1" s="1"/>
      <c r="D1" s="1"/>
      <c r="E1" s="1"/>
      <c r="F1" s="6" t="s">
        <v>121</v>
      </c>
      <c r="G1" s="6" t="s">
        <v>107</v>
      </c>
      <c r="H1" s="6" t="s">
        <v>122</v>
      </c>
      <c r="I1" s="5"/>
      <c r="J1" s="1"/>
      <c r="K1" s="1"/>
    </row>
    <row r="2" spans="1:12" x14ac:dyDescent="0.35">
      <c r="A2" s="1"/>
      <c r="B2" s="1"/>
      <c r="C2" s="1"/>
      <c r="D2" s="1"/>
      <c r="E2" s="1"/>
      <c r="F2" s="1"/>
      <c r="G2" s="1"/>
      <c r="H2" s="2"/>
      <c r="I2" s="1"/>
      <c r="K2" s="1"/>
      <c r="L2" s="1"/>
    </row>
    <row r="3" spans="1:12" x14ac:dyDescent="0.35">
      <c r="A3" s="1" t="s">
        <v>124</v>
      </c>
      <c r="B3" s="1"/>
      <c r="C3" s="1"/>
      <c r="D3" s="1"/>
      <c r="E3" s="1"/>
      <c r="F3" s="1"/>
      <c r="G3" s="1"/>
      <c r="H3" s="2"/>
      <c r="I3" s="1"/>
      <c r="K3" s="1"/>
      <c r="L3" s="1"/>
    </row>
    <row r="4" spans="1:12" x14ac:dyDescent="0.35">
      <c r="A4" s="1" t="s">
        <v>1</v>
      </c>
      <c r="B4" s="1"/>
      <c r="C4" s="1" t="s">
        <v>2</v>
      </c>
      <c r="D4" s="1"/>
      <c r="E4" s="1"/>
      <c r="F4" s="1">
        <v>12000</v>
      </c>
      <c r="G4" s="1">
        <v>13100</v>
      </c>
      <c r="H4" s="22">
        <v>10725.69</v>
      </c>
      <c r="I4" s="1"/>
      <c r="K4" s="21"/>
      <c r="L4" s="1"/>
    </row>
    <row r="5" spans="1:12" x14ac:dyDescent="0.35">
      <c r="A5" s="1"/>
      <c r="B5" s="1"/>
      <c r="C5" s="1" t="s">
        <v>83</v>
      </c>
      <c r="D5" s="1"/>
      <c r="E5" s="1"/>
      <c r="F5" s="1"/>
      <c r="G5" s="1"/>
      <c r="H5" s="1"/>
      <c r="I5" s="1"/>
      <c r="K5" s="1"/>
      <c r="L5" s="1"/>
    </row>
    <row r="6" spans="1:12" x14ac:dyDescent="0.35">
      <c r="A6" s="1"/>
      <c r="B6" s="1"/>
      <c r="C6" s="1"/>
      <c r="D6" s="1"/>
      <c r="E6" s="1"/>
      <c r="F6" s="13">
        <f>SUM(F4:F5)</f>
        <v>12000</v>
      </c>
      <c r="G6" s="13">
        <f>SUM(G4:G5)</f>
        <v>13100</v>
      </c>
      <c r="H6" s="19">
        <f>SUM(H4:H5)</f>
        <v>10725.69</v>
      </c>
      <c r="I6" s="1"/>
      <c r="J6" s="1"/>
      <c r="K6" s="1"/>
      <c r="L6" s="1"/>
    </row>
    <row r="7" spans="1:12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x14ac:dyDescent="0.35">
      <c r="A8" s="1" t="s">
        <v>3</v>
      </c>
      <c r="B8" s="1"/>
      <c r="C8" s="1" t="s">
        <v>4</v>
      </c>
      <c r="D8" s="1"/>
      <c r="E8" s="1"/>
      <c r="F8" s="1">
        <v>4000</v>
      </c>
      <c r="G8" s="1">
        <v>3900</v>
      </c>
      <c r="H8" s="1">
        <v>3044</v>
      </c>
      <c r="I8" s="1"/>
      <c r="J8" s="1"/>
      <c r="K8" s="1"/>
    </row>
    <row r="9" spans="1:12" x14ac:dyDescent="0.35">
      <c r="A9" s="1"/>
      <c r="B9" s="1"/>
      <c r="C9" s="1" t="s">
        <v>5</v>
      </c>
      <c r="D9" s="1"/>
      <c r="E9" s="1"/>
      <c r="F9" s="1">
        <v>50</v>
      </c>
      <c r="G9" s="1">
        <v>50</v>
      </c>
      <c r="H9" s="1">
        <v>23.43</v>
      </c>
      <c r="I9" s="1"/>
      <c r="J9" s="1"/>
      <c r="K9" s="1"/>
    </row>
    <row r="10" spans="1:12" x14ac:dyDescent="0.35">
      <c r="A10" s="1" t="s">
        <v>6</v>
      </c>
      <c r="B10" s="1"/>
      <c r="C10" s="1"/>
      <c r="D10" s="1"/>
      <c r="E10" s="1"/>
      <c r="F10" s="2">
        <f>SUM(F8:F9)</f>
        <v>4050</v>
      </c>
      <c r="G10" s="2">
        <f>SUM(G8:G9)</f>
        <v>3950</v>
      </c>
      <c r="H10" s="2">
        <f>SUM(H8:H9)</f>
        <v>3067.43</v>
      </c>
      <c r="I10" s="1"/>
      <c r="J10" s="2"/>
      <c r="K10" s="1"/>
    </row>
    <row r="11" spans="1:12" x14ac:dyDescent="0.35">
      <c r="A11" s="1" t="s">
        <v>76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x14ac:dyDescent="0.35">
      <c r="A12" s="1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 x14ac:dyDescent="0.35">
      <c r="B13" s="1"/>
      <c r="C13" s="1" t="s">
        <v>8</v>
      </c>
      <c r="D13" s="1"/>
      <c r="E13" s="1"/>
      <c r="F13" s="1">
        <v>0</v>
      </c>
      <c r="G13" s="1">
        <v>20</v>
      </c>
      <c r="H13" s="1">
        <v>0</v>
      </c>
      <c r="I13" s="1"/>
      <c r="J13" s="1"/>
      <c r="K13" s="1"/>
    </row>
    <row r="14" spans="1:12" x14ac:dyDescent="0.35">
      <c r="A14" s="1"/>
      <c r="B14" s="1"/>
      <c r="C14" s="1" t="s">
        <v>115</v>
      </c>
      <c r="D14" s="1"/>
      <c r="E14" s="1"/>
      <c r="F14" s="1">
        <v>0</v>
      </c>
      <c r="G14" s="1">
        <v>20</v>
      </c>
      <c r="H14" s="1">
        <v>0</v>
      </c>
      <c r="I14" s="1"/>
      <c r="J14" s="1"/>
      <c r="K14" s="1"/>
    </row>
    <row r="15" spans="1:12" x14ac:dyDescent="0.35">
      <c r="A15" s="1"/>
      <c r="B15" s="1"/>
      <c r="C15" s="1" t="s">
        <v>116</v>
      </c>
      <c r="D15" s="1"/>
      <c r="E15" s="1"/>
      <c r="F15" s="1">
        <v>90</v>
      </c>
      <c r="G15" s="1">
        <v>90</v>
      </c>
      <c r="H15" s="1">
        <v>79.36</v>
      </c>
      <c r="I15" s="1"/>
      <c r="J15" s="1"/>
      <c r="K15" s="1"/>
    </row>
    <row r="16" spans="1:12" x14ac:dyDescent="0.35">
      <c r="A16" s="1"/>
      <c r="B16" s="1"/>
      <c r="C16" s="1" t="s">
        <v>117</v>
      </c>
      <c r="D16" s="1"/>
      <c r="E16" s="1"/>
      <c r="F16" s="1">
        <v>300</v>
      </c>
      <c r="G16" s="1">
        <v>330</v>
      </c>
      <c r="H16" s="1">
        <v>294.33999999999997</v>
      </c>
      <c r="I16" s="1"/>
      <c r="J16" s="1"/>
      <c r="K16" s="1"/>
    </row>
    <row r="17" spans="1:11" x14ac:dyDescent="0.35">
      <c r="A17" s="1"/>
      <c r="B17" s="1"/>
      <c r="C17" s="1" t="s">
        <v>118</v>
      </c>
      <c r="D17" s="1"/>
      <c r="E17" s="1"/>
      <c r="F17" s="1">
        <v>300</v>
      </c>
      <c r="G17" s="1">
        <v>320</v>
      </c>
      <c r="H17" s="1">
        <v>286.44</v>
      </c>
      <c r="I17" s="1"/>
      <c r="J17" s="1"/>
      <c r="K17" s="1"/>
    </row>
    <row r="18" spans="1:11" x14ac:dyDescent="0.35">
      <c r="A18" s="1"/>
      <c r="B18" s="1"/>
      <c r="C18" s="1" t="s">
        <v>119</v>
      </c>
      <c r="D18" s="1"/>
      <c r="E18" s="1"/>
      <c r="F18" s="1">
        <v>400</v>
      </c>
      <c r="G18" s="1">
        <v>500</v>
      </c>
      <c r="H18" s="1">
        <v>310.47000000000003</v>
      </c>
      <c r="I18" s="1"/>
      <c r="J18" s="1"/>
      <c r="K18" s="1"/>
    </row>
    <row r="19" spans="1:11" x14ac:dyDescent="0.35">
      <c r="A19" s="1"/>
      <c r="B19" s="1"/>
      <c r="C19" s="1" t="s">
        <v>111</v>
      </c>
      <c r="D19" s="1"/>
      <c r="E19" s="1"/>
      <c r="F19" s="1">
        <v>300</v>
      </c>
      <c r="G19" s="1">
        <v>380</v>
      </c>
      <c r="H19" s="1">
        <v>292.8</v>
      </c>
      <c r="I19" s="1"/>
      <c r="J19" s="1"/>
      <c r="K19" s="1"/>
    </row>
    <row r="20" spans="1:11" x14ac:dyDescent="0.35">
      <c r="A20" s="1"/>
      <c r="B20" s="1"/>
      <c r="C20" s="1" t="s">
        <v>112</v>
      </c>
      <c r="D20" s="1"/>
      <c r="E20" s="1"/>
      <c r="F20" s="1">
        <v>1000</v>
      </c>
      <c r="G20" s="1">
        <v>1000</v>
      </c>
      <c r="H20" s="1">
        <v>0</v>
      </c>
      <c r="I20" s="1"/>
      <c r="J20" s="1"/>
      <c r="K20" s="1"/>
    </row>
    <row r="21" spans="1:11" x14ac:dyDescent="0.35">
      <c r="A21" s="1"/>
      <c r="B21" s="1"/>
      <c r="C21" s="1" t="s">
        <v>113</v>
      </c>
      <c r="D21" s="1"/>
      <c r="E21" s="1"/>
      <c r="F21" s="1">
        <v>2600</v>
      </c>
      <c r="G21" s="1">
        <v>2500</v>
      </c>
      <c r="H21" s="1">
        <v>2591.25</v>
      </c>
      <c r="I21" s="1"/>
      <c r="J21" s="1"/>
      <c r="K21" s="1"/>
    </row>
    <row r="22" spans="1:11" x14ac:dyDescent="0.35">
      <c r="A22" s="1"/>
      <c r="B22" s="1"/>
      <c r="C22" s="1" t="s">
        <v>114</v>
      </c>
      <c r="D22" s="1"/>
      <c r="E22" s="1"/>
      <c r="F22" s="1">
        <v>6000</v>
      </c>
      <c r="G22" s="1">
        <v>6500</v>
      </c>
      <c r="H22" s="1">
        <v>6774.32</v>
      </c>
      <c r="I22" s="1"/>
      <c r="J22" s="1"/>
      <c r="K22" s="1"/>
    </row>
    <row r="23" spans="1:11" x14ac:dyDescent="0.35">
      <c r="A23" s="1"/>
      <c r="B23" s="1"/>
      <c r="C23" s="1" t="s">
        <v>18</v>
      </c>
      <c r="D23" s="1"/>
      <c r="E23" s="1"/>
      <c r="F23" s="1"/>
      <c r="G23" s="1"/>
      <c r="H23" s="1">
        <v>433.5</v>
      </c>
      <c r="I23" s="1"/>
      <c r="J23" s="1"/>
      <c r="K23" s="1"/>
    </row>
    <row r="24" spans="1:11" x14ac:dyDescent="0.35">
      <c r="A24" s="1"/>
      <c r="B24" s="1"/>
      <c r="C24" s="1" t="s">
        <v>109</v>
      </c>
      <c r="D24" s="1"/>
      <c r="E24" s="1"/>
      <c r="F24" s="1"/>
      <c r="G24" s="1">
        <v>0</v>
      </c>
      <c r="H24" s="1">
        <v>0</v>
      </c>
      <c r="I24" s="1"/>
      <c r="J24" s="1"/>
      <c r="K24" s="1"/>
    </row>
    <row r="25" spans="1:11" x14ac:dyDescent="0.35">
      <c r="A25" s="1"/>
      <c r="B25" s="1"/>
      <c r="C25" s="1" t="s">
        <v>22</v>
      </c>
      <c r="D25" s="1"/>
      <c r="E25" s="1"/>
      <c r="F25" s="1">
        <v>250</v>
      </c>
      <c r="G25" s="1">
        <v>250</v>
      </c>
      <c r="H25" s="1">
        <v>289.23</v>
      </c>
      <c r="I25" s="1"/>
      <c r="J25" s="1"/>
      <c r="K25" s="1"/>
    </row>
    <row r="26" spans="1:11" x14ac:dyDescent="0.35">
      <c r="A26" s="1"/>
      <c r="B26" s="1"/>
      <c r="C26" s="1" t="s">
        <v>7</v>
      </c>
      <c r="D26" s="1"/>
      <c r="E26" s="1"/>
      <c r="F26" s="1">
        <v>40</v>
      </c>
      <c r="G26" s="1">
        <v>40</v>
      </c>
      <c r="H26" s="1">
        <v>0</v>
      </c>
      <c r="I26" s="1"/>
      <c r="J26" s="1"/>
      <c r="K26" s="1"/>
    </row>
    <row r="27" spans="1:11" x14ac:dyDescent="0.35">
      <c r="A27" s="1" t="s">
        <v>23</v>
      </c>
      <c r="B27" s="1"/>
      <c r="C27" s="1"/>
      <c r="D27" s="1"/>
      <c r="E27" s="1"/>
      <c r="F27" s="2">
        <f>SUM(F13:F26)</f>
        <v>11280</v>
      </c>
      <c r="G27" s="2">
        <f>SUM(G13:G26)</f>
        <v>11950</v>
      </c>
      <c r="H27" s="2">
        <f>SUM(H13:H26)</f>
        <v>11351.71</v>
      </c>
      <c r="I27" s="1"/>
      <c r="J27" s="1"/>
      <c r="K27" s="1"/>
    </row>
    <row r="28" spans="1:1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 x14ac:dyDescent="0.25">
      <c r="A29" s="1" t="s">
        <v>24</v>
      </c>
      <c r="B29" s="1"/>
      <c r="C29" s="1"/>
      <c r="D29" s="1"/>
      <c r="E29" s="1"/>
      <c r="F29" s="10">
        <f>+F27+F10</f>
        <v>15330</v>
      </c>
      <c r="G29" s="10">
        <f>+G27+G10</f>
        <v>15900</v>
      </c>
      <c r="H29" s="10">
        <f>+H27+H10</f>
        <v>14419.14</v>
      </c>
      <c r="I29" s="20"/>
      <c r="J29" s="20"/>
      <c r="K29" s="1"/>
    </row>
    <row r="30" spans="1:11" ht="15" x14ac:dyDescent="0.25">
      <c r="A30" s="1" t="s">
        <v>25</v>
      </c>
      <c r="B30" s="1"/>
      <c r="C30" s="1"/>
      <c r="D30" s="1"/>
      <c r="E30" s="1"/>
      <c r="F30" s="14">
        <f>+F6-F29</f>
        <v>-3330</v>
      </c>
      <c r="G30" s="14">
        <f>+G6-G29</f>
        <v>-2800</v>
      </c>
      <c r="H30" s="14">
        <f>+H6-H29</f>
        <v>-3693.4499999999989</v>
      </c>
      <c r="I30" s="20"/>
      <c r="J30" s="20"/>
      <c r="K30" s="1"/>
    </row>
    <row r="31" spans="1:11" ht="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 x14ac:dyDescent="0.25">
      <c r="A35" s="1" t="s">
        <v>26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 x14ac:dyDescent="0.25">
      <c r="A36" s="1" t="s">
        <v>1</v>
      </c>
      <c r="B36" s="1"/>
      <c r="C36" s="1" t="s">
        <v>89</v>
      </c>
      <c r="D36" s="1"/>
      <c r="E36" s="1"/>
      <c r="F36" s="1"/>
      <c r="G36" s="1"/>
      <c r="H36" s="1">
        <v>0.25</v>
      </c>
      <c r="I36" s="1"/>
      <c r="J36" s="1"/>
      <c r="K36" s="1"/>
    </row>
    <row r="37" spans="1:11" ht="15" x14ac:dyDescent="0.25">
      <c r="A37" s="1"/>
      <c r="B37" s="1"/>
      <c r="C37" s="1" t="s">
        <v>90</v>
      </c>
      <c r="D37" s="1"/>
      <c r="E37" s="1"/>
      <c r="F37" s="1"/>
      <c r="G37" s="1"/>
      <c r="H37" s="1">
        <v>941.85</v>
      </c>
      <c r="I37" s="1"/>
      <c r="J37" s="1"/>
      <c r="K37" s="1"/>
    </row>
    <row r="38" spans="1:11" ht="15" x14ac:dyDescent="0.25">
      <c r="A38" s="1" t="s">
        <v>28</v>
      </c>
      <c r="B38" s="1"/>
      <c r="C38" s="1"/>
      <c r="D38" s="1"/>
      <c r="E38" s="1"/>
      <c r="F38" s="1"/>
      <c r="G38" s="1"/>
      <c r="H38" s="2">
        <f t="shared" ref="H38" si="0">SUM(H36:H37)</f>
        <v>942.1</v>
      </c>
      <c r="I38" s="1"/>
      <c r="J38" s="1"/>
      <c r="K38" s="1"/>
    </row>
    <row r="39" spans="1:11" ht="15" x14ac:dyDescent="0.25">
      <c r="A39" s="1" t="s">
        <v>3</v>
      </c>
      <c r="B39" s="1" t="s">
        <v>75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5" x14ac:dyDescent="0.25">
      <c r="A40" s="1" t="s">
        <v>24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 x14ac:dyDescent="0.25">
      <c r="A41" s="1" t="s">
        <v>29</v>
      </c>
      <c r="B41" s="1"/>
      <c r="C41" s="1"/>
      <c r="D41" s="1"/>
      <c r="E41" s="1"/>
      <c r="F41" s="1"/>
      <c r="G41" s="1"/>
      <c r="H41" s="10">
        <f>+H38-H40</f>
        <v>942.1</v>
      </c>
      <c r="I41" s="1"/>
      <c r="J41" s="1"/>
      <c r="K41" s="1"/>
    </row>
    <row r="42" spans="1:11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 x14ac:dyDescent="0.25">
      <c r="A43" s="1" t="s">
        <v>30</v>
      </c>
      <c r="B43" s="1"/>
      <c r="C43" s="1"/>
      <c r="D43" s="1"/>
      <c r="E43" s="1"/>
      <c r="F43" s="1"/>
      <c r="G43" s="1"/>
      <c r="H43" s="19">
        <f>H30+H41</f>
        <v>-2751.349999999999</v>
      </c>
      <c r="I43" s="1"/>
      <c r="J43" s="1"/>
      <c r="K43" s="1"/>
    </row>
    <row r="44" spans="1:11" ht="1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  <c r="K44" s="1"/>
    </row>
    <row r="45" spans="1:11" ht="15" x14ac:dyDescent="0.25">
      <c r="A45" s="15" t="s">
        <v>82</v>
      </c>
      <c r="B45" s="15"/>
      <c r="C45" s="15"/>
      <c r="D45" s="15"/>
      <c r="E45" s="1"/>
      <c r="F45" s="1"/>
      <c r="G45" s="1"/>
      <c r="H45" s="2"/>
      <c r="I45" s="1"/>
      <c r="J45" s="1"/>
      <c r="K45" s="1"/>
    </row>
    <row r="46" spans="1:11" ht="15" x14ac:dyDescent="0.25">
      <c r="A46" s="15" t="s">
        <v>84</v>
      </c>
      <c r="B46" s="15" t="s">
        <v>85</v>
      </c>
      <c r="C46" s="15" t="s">
        <v>86</v>
      </c>
      <c r="D46" s="15" t="s">
        <v>87</v>
      </c>
      <c r="E46" s="1"/>
      <c r="F46" s="1"/>
      <c r="G46" s="1"/>
      <c r="H46" s="2"/>
      <c r="I46" s="1"/>
      <c r="J46" s="1"/>
      <c r="K46" s="1"/>
    </row>
    <row r="47" spans="1:11" ht="15" x14ac:dyDescent="0.25">
      <c r="A47" s="15">
        <v>3</v>
      </c>
      <c r="B47" s="15">
        <v>35</v>
      </c>
      <c r="C47" s="15">
        <v>20</v>
      </c>
      <c r="D47" s="15">
        <f>+A47*B47*C47</f>
        <v>2100</v>
      </c>
    </row>
    <row r="48" spans="1:11" ht="15" x14ac:dyDescent="0.25">
      <c r="A48" s="15">
        <v>1</v>
      </c>
      <c r="B48" s="15">
        <v>30</v>
      </c>
      <c r="C48" s="15">
        <v>250</v>
      </c>
      <c r="D48" s="15">
        <f>+A48*B48*C48</f>
        <v>7500</v>
      </c>
    </row>
    <row r="49" spans="1:4" ht="15" x14ac:dyDescent="0.25">
      <c r="A49" s="15"/>
      <c r="B49" s="15"/>
      <c r="C49" s="15"/>
      <c r="D49" s="15">
        <f>SUM(D47:D48)</f>
        <v>9600</v>
      </c>
    </row>
    <row r="50" spans="1:4" ht="15" x14ac:dyDescent="0.25">
      <c r="A50" s="1"/>
      <c r="B50" s="1"/>
      <c r="C50" s="1"/>
      <c r="D50" s="1"/>
    </row>
    <row r="51" spans="1:4" ht="15" x14ac:dyDescent="0.25">
      <c r="A51" s="1"/>
      <c r="B51" s="1"/>
      <c r="C51" s="1"/>
      <c r="D51" s="1"/>
    </row>
    <row r="52" spans="1:4" ht="15" x14ac:dyDescent="0.25">
      <c r="A52" s="1"/>
      <c r="B52" s="1"/>
      <c r="C52" s="1"/>
      <c r="D52" s="1"/>
    </row>
    <row r="53" spans="1:4" ht="15" x14ac:dyDescent="0.25">
      <c r="A53" s="1"/>
      <c r="B53" s="1"/>
      <c r="C53" s="1"/>
      <c r="D53" s="1"/>
    </row>
    <row r="54" spans="1:4" ht="15" x14ac:dyDescent="0.25">
      <c r="A54" s="1"/>
      <c r="B54" s="1"/>
      <c r="C54" s="1"/>
      <c r="D54" s="1"/>
    </row>
    <row r="55" spans="1:4" ht="15" x14ac:dyDescent="0.25">
      <c r="A55" s="1"/>
      <c r="B55" s="1"/>
      <c r="C55" s="1"/>
      <c r="D55" s="1"/>
    </row>
  </sheetData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6"/>
  <sheetViews>
    <sheetView zoomScale="150" zoomScaleNormal="150" workbookViewId="0">
      <pane ySplit="1" topLeftCell="A11" activePane="bottomLeft" state="frozen"/>
      <selection pane="bottomLeft" activeCell="A16" sqref="A16"/>
    </sheetView>
  </sheetViews>
  <sheetFormatPr defaultRowHeight="14.5" x14ac:dyDescent="0.35"/>
  <cols>
    <col min="2" max="2" width="5.453125" customWidth="1"/>
    <col min="5" max="5" width="12.54296875" customWidth="1"/>
    <col min="6" max="6" width="9.26953125" customWidth="1"/>
    <col min="7" max="8" width="10.453125" style="7" customWidth="1"/>
  </cols>
  <sheetData>
    <row r="1" spans="1:12" x14ac:dyDescent="0.35">
      <c r="A1" s="1" t="s">
        <v>106</v>
      </c>
      <c r="B1" s="1"/>
      <c r="C1" s="1"/>
      <c r="D1" s="1"/>
      <c r="E1" s="1"/>
      <c r="F1" s="6" t="s">
        <v>107</v>
      </c>
      <c r="G1" s="6" t="s">
        <v>105</v>
      </c>
      <c r="H1" s="6" t="s">
        <v>108</v>
      </c>
      <c r="I1" s="5"/>
      <c r="J1" s="1"/>
      <c r="K1" s="1"/>
    </row>
    <row r="2" spans="1:12" x14ac:dyDescent="0.35">
      <c r="A2" s="1"/>
      <c r="B2" s="1"/>
      <c r="C2" s="1"/>
      <c r="D2" s="1"/>
      <c r="E2" s="1"/>
      <c r="F2" s="1"/>
      <c r="G2" s="2"/>
      <c r="H2" s="2"/>
      <c r="I2" s="1"/>
      <c r="K2" s="1"/>
      <c r="L2" s="1"/>
    </row>
    <row r="3" spans="1:12" x14ac:dyDescent="0.35">
      <c r="A3" s="1" t="s">
        <v>124</v>
      </c>
      <c r="B3" s="1"/>
      <c r="C3" s="1"/>
      <c r="D3" s="1"/>
      <c r="E3" s="1"/>
      <c r="F3" s="1"/>
      <c r="G3" s="2"/>
      <c r="H3" s="2"/>
      <c r="I3" s="1"/>
      <c r="K3" s="1"/>
      <c r="L3" s="1"/>
    </row>
    <row r="4" spans="1:12" x14ac:dyDescent="0.35">
      <c r="A4" s="1" t="s">
        <v>1</v>
      </c>
      <c r="B4" s="1"/>
      <c r="C4" s="1" t="s">
        <v>2</v>
      </c>
      <c r="D4" s="1"/>
      <c r="E4" s="1"/>
      <c r="F4" s="1">
        <v>13100</v>
      </c>
      <c r="G4" s="17">
        <v>13300</v>
      </c>
      <c r="H4" s="14">
        <v>14112.57</v>
      </c>
      <c r="I4" s="1"/>
      <c r="K4" s="21"/>
      <c r="L4" s="1"/>
    </row>
    <row r="5" spans="1:12" x14ac:dyDescent="0.35">
      <c r="A5" s="1"/>
      <c r="B5" s="1"/>
      <c r="C5" s="1" t="s">
        <v>83</v>
      </c>
      <c r="D5" s="1"/>
      <c r="E5" s="1"/>
      <c r="F5" s="1"/>
      <c r="G5" s="1"/>
      <c r="H5" s="2"/>
      <c r="I5" s="1"/>
      <c r="K5" s="1"/>
      <c r="L5" s="1"/>
    </row>
    <row r="6" spans="1:12" x14ac:dyDescent="0.35">
      <c r="A6" s="1"/>
      <c r="B6" s="1"/>
      <c r="C6" s="1"/>
      <c r="D6" s="1"/>
      <c r="E6" s="1"/>
      <c r="F6" s="13">
        <f>SUM(F4:F5)</f>
        <v>13100</v>
      </c>
      <c r="G6" s="13">
        <f>SUM(G4:G5)</f>
        <v>13300</v>
      </c>
      <c r="H6" s="13">
        <f>SUM(H4:H5)</f>
        <v>14112.57</v>
      </c>
      <c r="I6" s="1"/>
      <c r="J6" s="1"/>
      <c r="K6" s="1"/>
      <c r="L6" s="1"/>
    </row>
    <row r="7" spans="1:12" x14ac:dyDescent="0.35">
      <c r="A7" s="1"/>
      <c r="B7" s="1"/>
      <c r="C7" s="1"/>
      <c r="D7" s="1"/>
      <c r="E7" s="1"/>
      <c r="F7" s="1"/>
      <c r="G7" s="1"/>
      <c r="H7" s="2"/>
      <c r="I7" s="1"/>
      <c r="J7" s="1"/>
      <c r="K7" s="1"/>
    </row>
    <row r="8" spans="1:12" x14ac:dyDescent="0.35">
      <c r="A8" s="1" t="s">
        <v>3</v>
      </c>
      <c r="B8" s="1"/>
      <c r="C8" s="1" t="s">
        <v>4</v>
      </c>
      <c r="D8" s="1"/>
      <c r="E8" s="1"/>
      <c r="F8" s="1">
        <v>3900</v>
      </c>
      <c r="G8" s="1">
        <v>2900</v>
      </c>
      <c r="H8" s="1">
        <v>2760</v>
      </c>
      <c r="I8" s="1"/>
      <c r="J8" s="1"/>
      <c r="K8" s="1"/>
    </row>
    <row r="9" spans="1:12" x14ac:dyDescent="0.35">
      <c r="A9" s="1"/>
      <c r="B9" s="1"/>
      <c r="C9" s="1" t="s">
        <v>5</v>
      </c>
      <c r="D9" s="1"/>
      <c r="E9" s="1"/>
      <c r="F9" s="1">
        <v>50</v>
      </c>
      <c r="G9" s="1">
        <v>50</v>
      </c>
      <c r="H9" s="1">
        <v>23.75</v>
      </c>
      <c r="I9" s="1"/>
      <c r="J9" s="1"/>
      <c r="K9" s="1"/>
    </row>
    <row r="10" spans="1:12" x14ac:dyDescent="0.35">
      <c r="A10" s="1" t="s">
        <v>6</v>
      </c>
      <c r="B10" s="1"/>
      <c r="C10" s="1"/>
      <c r="D10" s="1"/>
      <c r="E10" s="1"/>
      <c r="F10" s="2">
        <f>SUM(F8:F9)</f>
        <v>3950</v>
      </c>
      <c r="G10" s="2">
        <f>SUM(G8:G9)</f>
        <v>2950</v>
      </c>
      <c r="H10" s="2">
        <f>SUM(H8:H9)</f>
        <v>2783.75</v>
      </c>
      <c r="I10" s="1"/>
      <c r="J10" s="2"/>
      <c r="K10" s="1"/>
    </row>
    <row r="11" spans="1:12" x14ac:dyDescent="0.35">
      <c r="A11" s="1" t="s">
        <v>76</v>
      </c>
      <c r="B11" s="1"/>
      <c r="C11" s="1"/>
      <c r="D11" s="1"/>
      <c r="E11" s="1"/>
      <c r="F11" s="1"/>
      <c r="G11" s="1"/>
      <c r="H11" s="2"/>
      <c r="I11" s="1"/>
      <c r="J11" s="1"/>
      <c r="K11" s="1"/>
    </row>
    <row r="12" spans="1:12" x14ac:dyDescent="0.35">
      <c r="A12" s="1" t="s">
        <v>7</v>
      </c>
      <c r="B12" s="1"/>
      <c r="C12" s="1"/>
      <c r="D12" s="1"/>
      <c r="E12" s="1"/>
      <c r="F12" s="1"/>
      <c r="G12" s="1"/>
      <c r="H12" s="2"/>
      <c r="I12" s="1"/>
      <c r="J12" s="1"/>
      <c r="K12" s="1"/>
    </row>
    <row r="13" spans="1:12" x14ac:dyDescent="0.35">
      <c r="B13" s="1"/>
      <c r="C13" s="1" t="s">
        <v>8</v>
      </c>
      <c r="D13" s="1"/>
      <c r="E13" s="1"/>
      <c r="F13" s="1">
        <v>20</v>
      </c>
      <c r="G13" s="1">
        <v>20</v>
      </c>
      <c r="H13" s="1"/>
      <c r="I13" s="1"/>
      <c r="J13" s="1"/>
      <c r="K13" s="1"/>
    </row>
    <row r="14" spans="1:12" x14ac:dyDescent="0.35">
      <c r="A14" s="1"/>
      <c r="B14" s="1"/>
      <c r="C14" s="1" t="s">
        <v>115</v>
      </c>
      <c r="D14" s="1"/>
      <c r="E14" s="1"/>
      <c r="F14" s="1">
        <v>20</v>
      </c>
      <c r="G14" s="1">
        <v>20</v>
      </c>
      <c r="H14" s="1"/>
      <c r="I14" s="1"/>
      <c r="J14" s="1"/>
      <c r="K14" s="1"/>
    </row>
    <row r="15" spans="1:12" x14ac:dyDescent="0.35">
      <c r="A15" s="1"/>
      <c r="B15" s="1"/>
      <c r="C15" s="1" t="s">
        <v>123</v>
      </c>
      <c r="D15" s="1"/>
      <c r="E15" s="1"/>
      <c r="F15" s="1">
        <v>90</v>
      </c>
      <c r="G15" s="1">
        <v>0</v>
      </c>
      <c r="H15" s="1">
        <v>48.68</v>
      </c>
      <c r="I15" s="1"/>
      <c r="J15" s="1"/>
      <c r="K15" s="1"/>
    </row>
    <row r="16" spans="1:12" x14ac:dyDescent="0.35">
      <c r="A16" s="1"/>
      <c r="B16" s="1"/>
      <c r="C16" s="1" t="s">
        <v>117</v>
      </c>
      <c r="D16" s="1"/>
      <c r="E16" s="1"/>
      <c r="F16" s="1">
        <v>330</v>
      </c>
      <c r="G16" s="1">
        <v>330</v>
      </c>
      <c r="H16" s="1">
        <v>296.52999999999997</v>
      </c>
      <c r="I16" s="1"/>
      <c r="J16" s="1"/>
      <c r="K16" s="1"/>
    </row>
    <row r="17" spans="1:11" x14ac:dyDescent="0.35">
      <c r="A17" s="1"/>
      <c r="B17" s="1"/>
      <c r="C17" s="1" t="s">
        <v>118</v>
      </c>
      <c r="D17" s="1"/>
      <c r="E17" s="1"/>
      <c r="F17" s="1">
        <v>320</v>
      </c>
      <c r="G17" s="1">
        <v>370</v>
      </c>
      <c r="H17" s="1">
        <v>286.44</v>
      </c>
      <c r="I17" s="1"/>
      <c r="J17" s="1"/>
      <c r="K17" s="1"/>
    </row>
    <row r="18" spans="1:11" x14ac:dyDescent="0.35">
      <c r="A18" s="1"/>
      <c r="B18" s="1"/>
      <c r="C18" s="1" t="s">
        <v>119</v>
      </c>
      <c r="D18" s="1"/>
      <c r="E18" s="1"/>
      <c r="F18" s="1">
        <v>500</v>
      </c>
      <c r="G18" s="1">
        <v>500</v>
      </c>
      <c r="H18" s="1">
        <v>345.44</v>
      </c>
      <c r="I18" s="1"/>
      <c r="J18" s="1"/>
      <c r="K18" s="1"/>
    </row>
    <row r="19" spans="1:11" x14ac:dyDescent="0.35">
      <c r="A19" s="1"/>
      <c r="B19" s="1"/>
      <c r="C19" s="1" t="s">
        <v>111</v>
      </c>
      <c r="D19" s="1"/>
      <c r="E19" s="1"/>
      <c r="F19" s="1">
        <v>380</v>
      </c>
      <c r="G19" s="1">
        <v>281</v>
      </c>
      <c r="H19" s="1">
        <v>370.8</v>
      </c>
      <c r="I19" s="1"/>
      <c r="J19" s="1"/>
      <c r="K19" s="1"/>
    </row>
    <row r="20" spans="1:11" x14ac:dyDescent="0.35">
      <c r="A20" s="1"/>
      <c r="B20" s="1"/>
      <c r="C20" s="1" t="s">
        <v>112</v>
      </c>
      <c r="D20" s="1"/>
      <c r="E20" s="1"/>
      <c r="F20" s="1">
        <v>1000</v>
      </c>
      <c r="G20" s="1">
        <v>1000</v>
      </c>
      <c r="H20" s="1">
        <v>756.8</v>
      </c>
      <c r="I20" s="1"/>
      <c r="J20" s="1"/>
      <c r="K20" s="1"/>
    </row>
    <row r="21" spans="1:11" x14ac:dyDescent="0.35">
      <c r="A21" s="1"/>
      <c r="B21" s="1"/>
      <c r="C21" s="1" t="s">
        <v>113</v>
      </c>
      <c r="D21" s="1"/>
      <c r="E21" s="1"/>
      <c r="F21" s="1">
        <v>2500</v>
      </c>
      <c r="G21" s="1">
        <v>2500</v>
      </c>
      <c r="H21" s="1">
        <v>2141.8200000000002</v>
      </c>
      <c r="I21" s="1"/>
      <c r="J21" s="1"/>
      <c r="K21" s="1"/>
    </row>
    <row r="22" spans="1:11" x14ac:dyDescent="0.35">
      <c r="A22" s="1"/>
      <c r="B22" s="1"/>
      <c r="C22" s="1" t="s">
        <v>114</v>
      </c>
      <c r="D22" s="1"/>
      <c r="E22" s="1"/>
      <c r="F22" s="1">
        <v>6500</v>
      </c>
      <c r="G22" s="1">
        <v>6200</v>
      </c>
      <c r="H22" s="1">
        <v>4230.8500000000004</v>
      </c>
      <c r="I22" s="1"/>
      <c r="J22" s="1"/>
      <c r="K22" s="1"/>
    </row>
    <row r="23" spans="1:11" x14ac:dyDescent="0.35">
      <c r="A23" s="1"/>
      <c r="B23" s="1"/>
      <c r="C23" s="1" t="s">
        <v>18</v>
      </c>
      <c r="D23" s="1"/>
      <c r="E23" s="1"/>
      <c r="F23" s="1"/>
      <c r="G23" s="1">
        <v>500</v>
      </c>
      <c r="H23" s="1">
        <v>1076.0999999999999</v>
      </c>
      <c r="I23" s="1"/>
      <c r="J23" s="1"/>
      <c r="K23" s="1"/>
    </row>
    <row r="24" spans="1:11" x14ac:dyDescent="0.35">
      <c r="A24" s="1"/>
      <c r="B24" s="1"/>
      <c r="C24" s="1" t="s">
        <v>109</v>
      </c>
      <c r="D24" s="1"/>
      <c r="E24" s="1"/>
      <c r="F24" s="1">
        <v>0</v>
      </c>
      <c r="G24" s="1">
        <v>0</v>
      </c>
      <c r="H24" s="1">
        <v>900</v>
      </c>
      <c r="I24" s="1"/>
      <c r="J24" s="1"/>
      <c r="K24" s="1"/>
    </row>
    <row r="25" spans="1:11" x14ac:dyDescent="0.35">
      <c r="A25" s="1"/>
      <c r="B25" s="1"/>
      <c r="C25" s="1" t="s">
        <v>22</v>
      </c>
      <c r="D25" s="1"/>
      <c r="E25" s="1"/>
      <c r="F25" s="1">
        <v>250</v>
      </c>
      <c r="G25" s="1">
        <v>200</v>
      </c>
      <c r="H25" s="1">
        <v>216</v>
      </c>
      <c r="I25" s="1"/>
      <c r="J25" s="1"/>
      <c r="K25" s="1"/>
    </row>
    <row r="26" spans="1:11" ht="15" x14ac:dyDescent="0.25">
      <c r="A26" s="1"/>
      <c r="B26" s="1"/>
      <c r="C26" s="1" t="s">
        <v>120</v>
      </c>
      <c r="D26" s="1"/>
      <c r="E26" s="1"/>
      <c r="F26" s="1">
        <v>0</v>
      </c>
      <c r="G26" s="1">
        <v>0</v>
      </c>
      <c r="H26" s="1">
        <v>261.94</v>
      </c>
      <c r="I26" s="1"/>
      <c r="J26" s="1"/>
      <c r="K26" s="1"/>
    </row>
    <row r="27" spans="1:11" ht="15" x14ac:dyDescent="0.25">
      <c r="A27" s="1"/>
      <c r="B27" s="1"/>
      <c r="C27" s="1" t="s">
        <v>7</v>
      </c>
      <c r="D27" s="1"/>
      <c r="E27" s="1"/>
      <c r="F27" s="1">
        <v>40</v>
      </c>
      <c r="G27" s="1">
        <v>0</v>
      </c>
      <c r="H27" s="1">
        <v>35</v>
      </c>
      <c r="I27" s="1"/>
      <c r="J27" s="1"/>
      <c r="K27" s="1"/>
    </row>
    <row r="28" spans="1:11" ht="15" x14ac:dyDescent="0.25">
      <c r="A28" s="1" t="s">
        <v>23</v>
      </c>
      <c r="B28" s="1"/>
      <c r="C28" s="1"/>
      <c r="D28" s="1"/>
      <c r="E28" s="1"/>
      <c r="F28" s="2">
        <f>SUM(F13:F27)</f>
        <v>11950</v>
      </c>
      <c r="G28" s="2">
        <f>SUM(G13:G27)</f>
        <v>11921</v>
      </c>
      <c r="H28" s="2">
        <f>SUM(H13:H27)</f>
        <v>10966.400000000001</v>
      </c>
      <c r="I28" s="1"/>
      <c r="J28" s="1"/>
      <c r="K28" s="1"/>
    </row>
    <row r="29" spans="1:11" ht="1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  <c r="K29" s="1"/>
    </row>
    <row r="30" spans="1:11" ht="15" x14ac:dyDescent="0.25">
      <c r="A30" s="1" t="s">
        <v>24</v>
      </c>
      <c r="B30" s="1"/>
      <c r="C30" s="1"/>
      <c r="D30" s="1"/>
      <c r="E30" s="1"/>
      <c r="F30" s="10">
        <f>+F28+F10</f>
        <v>15900</v>
      </c>
      <c r="G30" s="10">
        <f>+G28+G10</f>
        <v>14871</v>
      </c>
      <c r="H30" s="11">
        <f>+H28+H10</f>
        <v>13750.150000000001</v>
      </c>
      <c r="I30" s="20"/>
      <c r="J30" s="20"/>
      <c r="K30" s="1"/>
    </row>
    <row r="31" spans="1:11" ht="15" x14ac:dyDescent="0.25">
      <c r="A31" s="1" t="s">
        <v>25</v>
      </c>
      <c r="B31" s="1"/>
      <c r="C31" s="1"/>
      <c r="D31" s="1"/>
      <c r="E31" s="1"/>
      <c r="F31" s="14">
        <f>+F6-F30</f>
        <v>-2800</v>
      </c>
      <c r="G31" s="14">
        <f>+G6-G30</f>
        <v>-1571</v>
      </c>
      <c r="H31" s="14">
        <f>+H6-H30</f>
        <v>362.41999999999825</v>
      </c>
      <c r="I31" s="20"/>
      <c r="J31" s="20"/>
      <c r="K31" s="1"/>
    </row>
    <row r="32" spans="1:11" ht="15" x14ac:dyDescent="0.25">
      <c r="A32" s="1"/>
      <c r="B32" s="1"/>
      <c r="C32" s="1"/>
      <c r="D32" s="1"/>
      <c r="E32" s="1"/>
      <c r="F32" s="1"/>
      <c r="G32" s="1"/>
      <c r="H32" s="2"/>
      <c r="I32" s="1"/>
      <c r="J32" s="1"/>
      <c r="K32" s="1"/>
    </row>
    <row r="33" spans="1:11" ht="1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  <c r="K33" s="1"/>
    </row>
    <row r="34" spans="1:11" ht="1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  <c r="K34" s="1"/>
    </row>
    <row r="35" spans="1:11" ht="1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  <c r="K35" s="1"/>
    </row>
    <row r="36" spans="1:11" ht="15" x14ac:dyDescent="0.25">
      <c r="A36" s="1" t="s">
        <v>26</v>
      </c>
      <c r="B36" s="1"/>
      <c r="C36" s="1"/>
      <c r="D36" s="1"/>
      <c r="E36" s="1"/>
      <c r="F36" s="1"/>
      <c r="G36" s="1"/>
      <c r="H36" s="2"/>
      <c r="I36" s="1"/>
      <c r="J36" s="1"/>
      <c r="K36" s="1"/>
    </row>
    <row r="37" spans="1:11" ht="15" x14ac:dyDescent="0.25">
      <c r="A37" s="1" t="s">
        <v>1</v>
      </c>
      <c r="B37" s="1"/>
      <c r="C37" s="1" t="s">
        <v>89</v>
      </c>
      <c r="D37" s="1"/>
      <c r="E37" s="1"/>
      <c r="F37" s="1"/>
      <c r="G37" s="1"/>
      <c r="H37" s="1"/>
      <c r="I37" s="1"/>
      <c r="J37" s="1"/>
      <c r="K37" s="1"/>
    </row>
    <row r="38" spans="1:11" ht="15" x14ac:dyDescent="0.25">
      <c r="A38" s="1"/>
      <c r="B38" s="1"/>
      <c r="C38" s="1" t="s">
        <v>90</v>
      </c>
      <c r="D38" s="1"/>
      <c r="E38" s="1"/>
      <c r="F38" s="1"/>
      <c r="G38" s="1">
        <v>790</v>
      </c>
      <c r="H38" s="1">
        <v>788.97</v>
      </c>
      <c r="I38" s="1"/>
      <c r="J38" s="1"/>
      <c r="K38" s="1"/>
    </row>
    <row r="39" spans="1:11" ht="15" x14ac:dyDescent="0.25">
      <c r="A39" s="1" t="s">
        <v>28</v>
      </c>
      <c r="B39" s="1"/>
      <c r="C39" s="1"/>
      <c r="D39" s="1"/>
      <c r="E39" s="1"/>
      <c r="F39" s="1"/>
      <c r="G39" s="2">
        <f t="shared" ref="G39:H39" si="0">SUM(G37:G38)</f>
        <v>790</v>
      </c>
      <c r="H39" s="2">
        <f t="shared" si="0"/>
        <v>788.97</v>
      </c>
      <c r="I39" s="1"/>
      <c r="J39" s="1"/>
      <c r="K39" s="1"/>
    </row>
    <row r="40" spans="1:11" ht="15" x14ac:dyDescent="0.25">
      <c r="A40" s="1" t="s">
        <v>3</v>
      </c>
      <c r="B40" s="1" t="s">
        <v>75</v>
      </c>
      <c r="C40" s="1"/>
      <c r="D40" s="1"/>
      <c r="E40" s="1"/>
      <c r="F40" s="1"/>
      <c r="G40" s="1"/>
      <c r="H40" s="2"/>
      <c r="I40" s="1"/>
      <c r="J40" s="1"/>
      <c r="K40" s="1"/>
    </row>
    <row r="41" spans="1:11" ht="15" x14ac:dyDescent="0.25">
      <c r="A41" s="1" t="s">
        <v>24</v>
      </c>
      <c r="B41" s="1"/>
      <c r="C41" s="1"/>
      <c r="D41" s="1"/>
      <c r="E41" s="1"/>
      <c r="F41" s="1"/>
      <c r="G41" s="1"/>
      <c r="H41" s="2"/>
      <c r="I41" s="1"/>
      <c r="J41" s="1"/>
      <c r="K41" s="1"/>
    </row>
    <row r="42" spans="1:11" ht="15" x14ac:dyDescent="0.25">
      <c r="A42" s="1" t="s">
        <v>29</v>
      </c>
      <c r="B42" s="1"/>
      <c r="C42" s="1"/>
      <c r="D42" s="1"/>
      <c r="E42" s="1"/>
      <c r="F42" s="1"/>
      <c r="G42" s="10">
        <f>+G39-G41</f>
        <v>790</v>
      </c>
      <c r="H42" s="10">
        <v>788.97</v>
      </c>
      <c r="I42" s="1"/>
      <c r="J42" s="1"/>
      <c r="K42" s="1"/>
    </row>
    <row r="43" spans="1:11" ht="1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  <c r="K43" s="1"/>
    </row>
    <row r="44" spans="1:11" ht="15" x14ac:dyDescent="0.25">
      <c r="A44" s="1" t="s">
        <v>30</v>
      </c>
      <c r="B44" s="1"/>
      <c r="C44" s="1"/>
      <c r="D44" s="1"/>
      <c r="E44" s="1"/>
      <c r="F44" s="1"/>
      <c r="G44" s="2"/>
      <c r="H44" s="19">
        <f>H31+H42</f>
        <v>1151.3899999999983</v>
      </c>
      <c r="I44" s="1"/>
      <c r="J44" s="1"/>
      <c r="K44" s="1"/>
    </row>
    <row r="45" spans="1:11" ht="15" x14ac:dyDescent="0.25">
      <c r="A45" s="1"/>
      <c r="B45" s="1"/>
      <c r="C45" s="1"/>
      <c r="D45" s="1"/>
      <c r="E45" s="1"/>
      <c r="F45" s="1"/>
      <c r="G45" s="2"/>
      <c r="H45" s="2"/>
      <c r="I45" s="1"/>
      <c r="J45" s="1"/>
      <c r="K45" s="1"/>
    </row>
    <row r="46" spans="1:11" ht="15" x14ac:dyDescent="0.25">
      <c r="A46" s="15" t="s">
        <v>82</v>
      </c>
      <c r="B46" s="15"/>
      <c r="C46" s="15"/>
      <c r="D46" s="15"/>
      <c r="E46" s="1"/>
      <c r="F46" s="1"/>
      <c r="G46" s="2"/>
      <c r="H46" s="2"/>
      <c r="I46" s="1"/>
      <c r="J46" s="1"/>
      <c r="K46" s="1"/>
    </row>
    <row r="47" spans="1:11" ht="15" x14ac:dyDescent="0.25">
      <c r="A47" s="15" t="s">
        <v>84</v>
      </c>
      <c r="B47" s="15" t="s">
        <v>85</v>
      </c>
      <c r="C47" s="15" t="s">
        <v>86</v>
      </c>
      <c r="D47" s="15" t="s">
        <v>87</v>
      </c>
      <c r="E47" s="1"/>
      <c r="F47" s="1"/>
      <c r="G47" s="2"/>
      <c r="H47" s="2"/>
      <c r="I47" s="1"/>
      <c r="J47" s="1"/>
      <c r="K47" s="1"/>
    </row>
    <row r="48" spans="1:11" ht="15" x14ac:dyDescent="0.25">
      <c r="A48" s="15">
        <v>3</v>
      </c>
      <c r="B48" s="15">
        <v>35</v>
      </c>
      <c r="C48" s="15">
        <v>20</v>
      </c>
      <c r="D48" s="15">
        <f>+A48*B48*C48</f>
        <v>2100</v>
      </c>
    </row>
    <row r="49" spans="1:4" ht="15" x14ac:dyDescent="0.25">
      <c r="A49" s="15">
        <v>1</v>
      </c>
      <c r="B49" s="15">
        <v>30</v>
      </c>
      <c r="C49" s="15">
        <v>250</v>
      </c>
      <c r="D49" s="15">
        <f>+A49*B49*C49</f>
        <v>7500</v>
      </c>
    </row>
    <row r="50" spans="1:4" ht="15" x14ac:dyDescent="0.25">
      <c r="A50" s="15"/>
      <c r="B50" s="15"/>
      <c r="C50" s="15"/>
      <c r="D50" s="15">
        <f>SUM(D48:D49)</f>
        <v>9600</v>
      </c>
    </row>
    <row r="51" spans="1:4" ht="15" x14ac:dyDescent="0.25">
      <c r="A51" s="1"/>
      <c r="B51" s="1"/>
      <c r="C51" s="1"/>
      <c r="D51" s="1"/>
    </row>
    <row r="52" spans="1:4" ht="15" x14ac:dyDescent="0.25">
      <c r="A52" s="1"/>
      <c r="B52" s="1"/>
      <c r="C52" s="1"/>
      <c r="D52" s="1"/>
    </row>
    <row r="53" spans="1:4" ht="15" x14ac:dyDescent="0.25">
      <c r="A53" s="1"/>
      <c r="B53" s="1"/>
      <c r="C53" s="1"/>
      <c r="D53" s="1"/>
    </row>
    <row r="54" spans="1:4" ht="15" x14ac:dyDescent="0.25">
      <c r="A54" s="1"/>
      <c r="B54" s="1"/>
      <c r="C54" s="1"/>
      <c r="D54" s="1"/>
    </row>
    <row r="55" spans="1:4" ht="15" x14ac:dyDescent="0.25">
      <c r="A55" s="1"/>
      <c r="B55" s="1"/>
      <c r="C55" s="1"/>
      <c r="D55" s="1"/>
    </row>
    <row r="56" spans="1:4" ht="15" x14ac:dyDescent="0.25">
      <c r="A56" s="1"/>
      <c r="B56" s="1"/>
      <c r="C56" s="1"/>
      <c r="D56" s="1"/>
    </row>
  </sheetData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6"/>
  <sheetViews>
    <sheetView zoomScale="150" zoomScaleNormal="150" workbookViewId="0">
      <pane ySplit="1" topLeftCell="A14" activePane="bottomLeft" state="frozen"/>
      <selection pane="bottomLeft" activeCell="E31" sqref="E31"/>
    </sheetView>
  </sheetViews>
  <sheetFormatPr defaultRowHeight="14.5" x14ac:dyDescent="0.35"/>
  <cols>
    <col min="2" max="2" width="5.453125" customWidth="1"/>
    <col min="5" max="5" width="6.453125" customWidth="1"/>
    <col min="6" max="7" width="10.453125" style="7" customWidth="1"/>
    <col min="8" max="8" width="11.453125" customWidth="1"/>
  </cols>
  <sheetData>
    <row r="1" spans="1:12" x14ac:dyDescent="0.35">
      <c r="A1" s="1" t="s">
        <v>106</v>
      </c>
      <c r="B1" s="1"/>
      <c r="C1" s="1"/>
      <c r="D1" s="1"/>
      <c r="E1" s="1"/>
      <c r="F1" s="6" t="s">
        <v>105</v>
      </c>
      <c r="G1" s="6" t="s">
        <v>108</v>
      </c>
      <c r="H1" s="6" t="s">
        <v>104</v>
      </c>
      <c r="I1" s="5"/>
      <c r="J1" s="1"/>
      <c r="K1" s="1"/>
    </row>
    <row r="2" spans="1:12" x14ac:dyDescent="0.35">
      <c r="A2" s="1"/>
      <c r="B2" s="1"/>
      <c r="C2" s="1"/>
      <c r="D2" s="1"/>
      <c r="E2" s="1"/>
      <c r="F2" s="2"/>
      <c r="G2" s="2"/>
      <c r="H2" s="1"/>
      <c r="I2" s="1"/>
      <c r="K2" s="1"/>
      <c r="L2" s="1"/>
    </row>
    <row r="3" spans="1:12" x14ac:dyDescent="0.35">
      <c r="A3" s="1" t="s">
        <v>0</v>
      </c>
      <c r="B3" s="1"/>
      <c r="C3" s="1"/>
      <c r="D3" s="1"/>
      <c r="E3" s="1"/>
      <c r="F3" s="2"/>
      <c r="G3" s="2"/>
      <c r="H3" s="1"/>
      <c r="I3" s="1"/>
      <c r="K3" s="1"/>
      <c r="L3" s="1"/>
    </row>
    <row r="4" spans="1:12" x14ac:dyDescent="0.35">
      <c r="A4" s="1" t="s">
        <v>1</v>
      </c>
      <c r="B4" s="1"/>
      <c r="C4" s="1" t="s">
        <v>2</v>
      </c>
      <c r="D4" s="1"/>
      <c r="E4" s="1"/>
      <c r="F4" s="17">
        <v>13300</v>
      </c>
      <c r="G4" s="14">
        <v>14112.57</v>
      </c>
      <c r="H4" s="1">
        <v>14750.07</v>
      </c>
      <c r="I4" s="1"/>
      <c r="K4" s="16"/>
      <c r="L4" s="1"/>
    </row>
    <row r="5" spans="1:12" x14ac:dyDescent="0.35">
      <c r="A5" s="1"/>
      <c r="B5" s="1"/>
      <c r="C5" s="1" t="s">
        <v>83</v>
      </c>
      <c r="D5" s="1"/>
      <c r="E5" s="1"/>
      <c r="F5" s="1"/>
      <c r="G5" s="2"/>
      <c r="H5" s="1">
        <v>0</v>
      </c>
      <c r="I5" s="1"/>
      <c r="K5" s="1"/>
      <c r="L5" s="1"/>
    </row>
    <row r="6" spans="1:12" x14ac:dyDescent="0.35">
      <c r="A6" s="1"/>
      <c r="B6" s="1"/>
      <c r="C6" s="1"/>
      <c r="D6" s="1"/>
      <c r="E6" s="1"/>
      <c r="F6" s="13">
        <f>SUM(F4:F5)</f>
        <v>13300</v>
      </c>
      <c r="G6" s="13">
        <f>SUM(G4:G5)</f>
        <v>14112.57</v>
      </c>
      <c r="H6" s="1">
        <f>SUM(H4:H5)</f>
        <v>14750.07</v>
      </c>
      <c r="I6" s="1"/>
      <c r="J6" s="1"/>
      <c r="K6" s="1"/>
      <c r="L6" s="1"/>
    </row>
    <row r="7" spans="1:12" x14ac:dyDescent="0.35">
      <c r="A7" s="1"/>
      <c r="B7" s="1"/>
      <c r="C7" s="1"/>
      <c r="D7" s="1"/>
      <c r="E7" s="1"/>
      <c r="F7" s="1"/>
      <c r="G7" s="2"/>
      <c r="H7" s="1"/>
      <c r="I7" s="1"/>
      <c r="J7" s="1"/>
      <c r="K7" s="1"/>
    </row>
    <row r="8" spans="1:12" x14ac:dyDescent="0.35">
      <c r="A8" s="1" t="s">
        <v>3</v>
      </c>
      <c r="B8" s="1"/>
      <c r="C8" s="1" t="s">
        <v>4</v>
      </c>
      <c r="D8" s="1"/>
      <c r="E8" s="1"/>
      <c r="F8" s="1">
        <v>2900</v>
      </c>
      <c r="G8" s="1">
        <v>2760</v>
      </c>
      <c r="H8" s="1">
        <v>2785.01</v>
      </c>
      <c r="I8" s="1"/>
      <c r="J8" s="1"/>
      <c r="K8" s="1"/>
    </row>
    <row r="9" spans="1:12" x14ac:dyDescent="0.35">
      <c r="A9" s="1"/>
      <c r="B9" s="1"/>
      <c r="C9" s="1" t="s">
        <v>5</v>
      </c>
      <c r="D9" s="1"/>
      <c r="E9" s="1"/>
      <c r="F9" s="1">
        <v>50</v>
      </c>
      <c r="G9" s="1">
        <v>23.75</v>
      </c>
      <c r="H9" s="1">
        <v>30.08</v>
      </c>
      <c r="I9" s="1"/>
      <c r="J9" s="1"/>
      <c r="K9" s="1"/>
    </row>
    <row r="10" spans="1:12" x14ac:dyDescent="0.35">
      <c r="A10" s="1" t="s">
        <v>6</v>
      </c>
      <c r="B10" s="1"/>
      <c r="C10" s="1"/>
      <c r="D10" s="1"/>
      <c r="E10" s="1"/>
      <c r="F10" s="2">
        <f>SUM(F8:F9)</f>
        <v>2950</v>
      </c>
      <c r="G10" s="2">
        <f>SUM(G8:G9)</f>
        <v>2783.75</v>
      </c>
      <c r="H10" s="2">
        <f>SUM(H8:H9)</f>
        <v>2815.09</v>
      </c>
      <c r="I10" s="1"/>
      <c r="J10" s="2"/>
      <c r="K10" s="1"/>
    </row>
    <row r="11" spans="1:12" x14ac:dyDescent="0.35">
      <c r="A11" s="1" t="s">
        <v>76</v>
      </c>
      <c r="B11" s="1"/>
      <c r="C11" s="1"/>
      <c r="D11" s="1"/>
      <c r="E11" s="1"/>
      <c r="F11" s="1"/>
      <c r="G11" s="2"/>
      <c r="H11" s="1"/>
      <c r="I11" s="1"/>
      <c r="J11" s="1"/>
      <c r="K11" s="1"/>
    </row>
    <row r="12" spans="1:12" x14ac:dyDescent="0.35">
      <c r="A12" s="1" t="s">
        <v>7</v>
      </c>
      <c r="B12" s="1"/>
      <c r="C12" s="1"/>
      <c r="D12" s="1"/>
      <c r="E12" s="1"/>
      <c r="F12" s="1"/>
      <c r="G12" s="2"/>
      <c r="H12" s="1"/>
      <c r="I12" s="1"/>
      <c r="J12" s="1"/>
      <c r="K12" s="1"/>
    </row>
    <row r="13" spans="1:12" x14ac:dyDescent="0.35">
      <c r="B13" s="1"/>
      <c r="C13" s="1" t="s">
        <v>8</v>
      </c>
      <c r="D13" s="1"/>
      <c r="E13" s="1"/>
      <c r="F13" s="1">
        <v>20</v>
      </c>
      <c r="G13" s="1"/>
      <c r="H13" s="1">
        <v>0</v>
      </c>
      <c r="I13" s="1"/>
      <c r="J13" s="1"/>
      <c r="K13" s="1"/>
    </row>
    <row r="14" spans="1:12" x14ac:dyDescent="0.35">
      <c r="A14" s="1"/>
      <c r="B14" s="1"/>
      <c r="C14" s="1" t="s">
        <v>9</v>
      </c>
      <c r="D14" s="1"/>
      <c r="E14" s="1"/>
      <c r="F14" s="1">
        <v>20</v>
      </c>
      <c r="G14" s="1"/>
      <c r="H14" s="1"/>
      <c r="I14" s="1"/>
      <c r="J14" s="1"/>
      <c r="K14" s="1"/>
    </row>
    <row r="15" spans="1:12" x14ac:dyDescent="0.35">
      <c r="A15" s="1"/>
      <c r="B15" s="1"/>
      <c r="C15" s="1" t="s">
        <v>110</v>
      </c>
      <c r="D15" s="1"/>
      <c r="E15" s="1"/>
      <c r="F15" s="1">
        <v>0</v>
      </c>
      <c r="G15" s="1">
        <v>48.68</v>
      </c>
      <c r="H15" s="1">
        <v>872.96</v>
      </c>
      <c r="I15" s="1"/>
      <c r="J15" s="1"/>
      <c r="K15" s="1"/>
    </row>
    <row r="16" spans="1:12" x14ac:dyDescent="0.35">
      <c r="A16" s="1"/>
      <c r="B16" s="1"/>
      <c r="C16" s="1" t="s">
        <v>10</v>
      </c>
      <c r="D16" s="1"/>
      <c r="E16" s="1"/>
      <c r="F16" s="1">
        <v>330</v>
      </c>
      <c r="G16" s="1">
        <v>296.52999999999997</v>
      </c>
      <c r="H16" s="1">
        <v>288.63</v>
      </c>
      <c r="I16" s="1"/>
      <c r="J16" s="1"/>
      <c r="K16" s="1"/>
    </row>
    <row r="17" spans="1:11" x14ac:dyDescent="0.35">
      <c r="A17" s="1"/>
      <c r="B17" s="1"/>
      <c r="C17" s="1" t="s">
        <v>11</v>
      </c>
      <c r="D17" s="1"/>
      <c r="E17" s="1"/>
      <c r="F17" s="1">
        <v>370</v>
      </c>
      <c r="G17" s="1">
        <v>286.44</v>
      </c>
      <c r="H17" s="1">
        <v>312.48</v>
      </c>
      <c r="I17" s="1"/>
      <c r="J17" s="1"/>
      <c r="K17" s="1"/>
    </row>
    <row r="18" spans="1:11" x14ac:dyDescent="0.35">
      <c r="A18" s="1"/>
      <c r="B18" s="1"/>
      <c r="C18" s="1" t="s">
        <v>12</v>
      </c>
      <c r="D18" s="1"/>
      <c r="E18" s="1"/>
      <c r="F18" s="1">
        <v>500</v>
      </c>
      <c r="G18" s="1">
        <v>345.44</v>
      </c>
      <c r="H18" s="1">
        <v>665.17</v>
      </c>
      <c r="I18" s="1"/>
      <c r="J18" s="1"/>
      <c r="K18" s="1"/>
    </row>
    <row r="19" spans="1:11" x14ac:dyDescent="0.35">
      <c r="A19" s="1"/>
      <c r="B19" s="1"/>
      <c r="C19" s="1" t="s">
        <v>111</v>
      </c>
      <c r="D19" s="1"/>
      <c r="E19" s="1"/>
      <c r="F19" s="1">
        <v>281</v>
      </c>
      <c r="G19" s="1">
        <v>370.8</v>
      </c>
      <c r="H19" s="1">
        <v>280.8</v>
      </c>
      <c r="I19" s="1"/>
      <c r="J19" s="1"/>
      <c r="K19" s="1"/>
    </row>
    <row r="20" spans="1:11" x14ac:dyDescent="0.35">
      <c r="A20" s="1"/>
      <c r="B20" s="1"/>
      <c r="C20" s="1" t="s">
        <v>14</v>
      </c>
      <c r="D20" s="1"/>
      <c r="E20" s="1"/>
      <c r="F20" s="1">
        <v>1000</v>
      </c>
      <c r="G20" s="1">
        <v>756.8</v>
      </c>
      <c r="H20" s="1">
        <v>1089</v>
      </c>
      <c r="I20" s="1"/>
      <c r="J20" s="1"/>
      <c r="K20" s="1"/>
    </row>
    <row r="21" spans="1:11" x14ac:dyDescent="0.35">
      <c r="A21" s="1"/>
      <c r="B21" s="1"/>
      <c r="C21" s="1" t="s">
        <v>15</v>
      </c>
      <c r="D21" s="1"/>
      <c r="E21" s="1"/>
      <c r="F21" s="1">
        <v>2500</v>
      </c>
      <c r="G21" s="1">
        <v>2141.8200000000002</v>
      </c>
      <c r="H21" s="1">
        <v>2291.16</v>
      </c>
      <c r="I21" s="1"/>
      <c r="J21" s="1"/>
      <c r="K21" s="1"/>
    </row>
    <row r="22" spans="1:11" x14ac:dyDescent="0.35">
      <c r="A22" s="1"/>
      <c r="B22" s="1"/>
      <c r="C22" s="1" t="s">
        <v>16</v>
      </c>
      <c r="D22" s="1"/>
      <c r="E22" s="1"/>
      <c r="F22" s="1">
        <v>6200</v>
      </c>
      <c r="G22" s="1">
        <v>4230.8500000000004</v>
      </c>
      <c r="H22" s="1">
        <v>8082.46</v>
      </c>
      <c r="I22" s="1"/>
      <c r="J22" s="1"/>
      <c r="K22" s="1"/>
    </row>
    <row r="23" spans="1:11" x14ac:dyDescent="0.35">
      <c r="A23" s="1"/>
      <c r="B23" s="1"/>
      <c r="C23" s="1" t="s">
        <v>18</v>
      </c>
      <c r="D23" s="1"/>
      <c r="E23" s="1"/>
      <c r="F23" s="18">
        <v>500</v>
      </c>
      <c r="G23" s="1">
        <v>1076.0999999999999</v>
      </c>
      <c r="H23" s="1">
        <v>1060.8</v>
      </c>
      <c r="I23" s="1"/>
      <c r="J23" s="1"/>
      <c r="K23" s="1"/>
    </row>
    <row r="24" spans="1:11" x14ac:dyDescent="0.35">
      <c r="A24" s="1"/>
      <c r="B24" s="1"/>
      <c r="C24" s="1" t="s">
        <v>109</v>
      </c>
      <c r="D24" s="1"/>
      <c r="E24" s="1"/>
      <c r="F24" s="18"/>
      <c r="G24" s="1">
        <v>900</v>
      </c>
      <c r="H24" s="1"/>
      <c r="I24" s="1"/>
      <c r="J24" s="1"/>
      <c r="K24" s="1"/>
    </row>
    <row r="25" spans="1:11" x14ac:dyDescent="0.35">
      <c r="A25" s="1"/>
      <c r="B25" s="1"/>
      <c r="C25" s="1" t="s">
        <v>22</v>
      </c>
      <c r="D25" s="1"/>
      <c r="E25" s="1"/>
      <c r="F25" s="1">
        <v>200</v>
      </c>
      <c r="G25" s="1">
        <v>216</v>
      </c>
      <c r="H25" s="1">
        <v>169.39</v>
      </c>
      <c r="I25" s="1"/>
      <c r="J25" s="1"/>
      <c r="K25" s="1"/>
    </row>
    <row r="26" spans="1:11" x14ac:dyDescent="0.35">
      <c r="A26" s="1"/>
      <c r="B26" s="1"/>
      <c r="C26" s="1" t="s">
        <v>73</v>
      </c>
      <c r="D26" s="1"/>
      <c r="E26" s="1"/>
      <c r="F26" s="1"/>
      <c r="G26" s="1">
        <v>261.94</v>
      </c>
      <c r="H26" s="1"/>
      <c r="I26" s="1"/>
      <c r="J26" s="1"/>
      <c r="K26" s="1"/>
    </row>
    <row r="27" spans="1:11" x14ac:dyDescent="0.35">
      <c r="A27" s="1"/>
      <c r="B27" s="1"/>
      <c r="C27" s="1" t="s">
        <v>91</v>
      </c>
      <c r="D27" s="1"/>
      <c r="E27" s="1"/>
      <c r="F27" s="11"/>
      <c r="G27" s="11">
        <v>35</v>
      </c>
      <c r="H27" s="11">
        <v>20</v>
      </c>
      <c r="I27" s="1"/>
      <c r="J27" s="1"/>
      <c r="K27" s="1"/>
    </row>
    <row r="28" spans="1:11" x14ac:dyDescent="0.35">
      <c r="A28" s="1" t="s">
        <v>23</v>
      </c>
      <c r="B28" s="1"/>
      <c r="C28" s="1"/>
      <c r="D28" s="1"/>
      <c r="E28" s="1"/>
      <c r="F28" s="2">
        <f>SUM(F13:F25)</f>
        <v>11921</v>
      </c>
      <c r="G28" s="2">
        <f>SUM(G13:G27)</f>
        <v>10966.400000000001</v>
      </c>
      <c r="H28" s="2">
        <f>SUM(H13:H27)</f>
        <v>15132.849999999999</v>
      </c>
      <c r="I28" s="1"/>
      <c r="J28" s="1"/>
      <c r="K28" s="1"/>
    </row>
    <row r="29" spans="1:11" ht="15" x14ac:dyDescent="0.25">
      <c r="A29" s="1"/>
      <c r="B29" s="1"/>
      <c r="C29" s="1"/>
      <c r="D29" s="1"/>
      <c r="E29" s="1"/>
      <c r="F29" s="1"/>
      <c r="G29" s="2"/>
      <c r="H29" s="1"/>
      <c r="I29" s="1"/>
      <c r="J29" s="1"/>
      <c r="K29" s="1"/>
    </row>
    <row r="30" spans="1:11" ht="15" x14ac:dyDescent="0.25">
      <c r="A30" s="1" t="s">
        <v>24</v>
      </c>
      <c r="B30" s="1"/>
      <c r="C30" s="1"/>
      <c r="D30" s="1"/>
      <c r="E30" s="1"/>
      <c r="F30" s="10">
        <f>+F28+F10</f>
        <v>14871</v>
      </c>
      <c r="G30" s="11">
        <f>+G28+G10</f>
        <v>13750.150000000001</v>
      </c>
      <c r="H30" s="11">
        <f>+H28+H10+H11</f>
        <v>17947.939999999999</v>
      </c>
      <c r="I30" s="11"/>
      <c r="J30" s="11"/>
      <c r="K30" s="1"/>
    </row>
    <row r="31" spans="1:11" ht="15" x14ac:dyDescent="0.25">
      <c r="A31" s="1" t="s">
        <v>25</v>
      </c>
      <c r="B31" s="1"/>
      <c r="C31" s="1"/>
      <c r="D31" s="1"/>
      <c r="E31" s="1"/>
      <c r="F31" s="14">
        <f>+F6-F30</f>
        <v>-1571</v>
      </c>
      <c r="G31" s="14">
        <f>+G6-G30</f>
        <v>362.41999999999825</v>
      </c>
      <c r="H31" s="1">
        <f>+H6-H30</f>
        <v>-3197.869999999999</v>
      </c>
      <c r="I31" s="1"/>
      <c r="J31" s="1"/>
      <c r="K31" s="1"/>
    </row>
    <row r="32" spans="1:11" ht="15" x14ac:dyDescent="0.25">
      <c r="A32" s="1"/>
      <c r="B32" s="1"/>
      <c r="C32" s="1"/>
      <c r="D32" s="1"/>
      <c r="E32" s="1"/>
      <c r="F32" s="1"/>
      <c r="G32" s="2"/>
      <c r="H32" s="1"/>
      <c r="I32" s="1"/>
      <c r="J32" s="1"/>
      <c r="K32" s="1"/>
    </row>
    <row r="33" spans="1:11" ht="15" x14ac:dyDescent="0.25">
      <c r="A33" s="1"/>
      <c r="B33" s="1"/>
      <c r="C33" s="1"/>
      <c r="D33" s="1"/>
      <c r="E33" s="1"/>
      <c r="F33" s="1"/>
      <c r="G33" s="2"/>
      <c r="H33" s="1"/>
      <c r="I33" s="1"/>
      <c r="J33" s="1"/>
      <c r="K33" s="1"/>
    </row>
    <row r="34" spans="1:11" ht="15" x14ac:dyDescent="0.25">
      <c r="A34" s="1"/>
      <c r="B34" s="1"/>
      <c r="C34" s="1"/>
      <c r="D34" s="1"/>
      <c r="E34" s="1"/>
      <c r="F34" s="1"/>
      <c r="G34" s="2"/>
      <c r="H34" s="1"/>
      <c r="I34" s="1"/>
      <c r="J34" s="1"/>
      <c r="K34" s="1"/>
    </row>
    <row r="35" spans="1:11" ht="15" x14ac:dyDescent="0.25">
      <c r="A35" s="1"/>
      <c r="B35" s="1"/>
      <c r="C35" s="1"/>
      <c r="D35" s="1"/>
      <c r="E35" s="1"/>
      <c r="F35" s="1"/>
      <c r="G35" s="2"/>
      <c r="H35" s="1"/>
      <c r="I35" s="1"/>
      <c r="J35" s="1"/>
      <c r="K35" s="1"/>
    </row>
    <row r="36" spans="1:11" ht="15" x14ac:dyDescent="0.25">
      <c r="A36" s="1" t="s">
        <v>26</v>
      </c>
      <c r="B36" s="1"/>
      <c r="C36" s="1"/>
      <c r="D36" s="1"/>
      <c r="E36" s="1"/>
      <c r="F36" s="1"/>
      <c r="G36" s="2"/>
      <c r="H36" s="1"/>
      <c r="I36" s="1"/>
      <c r="J36" s="1"/>
      <c r="K36" s="1"/>
    </row>
    <row r="37" spans="1:11" ht="15" x14ac:dyDescent="0.25">
      <c r="A37" s="1" t="s">
        <v>1</v>
      </c>
      <c r="B37" s="1"/>
      <c r="C37" s="1" t="s">
        <v>89</v>
      </c>
      <c r="D37" s="1"/>
      <c r="E37" s="1"/>
      <c r="F37" s="1"/>
      <c r="G37" s="1"/>
      <c r="H37" s="1"/>
      <c r="I37" s="1"/>
      <c r="J37" s="1"/>
      <c r="K37" s="1"/>
    </row>
    <row r="38" spans="1:11" ht="15" x14ac:dyDescent="0.25">
      <c r="A38" s="1"/>
      <c r="B38" s="1"/>
      <c r="C38" s="1" t="s">
        <v>90</v>
      </c>
      <c r="D38" s="1"/>
      <c r="E38" s="1"/>
      <c r="F38" s="1">
        <v>790</v>
      </c>
      <c r="G38" s="1">
        <v>788.97</v>
      </c>
      <c r="H38" s="1">
        <v>754.16</v>
      </c>
      <c r="I38" s="1"/>
      <c r="J38" s="1"/>
      <c r="K38" s="1"/>
    </row>
    <row r="39" spans="1:11" ht="15" x14ac:dyDescent="0.25">
      <c r="A39" s="1" t="s">
        <v>28</v>
      </c>
      <c r="B39" s="1"/>
      <c r="C39" s="1"/>
      <c r="D39" s="1"/>
      <c r="E39" s="1"/>
      <c r="F39" s="2">
        <f t="shared" ref="F39:G39" si="0">SUM(F37:F38)</f>
        <v>790</v>
      </c>
      <c r="G39" s="2">
        <f t="shared" si="0"/>
        <v>788.97</v>
      </c>
      <c r="H39" s="2">
        <f>SUM(H37:H38)</f>
        <v>754.16</v>
      </c>
      <c r="I39" s="1"/>
      <c r="J39" s="1"/>
      <c r="K39" s="1"/>
    </row>
    <row r="40" spans="1:11" ht="15" x14ac:dyDescent="0.25">
      <c r="A40" s="1" t="s">
        <v>3</v>
      </c>
      <c r="B40" s="1" t="s">
        <v>75</v>
      </c>
      <c r="C40" s="1"/>
      <c r="D40" s="1"/>
      <c r="E40" s="1"/>
      <c r="F40" s="1"/>
      <c r="G40" s="2"/>
      <c r="H40" s="1"/>
      <c r="I40" s="1"/>
      <c r="J40" s="1"/>
      <c r="K40" s="1"/>
    </row>
    <row r="41" spans="1:11" ht="15" x14ac:dyDescent="0.25">
      <c r="A41" s="1" t="s">
        <v>24</v>
      </c>
      <c r="B41" s="1"/>
      <c r="C41" s="1"/>
      <c r="D41" s="1"/>
      <c r="E41" s="1"/>
      <c r="F41" s="1"/>
      <c r="G41" s="2"/>
      <c r="H41" s="2"/>
      <c r="I41" s="1"/>
      <c r="J41" s="1"/>
      <c r="K41" s="1"/>
    </row>
    <row r="42" spans="1:11" ht="15" x14ac:dyDescent="0.25">
      <c r="A42" s="1" t="s">
        <v>29</v>
      </c>
      <c r="B42" s="1"/>
      <c r="C42" s="1"/>
      <c r="D42" s="1"/>
      <c r="E42" s="1"/>
      <c r="F42" s="10">
        <f>+F39-F41</f>
        <v>790</v>
      </c>
      <c r="G42" s="10">
        <v>788.97</v>
      </c>
      <c r="H42" s="10">
        <f>+H39-H41</f>
        <v>754.16</v>
      </c>
      <c r="I42" s="1"/>
      <c r="J42" s="1"/>
      <c r="K42" s="1"/>
    </row>
    <row r="43" spans="1:11" ht="15" x14ac:dyDescent="0.25">
      <c r="A43" s="1"/>
      <c r="B43" s="1"/>
      <c r="C43" s="1"/>
      <c r="D43" s="1"/>
      <c r="E43" s="1"/>
      <c r="F43" s="1"/>
      <c r="G43" s="2"/>
      <c r="H43" s="1"/>
      <c r="I43" s="1"/>
      <c r="J43" s="1"/>
      <c r="K43" s="1"/>
    </row>
    <row r="44" spans="1:11" ht="15.75" thickBot="1" x14ac:dyDescent="0.3">
      <c r="A44" s="1" t="s">
        <v>30</v>
      </c>
      <c r="B44" s="1"/>
      <c r="C44" s="1"/>
      <c r="D44" s="1"/>
      <c r="E44" s="1"/>
      <c r="F44" s="2"/>
      <c r="G44" s="19">
        <f>G31+G42</f>
        <v>1151.3899999999983</v>
      </c>
      <c r="H44" s="12">
        <f>+H31+H42</f>
        <v>-2443.7099999999991</v>
      </c>
      <c r="I44" s="1"/>
      <c r="J44" s="1"/>
      <c r="K44" s="1"/>
    </row>
    <row r="45" spans="1:11" ht="15.75" thickTop="1" x14ac:dyDescent="0.25">
      <c r="A45" s="1"/>
      <c r="B45" s="1"/>
      <c r="C45" s="1"/>
      <c r="D45" s="1"/>
      <c r="E45" s="1"/>
      <c r="F45" s="2"/>
      <c r="G45" s="2"/>
      <c r="H45" s="1"/>
      <c r="I45" s="1"/>
      <c r="J45" s="1"/>
      <c r="K45" s="1"/>
    </row>
    <row r="46" spans="1:11" ht="15" x14ac:dyDescent="0.25">
      <c r="A46" s="15" t="s">
        <v>82</v>
      </c>
      <c r="B46" s="15"/>
      <c r="C46" s="15"/>
      <c r="D46" s="15"/>
      <c r="E46" s="1"/>
      <c r="F46" s="2"/>
      <c r="G46" s="2"/>
      <c r="H46" s="1"/>
      <c r="I46" s="1"/>
      <c r="J46" s="1"/>
      <c r="K46" s="1"/>
    </row>
    <row r="47" spans="1:11" ht="15" x14ac:dyDescent="0.25">
      <c r="A47" s="15" t="s">
        <v>84</v>
      </c>
      <c r="B47" s="15" t="s">
        <v>85</v>
      </c>
      <c r="C47" s="15" t="s">
        <v>86</v>
      </c>
      <c r="D47" s="15" t="s">
        <v>87</v>
      </c>
      <c r="E47" s="1"/>
      <c r="F47" s="2"/>
      <c r="G47" s="2"/>
      <c r="H47" s="1"/>
      <c r="I47" s="1"/>
      <c r="J47" s="1"/>
      <c r="K47" s="1"/>
    </row>
    <row r="48" spans="1:11" ht="15" x14ac:dyDescent="0.25">
      <c r="A48" s="15">
        <v>3</v>
      </c>
      <c r="B48" s="15">
        <v>35</v>
      </c>
      <c r="C48" s="15">
        <v>20</v>
      </c>
      <c r="D48" s="15">
        <f>+A48*B48*C48</f>
        <v>2100</v>
      </c>
    </row>
    <row r="49" spans="1:4" ht="15" x14ac:dyDescent="0.25">
      <c r="A49" s="15">
        <v>1</v>
      </c>
      <c r="B49" s="15">
        <v>30</v>
      </c>
      <c r="C49" s="15">
        <v>250</v>
      </c>
      <c r="D49" s="15">
        <f>+A49*B49*C49</f>
        <v>7500</v>
      </c>
    </row>
    <row r="50" spans="1:4" ht="15" x14ac:dyDescent="0.25">
      <c r="A50" s="15"/>
      <c r="B50" s="15"/>
      <c r="C50" s="15"/>
      <c r="D50" s="15">
        <f>SUM(D48:D49)</f>
        <v>9600</v>
      </c>
    </row>
    <row r="51" spans="1:4" ht="15" x14ac:dyDescent="0.25">
      <c r="A51" s="1"/>
      <c r="B51" s="1"/>
      <c r="C51" s="1"/>
      <c r="D51" s="1"/>
    </row>
    <row r="52" spans="1:4" ht="15" x14ac:dyDescent="0.25">
      <c r="A52" s="1"/>
      <c r="B52" s="1"/>
      <c r="C52" s="1"/>
      <c r="D52" s="1"/>
    </row>
    <row r="53" spans="1:4" ht="15" x14ac:dyDescent="0.25">
      <c r="A53" s="1"/>
      <c r="B53" s="1"/>
      <c r="C53" s="1"/>
      <c r="D53" s="1"/>
    </row>
    <row r="54" spans="1:4" ht="15" x14ac:dyDescent="0.25">
      <c r="A54" s="1"/>
      <c r="B54" s="1"/>
      <c r="C54" s="1"/>
      <c r="D54" s="1"/>
    </row>
    <row r="55" spans="1:4" ht="15" x14ac:dyDescent="0.25">
      <c r="A55" s="1"/>
      <c r="B55" s="1"/>
      <c r="C55" s="1"/>
      <c r="D55" s="1"/>
    </row>
    <row r="56" spans="1:4" ht="15" x14ac:dyDescent="0.25">
      <c r="A56" s="1"/>
      <c r="B56" s="1"/>
      <c r="C56" s="1"/>
      <c r="D56" s="1"/>
    </row>
  </sheetData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6"/>
  <sheetViews>
    <sheetView zoomScale="150" zoomScaleNormal="150" workbookViewId="0">
      <pane ySplit="1" topLeftCell="A19" activePane="bottomLeft" state="frozen"/>
      <selection pane="bottomLeft" activeCell="A22" sqref="A22"/>
    </sheetView>
  </sheetViews>
  <sheetFormatPr defaultRowHeight="14.5" x14ac:dyDescent="0.35"/>
  <cols>
    <col min="2" max="2" width="5.453125" customWidth="1"/>
    <col min="5" max="5" width="6.453125" customWidth="1"/>
    <col min="6" max="6" width="9.1796875" style="9"/>
    <col min="7" max="7" width="10.453125" style="7" customWidth="1"/>
    <col min="8" max="8" width="11.453125" customWidth="1"/>
  </cols>
  <sheetData>
    <row r="1" spans="1:11" x14ac:dyDescent="0.35">
      <c r="A1" s="1" t="s">
        <v>88</v>
      </c>
      <c r="B1" s="1"/>
      <c r="C1" s="1"/>
      <c r="D1" s="1"/>
      <c r="E1" s="1"/>
      <c r="F1" s="5" t="s">
        <v>70</v>
      </c>
      <c r="G1" s="6" t="s">
        <v>72</v>
      </c>
      <c r="H1" s="5" t="s">
        <v>71</v>
      </c>
      <c r="I1" s="5"/>
      <c r="J1" s="1"/>
      <c r="K1" s="1"/>
    </row>
    <row r="2" spans="1:11" x14ac:dyDescent="0.35">
      <c r="A2" s="1"/>
      <c r="B2" s="1"/>
      <c r="C2" s="1"/>
      <c r="D2" s="1"/>
      <c r="E2" s="1"/>
      <c r="F2" s="1"/>
      <c r="G2" s="2"/>
      <c r="H2" s="1"/>
      <c r="I2" s="1"/>
      <c r="J2" s="1"/>
      <c r="K2" s="1"/>
    </row>
    <row r="3" spans="1:11" x14ac:dyDescent="0.35">
      <c r="A3" s="1" t="s">
        <v>0</v>
      </c>
      <c r="B3" s="1"/>
      <c r="C3" s="1"/>
      <c r="D3" s="1"/>
      <c r="E3" s="1"/>
      <c r="G3" s="2"/>
      <c r="H3" s="1"/>
      <c r="I3" s="1"/>
      <c r="J3" s="1"/>
      <c r="K3" s="1"/>
    </row>
    <row r="4" spans="1:11" x14ac:dyDescent="0.35">
      <c r="A4" s="1" t="s">
        <v>1</v>
      </c>
      <c r="B4" s="1"/>
      <c r="C4" s="1" t="s">
        <v>2</v>
      </c>
      <c r="D4" s="1"/>
      <c r="E4" s="1"/>
      <c r="F4" s="2">
        <v>14540</v>
      </c>
      <c r="G4" s="13">
        <v>13500</v>
      </c>
      <c r="H4" s="1">
        <v>15277.66</v>
      </c>
      <c r="I4" s="1"/>
      <c r="J4" s="1"/>
    </row>
    <row r="5" spans="1:11" x14ac:dyDescent="0.35">
      <c r="A5" s="1"/>
      <c r="B5" s="1"/>
      <c r="C5" s="1" t="s">
        <v>83</v>
      </c>
      <c r="D5" s="1"/>
      <c r="E5" s="1"/>
      <c r="F5" s="1">
        <v>3730</v>
      </c>
      <c r="G5" s="2">
        <v>50</v>
      </c>
      <c r="H5" s="1">
        <v>2342.5</v>
      </c>
      <c r="I5" s="1"/>
      <c r="J5" s="1"/>
      <c r="K5" s="1"/>
    </row>
    <row r="6" spans="1:11" x14ac:dyDescent="0.35">
      <c r="A6" s="1"/>
      <c r="B6" s="1"/>
      <c r="C6" s="1"/>
      <c r="D6" s="1"/>
      <c r="E6" s="1"/>
      <c r="F6" s="1">
        <f>SUM(F4:F5)</f>
        <v>18270</v>
      </c>
      <c r="G6" s="13">
        <f>SUM(G4:G5)</f>
        <v>13550</v>
      </c>
      <c r="H6" s="1">
        <f>SUM(H4:H5)</f>
        <v>17620.16</v>
      </c>
      <c r="I6" s="1"/>
      <c r="J6" s="1"/>
      <c r="K6" s="1"/>
    </row>
    <row r="7" spans="1:11" x14ac:dyDescent="0.35">
      <c r="A7" s="1"/>
      <c r="B7" s="1"/>
      <c r="C7" s="1"/>
      <c r="D7" s="1"/>
      <c r="E7" s="1"/>
      <c r="F7" s="1"/>
      <c r="G7" s="2"/>
      <c r="H7" s="1"/>
      <c r="I7" s="1"/>
      <c r="J7" s="1"/>
      <c r="K7" s="1"/>
    </row>
    <row r="8" spans="1:11" x14ac:dyDescent="0.35">
      <c r="A8" s="1" t="s">
        <v>3</v>
      </c>
      <c r="B8" s="1"/>
      <c r="C8" s="1" t="s">
        <v>4</v>
      </c>
      <c r="D8" s="1"/>
      <c r="E8" s="1"/>
      <c r="F8" s="1">
        <v>3100</v>
      </c>
      <c r="G8" s="2">
        <v>2900</v>
      </c>
      <c r="H8" s="1">
        <v>2810</v>
      </c>
      <c r="I8" s="1"/>
      <c r="J8" s="1"/>
      <c r="K8" s="1"/>
    </row>
    <row r="9" spans="1:11" x14ac:dyDescent="0.35">
      <c r="A9" s="1"/>
      <c r="B9" s="1"/>
      <c r="C9" s="1" t="s">
        <v>5</v>
      </c>
      <c r="D9" s="1"/>
      <c r="E9" s="1"/>
      <c r="F9" s="1">
        <v>80</v>
      </c>
      <c r="G9" s="2">
        <v>70</v>
      </c>
      <c r="H9" s="1">
        <v>58.45</v>
      </c>
      <c r="I9" s="1"/>
      <c r="J9" s="1"/>
      <c r="K9" s="1"/>
    </row>
    <row r="10" spans="1:11" x14ac:dyDescent="0.35">
      <c r="A10" s="1" t="s">
        <v>6</v>
      </c>
      <c r="B10" s="1"/>
      <c r="C10" s="1"/>
      <c r="D10" s="1"/>
      <c r="E10" s="1"/>
      <c r="F10" s="1">
        <f>SUM(F8:F9)</f>
        <v>3180</v>
      </c>
      <c r="G10" s="1">
        <f>SUM(G8:G9)</f>
        <v>2970</v>
      </c>
      <c r="H10" s="2">
        <f>SUM(H8:H9)</f>
        <v>2868.45</v>
      </c>
      <c r="I10" s="1"/>
      <c r="J10" s="1"/>
      <c r="K10" s="1"/>
    </row>
    <row r="11" spans="1:11" x14ac:dyDescent="0.35">
      <c r="A11" s="1" t="s">
        <v>76</v>
      </c>
      <c r="B11" s="1"/>
      <c r="C11" s="1"/>
      <c r="D11" s="1"/>
      <c r="E11" s="1"/>
      <c r="F11" s="1"/>
      <c r="G11" s="2"/>
      <c r="H11" s="1">
        <v>11351.46</v>
      </c>
      <c r="I11" s="1"/>
      <c r="J11" s="1"/>
      <c r="K11" s="1"/>
    </row>
    <row r="12" spans="1:11" x14ac:dyDescent="0.35">
      <c r="A12" s="1"/>
      <c r="B12" s="1"/>
      <c r="C12" s="1"/>
      <c r="D12" s="1"/>
      <c r="E12" s="1"/>
      <c r="F12" s="1"/>
      <c r="G12" s="2"/>
      <c r="H12" s="1"/>
      <c r="I12" s="1"/>
      <c r="J12" s="1"/>
      <c r="K12" s="1"/>
    </row>
    <row r="13" spans="1:11" x14ac:dyDescent="0.35">
      <c r="A13" s="1" t="s">
        <v>7</v>
      </c>
      <c r="B13" s="1"/>
      <c r="C13" s="1" t="s">
        <v>8</v>
      </c>
      <c r="D13" s="1"/>
      <c r="E13" s="1"/>
      <c r="F13" s="1">
        <v>50</v>
      </c>
      <c r="G13" s="2">
        <v>50</v>
      </c>
      <c r="H13" s="1">
        <v>78.760000000000005</v>
      </c>
      <c r="I13" s="1"/>
      <c r="J13" s="1"/>
      <c r="K13" s="1"/>
    </row>
    <row r="14" spans="1:11" x14ac:dyDescent="0.35">
      <c r="A14" s="1"/>
      <c r="B14" s="1"/>
      <c r="C14" s="1" t="s">
        <v>9</v>
      </c>
      <c r="D14" s="1"/>
      <c r="E14" s="1"/>
      <c r="F14" s="1">
        <v>100</v>
      </c>
      <c r="G14" s="2">
        <v>60</v>
      </c>
      <c r="H14" s="1">
        <v>491</v>
      </c>
      <c r="I14" s="1"/>
      <c r="J14" s="1"/>
      <c r="K14" s="1"/>
    </row>
    <row r="15" spans="1:11" x14ac:dyDescent="0.35">
      <c r="A15" s="1"/>
      <c r="B15" s="1"/>
      <c r="C15" s="1" t="s">
        <v>36</v>
      </c>
      <c r="D15" s="1"/>
      <c r="E15" s="1"/>
      <c r="F15" s="1">
        <v>100</v>
      </c>
      <c r="G15" s="2">
        <v>100</v>
      </c>
      <c r="H15" s="1">
        <v>45</v>
      </c>
      <c r="I15" s="1"/>
      <c r="J15" s="1"/>
      <c r="K15" s="1"/>
    </row>
    <row r="16" spans="1:11" x14ac:dyDescent="0.35">
      <c r="A16" s="1"/>
      <c r="B16" s="1"/>
      <c r="C16" s="1" t="s">
        <v>10</v>
      </c>
      <c r="D16" s="1"/>
      <c r="E16" s="1"/>
      <c r="F16" s="1">
        <v>350</v>
      </c>
      <c r="G16" s="2">
        <v>360</v>
      </c>
      <c r="H16" s="1">
        <v>352.52</v>
      </c>
      <c r="I16" s="1"/>
      <c r="J16" s="1"/>
      <c r="K16" s="1"/>
    </row>
    <row r="17" spans="1:11" x14ac:dyDescent="0.35">
      <c r="A17" s="1"/>
      <c r="B17" s="1"/>
      <c r="C17" s="1" t="s">
        <v>11</v>
      </c>
      <c r="D17" s="1"/>
      <c r="E17" s="1"/>
      <c r="F17" s="1">
        <v>550</v>
      </c>
      <c r="G17" s="2">
        <v>500</v>
      </c>
      <c r="H17" s="1">
        <v>416.64</v>
      </c>
      <c r="I17" s="1"/>
      <c r="J17" s="1"/>
      <c r="K17" s="1"/>
    </row>
    <row r="18" spans="1:11" x14ac:dyDescent="0.35">
      <c r="A18" s="1"/>
      <c r="B18" s="1"/>
      <c r="C18" s="1" t="s">
        <v>12</v>
      </c>
      <c r="D18" s="1"/>
      <c r="E18" s="1"/>
      <c r="F18" s="1">
        <v>300</v>
      </c>
      <c r="G18" s="2">
        <v>400</v>
      </c>
      <c r="H18" s="1">
        <v>246.14</v>
      </c>
      <c r="I18" s="1"/>
      <c r="J18" s="1"/>
      <c r="K18" s="1"/>
    </row>
    <row r="19" spans="1:11" x14ac:dyDescent="0.35">
      <c r="A19" s="1"/>
      <c r="B19" s="1"/>
      <c r="C19" s="1" t="s">
        <v>74</v>
      </c>
      <c r="D19" s="1"/>
      <c r="E19" s="1"/>
      <c r="F19" s="1">
        <v>300</v>
      </c>
      <c r="G19" s="2">
        <v>50</v>
      </c>
      <c r="H19" s="1">
        <v>320</v>
      </c>
      <c r="I19" s="1"/>
      <c r="J19" s="1"/>
      <c r="K19" s="1"/>
    </row>
    <row r="20" spans="1:11" x14ac:dyDescent="0.35">
      <c r="A20" s="1"/>
      <c r="B20" s="1"/>
      <c r="C20" s="1" t="s">
        <v>14</v>
      </c>
      <c r="D20" s="1"/>
      <c r="E20" s="1"/>
      <c r="F20" s="1">
        <v>1000</v>
      </c>
      <c r="G20" s="2">
        <v>1000</v>
      </c>
      <c r="H20" s="1">
        <v>340.25</v>
      </c>
      <c r="I20" s="1"/>
      <c r="J20" s="1"/>
      <c r="K20" s="1"/>
    </row>
    <row r="21" spans="1:11" x14ac:dyDescent="0.35">
      <c r="A21" s="1"/>
      <c r="B21" s="1"/>
      <c r="C21" s="1" t="s">
        <v>15</v>
      </c>
      <c r="D21" s="1"/>
      <c r="E21" s="1"/>
      <c r="F21" s="1">
        <v>1500</v>
      </c>
      <c r="G21" s="2">
        <v>2000</v>
      </c>
      <c r="H21" s="1">
        <v>2010.08</v>
      </c>
      <c r="I21" s="1"/>
      <c r="J21" s="1"/>
      <c r="K21" s="1"/>
    </row>
    <row r="22" spans="1:11" x14ac:dyDescent="0.35">
      <c r="A22" s="1"/>
      <c r="B22" s="1"/>
      <c r="C22" s="1" t="s">
        <v>16</v>
      </c>
      <c r="D22" s="1"/>
      <c r="E22" s="1"/>
      <c r="F22" s="1">
        <v>9140</v>
      </c>
      <c r="G22" s="2">
        <v>4760</v>
      </c>
      <c r="H22" s="1">
        <v>3696.2</v>
      </c>
      <c r="I22" s="1"/>
      <c r="J22" s="1"/>
      <c r="K22" s="1"/>
    </row>
    <row r="23" spans="1:11" x14ac:dyDescent="0.35">
      <c r="A23" s="1"/>
      <c r="B23" s="1"/>
      <c r="C23" s="1" t="s">
        <v>17</v>
      </c>
      <c r="D23" s="1"/>
      <c r="E23" s="1"/>
      <c r="F23" s="1">
        <v>0</v>
      </c>
      <c r="G23" s="2">
        <v>0</v>
      </c>
      <c r="H23" s="1">
        <v>134.63</v>
      </c>
      <c r="I23" s="1"/>
      <c r="J23" s="1"/>
      <c r="K23" s="1"/>
    </row>
    <row r="24" spans="1:11" x14ac:dyDescent="0.35">
      <c r="A24" s="1"/>
      <c r="B24" s="1"/>
      <c r="C24" s="1" t="s">
        <v>18</v>
      </c>
      <c r="D24" s="1"/>
      <c r="E24" s="1"/>
      <c r="F24" s="1">
        <v>1100</v>
      </c>
      <c r="G24" s="2">
        <v>1100</v>
      </c>
      <c r="H24" s="1">
        <v>1040</v>
      </c>
      <c r="I24" s="1"/>
      <c r="J24" s="1"/>
      <c r="K24" s="1"/>
    </row>
    <row r="25" spans="1:11" x14ac:dyDescent="0.35">
      <c r="A25" s="1"/>
      <c r="B25" s="1"/>
      <c r="C25" s="1" t="s">
        <v>19</v>
      </c>
      <c r="D25" s="1"/>
      <c r="E25" s="1"/>
      <c r="F25" s="1">
        <v>0</v>
      </c>
      <c r="G25" s="2"/>
      <c r="H25" s="1">
        <v>26.63</v>
      </c>
      <c r="I25" s="1"/>
      <c r="J25" s="1"/>
      <c r="K25" s="1"/>
    </row>
    <row r="26" spans="1:11" x14ac:dyDescent="0.35">
      <c r="A26" s="1"/>
      <c r="B26" s="1"/>
      <c r="C26" s="1" t="s">
        <v>20</v>
      </c>
      <c r="D26" s="1"/>
      <c r="E26" s="1"/>
      <c r="F26" s="1">
        <v>0</v>
      </c>
      <c r="G26" s="2"/>
      <c r="H26" s="1"/>
      <c r="I26" s="1"/>
      <c r="J26" s="1"/>
      <c r="K26" s="1"/>
    </row>
    <row r="27" spans="1:11" x14ac:dyDescent="0.35">
      <c r="A27" s="1"/>
      <c r="B27" s="1"/>
      <c r="C27" s="1" t="s">
        <v>2</v>
      </c>
      <c r="D27" s="1"/>
      <c r="E27" s="1"/>
      <c r="F27" s="1">
        <v>400</v>
      </c>
      <c r="G27" s="2"/>
      <c r="H27" s="1"/>
      <c r="I27" s="1"/>
      <c r="J27" s="1"/>
      <c r="K27" s="1"/>
    </row>
    <row r="28" spans="1:11" x14ac:dyDescent="0.35">
      <c r="A28" s="1"/>
      <c r="B28" s="1"/>
      <c r="C28" s="1" t="s">
        <v>21</v>
      </c>
      <c r="D28" s="1"/>
      <c r="E28" s="1"/>
      <c r="F28" s="1">
        <v>0</v>
      </c>
      <c r="G28" s="2"/>
      <c r="H28" s="1">
        <v>533.65</v>
      </c>
      <c r="I28" s="1"/>
      <c r="J28" s="1"/>
      <c r="K28" s="1"/>
    </row>
    <row r="29" spans="1:11" x14ac:dyDescent="0.35">
      <c r="A29" s="1"/>
      <c r="B29" s="1"/>
      <c r="C29" s="1" t="s">
        <v>22</v>
      </c>
      <c r="D29" s="1"/>
      <c r="E29" s="1"/>
      <c r="F29" s="1">
        <v>200</v>
      </c>
      <c r="G29" s="2">
        <v>200</v>
      </c>
      <c r="H29" s="1">
        <v>206.66</v>
      </c>
      <c r="I29" s="1"/>
      <c r="J29" s="1"/>
      <c r="K29" s="1"/>
    </row>
    <row r="30" spans="1:11" x14ac:dyDescent="0.35">
      <c r="A30" s="1"/>
      <c r="B30" s="1"/>
      <c r="C30" s="1" t="s">
        <v>73</v>
      </c>
      <c r="D30" s="1"/>
      <c r="E30" s="1"/>
      <c r="F30" s="1"/>
      <c r="G30" s="2"/>
      <c r="H30" s="1">
        <v>6372.36</v>
      </c>
      <c r="I30" s="1"/>
      <c r="J30" s="1"/>
      <c r="K30" s="1"/>
    </row>
    <row r="31" spans="1:11" x14ac:dyDescent="0.35">
      <c r="A31" s="1"/>
      <c r="B31" s="1"/>
      <c r="C31" s="1" t="s">
        <v>7</v>
      </c>
      <c r="D31" s="1"/>
      <c r="E31" s="1"/>
      <c r="F31" s="11"/>
      <c r="G31" s="10"/>
      <c r="H31" s="11">
        <v>16.98</v>
      </c>
      <c r="I31" s="1"/>
      <c r="J31" s="1"/>
      <c r="K31" s="1"/>
    </row>
    <row r="32" spans="1:11" x14ac:dyDescent="0.35">
      <c r="A32" s="1" t="s">
        <v>23</v>
      </c>
      <c r="B32" s="1"/>
      <c r="C32" s="1"/>
      <c r="D32" s="1"/>
      <c r="E32" s="1"/>
      <c r="F32" s="1">
        <f>SUM(F13:F29)</f>
        <v>15090</v>
      </c>
      <c r="G32" s="1">
        <f>SUM(G13:G29)</f>
        <v>10580</v>
      </c>
      <c r="H32" s="2">
        <f>SUM(H13:H31)</f>
        <v>16327.499999999996</v>
      </c>
      <c r="I32" s="1"/>
      <c r="J32" s="1"/>
      <c r="K32" s="1"/>
    </row>
    <row r="33" spans="1:11" x14ac:dyDescent="0.35">
      <c r="A33" s="1"/>
      <c r="B33" s="1"/>
      <c r="C33" s="1"/>
      <c r="D33" s="1"/>
      <c r="E33" s="1"/>
      <c r="F33" s="1"/>
      <c r="G33" s="2"/>
      <c r="H33" s="1"/>
      <c r="I33" s="1"/>
      <c r="J33" s="1"/>
      <c r="K33" s="1"/>
    </row>
    <row r="34" spans="1:11" ht="15" x14ac:dyDescent="0.25">
      <c r="A34" s="1" t="s">
        <v>24</v>
      </c>
      <c r="B34" s="1"/>
      <c r="C34" s="1"/>
      <c r="D34" s="1"/>
      <c r="E34" s="1"/>
      <c r="F34" s="11">
        <f>+F32+F10</f>
        <v>18270</v>
      </c>
      <c r="G34" s="11">
        <f>+G32+G10</f>
        <v>13550</v>
      </c>
      <c r="H34" s="11">
        <f>+H32+H10+H11</f>
        <v>30547.409999999996</v>
      </c>
      <c r="I34" s="1"/>
      <c r="J34" s="1"/>
      <c r="K34" s="1"/>
    </row>
    <row r="35" spans="1:11" ht="15" x14ac:dyDescent="0.25">
      <c r="A35" s="1" t="s">
        <v>25</v>
      </c>
      <c r="B35" s="1"/>
      <c r="C35" s="1"/>
      <c r="D35" s="1"/>
      <c r="E35" s="1"/>
      <c r="F35" s="14">
        <f>+F6-F34</f>
        <v>0</v>
      </c>
      <c r="G35" s="13">
        <f>+G6-G34</f>
        <v>0</v>
      </c>
      <c r="H35" s="1">
        <f>+H6-H34</f>
        <v>-12927.249999999996</v>
      </c>
      <c r="I35" s="4"/>
      <c r="J35" s="1"/>
      <c r="K35" s="1"/>
    </row>
    <row r="36" spans="1:11" ht="15" x14ac:dyDescent="0.25">
      <c r="A36" s="1"/>
      <c r="B36" s="1"/>
      <c r="C36" s="1"/>
      <c r="D36" s="1"/>
      <c r="E36" s="1"/>
      <c r="F36" s="1"/>
      <c r="G36" s="2"/>
      <c r="H36" s="1"/>
      <c r="I36" s="1"/>
      <c r="J36" s="1"/>
      <c r="K36" s="1"/>
    </row>
    <row r="37" spans="1:11" ht="15" x14ac:dyDescent="0.25">
      <c r="A37" s="1" t="s">
        <v>26</v>
      </c>
      <c r="B37" s="1"/>
      <c r="C37" s="1"/>
      <c r="D37" s="1"/>
      <c r="E37" s="1"/>
      <c r="F37" s="1"/>
      <c r="G37" s="2"/>
      <c r="H37" s="1"/>
      <c r="I37" s="1"/>
      <c r="J37" s="1"/>
      <c r="K37" s="1"/>
    </row>
    <row r="38" spans="1:11" ht="15" x14ac:dyDescent="0.25">
      <c r="A38" s="1" t="s">
        <v>1</v>
      </c>
      <c r="B38" s="1"/>
      <c r="C38" s="1" t="s">
        <v>27</v>
      </c>
      <c r="D38" s="1"/>
      <c r="E38" s="1"/>
      <c r="F38" s="1">
        <v>520</v>
      </c>
      <c r="G38" s="1">
        <v>520</v>
      </c>
      <c r="H38" s="1">
        <v>734.61</v>
      </c>
      <c r="I38" s="1"/>
      <c r="J38" s="1"/>
      <c r="K38" s="1"/>
    </row>
    <row r="39" spans="1:11" ht="15" x14ac:dyDescent="0.25">
      <c r="A39" s="1" t="s">
        <v>28</v>
      </c>
      <c r="B39" s="1"/>
      <c r="C39" s="1"/>
      <c r="D39" s="1"/>
      <c r="E39" s="1"/>
      <c r="F39" s="1">
        <v>520</v>
      </c>
      <c r="G39" s="1">
        <v>520</v>
      </c>
      <c r="H39" s="2">
        <v>734.61</v>
      </c>
      <c r="I39" s="1"/>
      <c r="J39" s="1"/>
      <c r="K39" s="1"/>
    </row>
    <row r="40" spans="1:11" ht="15" x14ac:dyDescent="0.25">
      <c r="A40" s="1" t="s">
        <v>3</v>
      </c>
      <c r="B40" s="1" t="s">
        <v>75</v>
      </c>
      <c r="C40" s="1"/>
      <c r="D40" s="1"/>
      <c r="E40" s="1"/>
      <c r="F40" s="1"/>
      <c r="G40" s="2"/>
      <c r="H40" s="1">
        <v>41.58</v>
      </c>
      <c r="I40" s="1"/>
      <c r="J40" s="1"/>
      <c r="K40" s="1"/>
    </row>
    <row r="41" spans="1:11" ht="15" x14ac:dyDescent="0.25">
      <c r="A41" s="1" t="s">
        <v>24</v>
      </c>
      <c r="B41" s="1"/>
      <c r="C41" s="1"/>
      <c r="D41" s="1"/>
      <c r="E41" s="1"/>
      <c r="F41" s="1"/>
      <c r="G41" s="2"/>
      <c r="H41" s="2">
        <v>41.58</v>
      </c>
      <c r="I41" s="1"/>
      <c r="J41" s="1"/>
      <c r="K41" s="1"/>
    </row>
    <row r="42" spans="1:11" ht="15" x14ac:dyDescent="0.25">
      <c r="A42" s="1" t="s">
        <v>29</v>
      </c>
      <c r="B42" s="1"/>
      <c r="C42" s="1"/>
      <c r="D42" s="1"/>
      <c r="E42" s="1"/>
      <c r="F42" s="11"/>
      <c r="G42" s="10">
        <f>+G39-G41</f>
        <v>520</v>
      </c>
      <c r="H42" s="10">
        <f>+H39-H41</f>
        <v>693.03</v>
      </c>
      <c r="I42" s="1"/>
      <c r="J42" s="1"/>
      <c r="K42" s="1"/>
    </row>
    <row r="43" spans="1:11" ht="15" x14ac:dyDescent="0.25">
      <c r="A43" s="1"/>
      <c r="B43" s="1"/>
      <c r="C43" s="1"/>
      <c r="D43" s="1"/>
      <c r="E43" s="1"/>
      <c r="F43" s="1"/>
      <c r="G43" s="2"/>
      <c r="H43" s="1"/>
      <c r="I43" s="1"/>
      <c r="J43" s="1"/>
      <c r="K43" s="1"/>
    </row>
    <row r="44" spans="1:11" ht="15.75" thickBot="1" x14ac:dyDescent="0.3">
      <c r="A44" s="1" t="s">
        <v>30</v>
      </c>
      <c r="B44" s="1"/>
      <c r="C44" s="1"/>
      <c r="D44" s="1"/>
      <c r="E44" s="1"/>
      <c r="F44" s="12">
        <v>0</v>
      </c>
      <c r="G44" s="2"/>
      <c r="H44" s="12">
        <f>+H35+H42</f>
        <v>-12234.219999999996</v>
      </c>
      <c r="I44" s="1"/>
      <c r="J44" s="1"/>
      <c r="K44" s="1"/>
    </row>
    <row r="45" spans="1:11" ht="15.75" thickTop="1" x14ac:dyDescent="0.25">
      <c r="A45" s="1"/>
      <c r="B45" s="1"/>
      <c r="C45" s="1"/>
      <c r="D45" s="1"/>
      <c r="E45" s="1"/>
      <c r="F45" s="1"/>
      <c r="G45" s="2"/>
      <c r="H45" s="1"/>
      <c r="I45" s="1"/>
      <c r="J45" s="1"/>
      <c r="K45" s="1"/>
    </row>
    <row r="46" spans="1:11" ht="15" x14ac:dyDescent="0.25">
      <c r="A46" s="15" t="s">
        <v>82</v>
      </c>
      <c r="B46" s="15"/>
      <c r="C46" s="15"/>
      <c r="D46" s="15"/>
      <c r="E46" s="1"/>
      <c r="F46" s="1"/>
      <c r="G46" s="2"/>
      <c r="H46" s="1"/>
      <c r="I46" s="1"/>
      <c r="J46" s="1"/>
      <c r="K46" s="1"/>
    </row>
    <row r="47" spans="1:11" ht="15" x14ac:dyDescent="0.25">
      <c r="A47" s="15" t="s">
        <v>84</v>
      </c>
      <c r="B47" s="15" t="s">
        <v>85</v>
      </c>
      <c r="C47" s="15" t="s">
        <v>86</v>
      </c>
      <c r="D47" s="15" t="s">
        <v>87</v>
      </c>
      <c r="E47" s="1"/>
      <c r="F47" s="1"/>
      <c r="G47" s="2"/>
      <c r="H47" s="1"/>
      <c r="I47" s="1"/>
      <c r="J47" s="1"/>
      <c r="K47" s="1"/>
    </row>
    <row r="48" spans="1:11" ht="15" x14ac:dyDescent="0.25">
      <c r="A48" s="15">
        <v>3</v>
      </c>
      <c r="B48" s="15">
        <v>35</v>
      </c>
      <c r="C48" s="15">
        <v>20</v>
      </c>
      <c r="D48" s="15">
        <f>+A48*B48*C48</f>
        <v>2100</v>
      </c>
    </row>
    <row r="49" spans="1:4" ht="15" x14ac:dyDescent="0.25">
      <c r="A49" s="15">
        <v>1</v>
      </c>
      <c r="B49" s="15">
        <v>30</v>
      </c>
      <c r="C49" s="15">
        <v>250</v>
      </c>
      <c r="D49" s="15">
        <f>+A49*B49*C49</f>
        <v>7500</v>
      </c>
    </row>
    <row r="50" spans="1:4" ht="15" x14ac:dyDescent="0.25">
      <c r="A50" s="15"/>
      <c r="B50" s="15"/>
      <c r="C50" s="15"/>
      <c r="D50" s="15">
        <f>SUM(D48:D49)</f>
        <v>9600</v>
      </c>
    </row>
    <row r="51" spans="1:4" ht="15" x14ac:dyDescent="0.25">
      <c r="A51" s="1"/>
      <c r="B51" s="1"/>
      <c r="C51" s="1"/>
      <c r="D51" s="1"/>
    </row>
    <row r="52" spans="1:4" ht="15" x14ac:dyDescent="0.25">
      <c r="A52" s="1"/>
      <c r="B52" s="1"/>
      <c r="C52" s="1"/>
      <c r="D52" s="1"/>
    </row>
    <row r="53" spans="1:4" ht="15" x14ac:dyDescent="0.25">
      <c r="A53" s="1"/>
      <c r="B53" s="1"/>
      <c r="C53" s="1"/>
      <c r="D53" s="1"/>
    </row>
    <row r="54" spans="1:4" ht="15" x14ac:dyDescent="0.25">
      <c r="A54" s="1"/>
      <c r="B54" s="1"/>
      <c r="C54" s="1"/>
      <c r="D54" s="1"/>
    </row>
    <row r="55" spans="1:4" ht="15" x14ac:dyDescent="0.25">
      <c r="A55" s="1"/>
      <c r="B55" s="1"/>
      <c r="C55" s="1"/>
      <c r="D55" s="1"/>
    </row>
    <row r="56" spans="1:4" ht="15" x14ac:dyDescent="0.25">
      <c r="A56" s="1"/>
      <c r="B56" s="1"/>
      <c r="C56" s="1"/>
      <c r="D56" s="1"/>
    </row>
  </sheetData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3"/>
  <sheetViews>
    <sheetView workbookViewId="0">
      <selection activeCell="S28" sqref="S28"/>
    </sheetView>
  </sheetViews>
  <sheetFormatPr defaultRowHeight="14.5" x14ac:dyDescent="0.35"/>
  <cols>
    <col min="2" max="2" width="5.453125" customWidth="1"/>
    <col min="6" max="6" width="8.81640625" style="9"/>
    <col min="7" max="7" width="10.453125" style="7" customWidth="1"/>
    <col min="8" max="8" width="11.453125" customWidth="1"/>
  </cols>
  <sheetData>
    <row r="1" spans="1:11" x14ac:dyDescent="0.35">
      <c r="A1" s="1" t="s">
        <v>33</v>
      </c>
      <c r="B1" s="1"/>
      <c r="C1" s="1"/>
      <c r="D1" s="1"/>
      <c r="E1" s="1"/>
      <c r="F1" s="5" t="s">
        <v>34</v>
      </c>
      <c r="G1" s="6" t="s">
        <v>70</v>
      </c>
      <c r="H1" s="5" t="s">
        <v>69</v>
      </c>
      <c r="I1" s="5"/>
      <c r="J1" s="1"/>
      <c r="K1" s="1"/>
    </row>
    <row r="2" spans="1:11" x14ac:dyDescent="0.35">
      <c r="A2" s="1"/>
      <c r="B2" s="1"/>
      <c r="C2" s="1"/>
      <c r="D2" s="1"/>
      <c r="E2" s="1"/>
      <c r="F2" s="1"/>
      <c r="G2" s="2"/>
      <c r="H2" s="1"/>
      <c r="I2" s="1"/>
      <c r="J2" s="1"/>
      <c r="K2" s="1"/>
    </row>
    <row r="3" spans="1:11" x14ac:dyDescent="0.35">
      <c r="A3" s="1" t="s">
        <v>0</v>
      </c>
      <c r="B3" s="1"/>
      <c r="C3" s="1"/>
      <c r="D3" s="1"/>
      <c r="E3" s="1"/>
      <c r="F3" s="1"/>
      <c r="G3" s="2"/>
      <c r="H3" s="1"/>
      <c r="I3" s="1"/>
      <c r="J3" s="1"/>
      <c r="K3" s="1"/>
    </row>
    <row r="4" spans="1:11" x14ac:dyDescent="0.35">
      <c r="A4" s="1" t="s">
        <v>1</v>
      </c>
      <c r="B4" s="1"/>
      <c r="C4" s="1" t="s">
        <v>2</v>
      </c>
      <c r="D4" s="1"/>
      <c r="E4" s="1"/>
      <c r="F4" s="8">
        <v>23230</v>
      </c>
      <c r="G4" s="2">
        <f>(3672+3598)*2</f>
        <v>14540</v>
      </c>
      <c r="H4" s="1">
        <v>20203.39</v>
      </c>
      <c r="I4" s="1"/>
      <c r="J4" s="1"/>
    </row>
    <row r="5" spans="1:11" x14ac:dyDescent="0.35">
      <c r="A5" s="1"/>
      <c r="B5" s="1"/>
      <c r="C5" s="1" t="s">
        <v>37</v>
      </c>
      <c r="D5" s="1"/>
      <c r="E5" s="1"/>
      <c r="F5" s="1">
        <v>6000</v>
      </c>
      <c r="G5" s="2">
        <v>3730</v>
      </c>
      <c r="H5" s="1">
        <v>110</v>
      </c>
      <c r="I5" s="1"/>
      <c r="J5" s="1"/>
      <c r="K5" s="1"/>
    </row>
    <row r="6" spans="1:11" x14ac:dyDescent="0.35">
      <c r="A6" s="1"/>
      <c r="B6" s="1"/>
      <c r="C6" s="1"/>
      <c r="D6" s="1"/>
      <c r="E6" s="1"/>
      <c r="F6" s="8">
        <f>SUM(F4:F5)</f>
        <v>29230</v>
      </c>
      <c r="G6" s="2">
        <f>SUM(G4:G5)</f>
        <v>18270</v>
      </c>
      <c r="H6" s="1">
        <f>SUM(H4:H5)</f>
        <v>20313.39</v>
      </c>
      <c r="I6" s="1"/>
      <c r="J6" s="1"/>
      <c r="K6" s="1"/>
    </row>
    <row r="7" spans="1:11" x14ac:dyDescent="0.35">
      <c r="A7" s="1"/>
      <c r="B7" s="1"/>
      <c r="C7" s="1"/>
      <c r="D7" s="1"/>
      <c r="E7" s="1"/>
      <c r="F7" s="8"/>
      <c r="G7" s="2"/>
      <c r="H7" s="1"/>
      <c r="I7" s="1"/>
      <c r="J7" s="1"/>
      <c r="K7" s="1"/>
    </row>
    <row r="8" spans="1:11" x14ac:dyDescent="0.35">
      <c r="A8" s="1" t="s">
        <v>3</v>
      </c>
      <c r="B8" s="1"/>
      <c r="C8" s="1" t="s">
        <v>4</v>
      </c>
      <c r="D8" s="1"/>
      <c r="E8" s="1"/>
      <c r="F8" s="1">
        <v>3100</v>
      </c>
      <c r="G8" s="2">
        <v>3100</v>
      </c>
      <c r="H8" s="1">
        <v>2990</v>
      </c>
      <c r="I8" s="1"/>
      <c r="J8" s="1"/>
      <c r="K8" s="1"/>
    </row>
    <row r="9" spans="1:11" x14ac:dyDescent="0.35">
      <c r="A9" s="1"/>
      <c r="B9" s="1"/>
      <c r="C9" s="1" t="s">
        <v>5</v>
      </c>
      <c r="D9" s="1"/>
      <c r="E9" s="1"/>
      <c r="F9" s="1">
        <v>80</v>
      </c>
      <c r="G9" s="2">
        <v>80</v>
      </c>
      <c r="H9" s="1">
        <v>63.99</v>
      </c>
      <c r="I9" s="1"/>
      <c r="J9" s="1"/>
      <c r="K9" s="1"/>
    </row>
    <row r="10" spans="1:11" x14ac:dyDescent="0.35">
      <c r="A10" s="1" t="s">
        <v>6</v>
      </c>
      <c r="B10" s="1"/>
      <c r="C10" s="1"/>
      <c r="D10" s="1"/>
      <c r="E10" s="1"/>
      <c r="F10" s="1">
        <v>3180</v>
      </c>
      <c r="G10" s="2">
        <f>SUM(G8:G9)</f>
        <v>3180</v>
      </c>
      <c r="H10" s="1">
        <f>SUM(H8:H9)</f>
        <v>3053.99</v>
      </c>
      <c r="I10" s="1"/>
      <c r="J10" s="1"/>
      <c r="K10" s="1"/>
    </row>
    <row r="11" spans="1:11" x14ac:dyDescent="0.35">
      <c r="A11" s="1"/>
      <c r="B11" s="1"/>
      <c r="C11" s="1"/>
      <c r="D11" s="1"/>
      <c r="E11" s="1"/>
      <c r="F11" s="1"/>
      <c r="G11" s="2"/>
      <c r="H11" s="1"/>
      <c r="I11" s="1"/>
      <c r="J11" s="1"/>
      <c r="K11" s="1"/>
    </row>
    <row r="12" spans="1:11" x14ac:dyDescent="0.35">
      <c r="A12" s="1" t="s">
        <v>7</v>
      </c>
      <c r="B12" s="1"/>
      <c r="C12" s="1" t="s">
        <v>8</v>
      </c>
      <c r="D12" s="1"/>
      <c r="E12" s="1"/>
      <c r="F12" s="1">
        <v>50</v>
      </c>
      <c r="G12" s="2">
        <v>50</v>
      </c>
      <c r="H12" s="1"/>
      <c r="I12" s="1"/>
      <c r="J12" s="1"/>
      <c r="K12" s="1"/>
    </row>
    <row r="13" spans="1:11" x14ac:dyDescent="0.35">
      <c r="A13" s="1"/>
      <c r="B13" s="1"/>
      <c r="C13" s="1" t="s">
        <v>9</v>
      </c>
      <c r="D13" s="1"/>
      <c r="E13" s="1"/>
      <c r="F13" s="1">
        <v>100</v>
      </c>
      <c r="G13" s="2">
        <v>100</v>
      </c>
      <c r="H13" s="1"/>
      <c r="I13" s="1"/>
      <c r="J13" s="1"/>
      <c r="K13" s="1"/>
    </row>
    <row r="14" spans="1:11" x14ac:dyDescent="0.35">
      <c r="A14" s="1"/>
      <c r="B14" s="1"/>
      <c r="C14" s="1" t="s">
        <v>36</v>
      </c>
      <c r="D14" s="1"/>
      <c r="E14" s="1"/>
      <c r="F14" s="1">
        <v>100</v>
      </c>
      <c r="G14" s="2">
        <v>100</v>
      </c>
      <c r="H14" s="1"/>
      <c r="I14" s="1"/>
      <c r="J14" s="1"/>
      <c r="K14" s="1"/>
    </row>
    <row r="15" spans="1:11" x14ac:dyDescent="0.35">
      <c r="A15" s="1"/>
      <c r="B15" s="1"/>
      <c r="C15" s="1" t="s">
        <v>10</v>
      </c>
      <c r="D15" s="1"/>
      <c r="E15" s="1"/>
      <c r="F15" s="1">
        <v>350</v>
      </c>
      <c r="G15" s="2">
        <v>350</v>
      </c>
      <c r="H15" s="1">
        <v>291.32</v>
      </c>
      <c r="I15" s="1"/>
      <c r="J15" s="1"/>
      <c r="K15" s="1"/>
    </row>
    <row r="16" spans="1:11" x14ac:dyDescent="0.35">
      <c r="A16" s="1"/>
      <c r="B16" s="1"/>
      <c r="C16" s="1" t="s">
        <v>11</v>
      </c>
      <c r="D16" s="1"/>
      <c r="E16" s="1"/>
      <c r="F16" s="1">
        <v>500</v>
      </c>
      <c r="G16" s="2">
        <v>550</v>
      </c>
      <c r="H16" s="1">
        <v>468.72</v>
      </c>
      <c r="I16" s="1"/>
      <c r="J16" s="1"/>
      <c r="K16" s="1"/>
    </row>
    <row r="17" spans="1:11" x14ac:dyDescent="0.35">
      <c r="A17" s="1"/>
      <c r="B17" s="1"/>
      <c r="C17" s="1" t="s">
        <v>12</v>
      </c>
      <c r="D17" s="1"/>
      <c r="E17" s="1"/>
      <c r="F17" s="1">
        <v>300</v>
      </c>
      <c r="G17" s="2">
        <v>300</v>
      </c>
      <c r="H17" s="1">
        <v>61.96</v>
      </c>
      <c r="I17" s="1"/>
      <c r="J17" s="1"/>
      <c r="K17" s="1"/>
    </row>
    <row r="18" spans="1:11" x14ac:dyDescent="0.35">
      <c r="A18" s="1"/>
      <c r="B18" s="1"/>
      <c r="C18" s="1" t="s">
        <v>13</v>
      </c>
      <c r="D18" s="1"/>
      <c r="E18" s="1"/>
      <c r="F18" s="1">
        <v>280</v>
      </c>
      <c r="G18" s="2">
        <v>300</v>
      </c>
      <c r="H18" s="1">
        <v>359.32</v>
      </c>
      <c r="I18" s="1"/>
      <c r="J18" s="1"/>
      <c r="K18" s="1"/>
    </row>
    <row r="19" spans="1:11" x14ac:dyDescent="0.35">
      <c r="A19" s="1"/>
      <c r="B19" s="1"/>
      <c r="C19" s="1" t="s">
        <v>14</v>
      </c>
      <c r="D19" s="1"/>
      <c r="E19" s="1"/>
      <c r="F19" s="1">
        <v>1000</v>
      </c>
      <c r="G19" s="2">
        <v>1000</v>
      </c>
      <c r="H19" s="1">
        <v>784.5</v>
      </c>
      <c r="I19" s="1"/>
      <c r="J19" s="1"/>
      <c r="K19" s="1"/>
    </row>
    <row r="20" spans="1:11" x14ac:dyDescent="0.35">
      <c r="A20" s="1"/>
      <c r="B20" s="1"/>
      <c r="C20" s="1" t="s">
        <v>15</v>
      </c>
      <c r="D20" s="1"/>
      <c r="E20" s="1"/>
      <c r="F20" s="1">
        <v>1500</v>
      </c>
      <c r="G20" s="2">
        <v>1500</v>
      </c>
      <c r="H20" s="1">
        <v>864.63</v>
      </c>
      <c r="I20" s="1"/>
      <c r="J20" s="1"/>
      <c r="K20" s="1"/>
    </row>
    <row r="21" spans="1:11" x14ac:dyDescent="0.35">
      <c r="A21" s="1"/>
      <c r="B21" s="1"/>
      <c r="C21" s="1" t="s">
        <v>16</v>
      </c>
      <c r="D21" s="1"/>
      <c r="E21" s="1"/>
      <c r="F21" s="1">
        <v>9000</v>
      </c>
      <c r="G21" s="2">
        <v>9140</v>
      </c>
      <c r="H21" s="1">
        <v>6284</v>
      </c>
      <c r="I21" s="1"/>
      <c r="J21" s="1"/>
      <c r="K21" s="1"/>
    </row>
    <row r="22" spans="1:11" x14ac:dyDescent="0.35">
      <c r="A22" s="1"/>
      <c r="B22" s="1"/>
      <c r="C22" s="1" t="s">
        <v>35</v>
      </c>
      <c r="D22" s="1"/>
      <c r="E22" s="1"/>
      <c r="F22" s="1">
        <v>10000</v>
      </c>
      <c r="G22" s="2"/>
      <c r="H22" s="1"/>
      <c r="I22" s="1"/>
      <c r="J22" s="1"/>
      <c r="K22" s="1"/>
    </row>
    <row r="23" spans="1:11" ht="15" x14ac:dyDescent="0.25">
      <c r="A23" s="1"/>
      <c r="B23" s="1"/>
      <c r="C23" s="1" t="s">
        <v>17</v>
      </c>
      <c r="D23" s="1"/>
      <c r="E23" s="1"/>
      <c r="F23" s="1">
        <v>300</v>
      </c>
      <c r="G23" s="2">
        <v>0</v>
      </c>
      <c r="H23" s="1">
        <v>217.62</v>
      </c>
      <c r="I23" s="1"/>
      <c r="J23" s="1"/>
      <c r="K23" s="1"/>
    </row>
    <row r="24" spans="1:11" ht="15" x14ac:dyDescent="0.25">
      <c r="A24" s="1"/>
      <c r="B24" s="1"/>
      <c r="C24" s="1" t="s">
        <v>18</v>
      </c>
      <c r="D24" s="1"/>
      <c r="E24" s="1"/>
      <c r="F24" s="1">
        <v>1100</v>
      </c>
      <c r="G24" s="2">
        <v>1100</v>
      </c>
      <c r="H24" s="1">
        <v>1035</v>
      </c>
      <c r="I24" s="1"/>
      <c r="J24" s="1"/>
      <c r="K24" s="1"/>
    </row>
    <row r="25" spans="1:11" ht="15" x14ac:dyDescent="0.25">
      <c r="A25" s="1"/>
      <c r="B25" s="1"/>
      <c r="C25" s="1" t="s">
        <v>19</v>
      </c>
      <c r="D25" s="1"/>
      <c r="E25" s="1"/>
      <c r="F25" s="1">
        <v>50</v>
      </c>
      <c r="G25" s="2">
        <v>0</v>
      </c>
      <c r="H25" s="1">
        <v>49.9</v>
      </c>
      <c r="I25" s="1"/>
      <c r="J25" s="1"/>
      <c r="K25" s="1"/>
    </row>
    <row r="26" spans="1:11" ht="15" x14ac:dyDescent="0.25">
      <c r="A26" s="1"/>
      <c r="B26" s="1"/>
      <c r="C26" s="1" t="s">
        <v>20</v>
      </c>
      <c r="D26" s="1"/>
      <c r="E26" s="1"/>
      <c r="F26" s="1">
        <v>50</v>
      </c>
      <c r="G26" s="2">
        <v>0</v>
      </c>
      <c r="H26" s="1">
        <v>16.82</v>
      </c>
      <c r="I26" s="1"/>
      <c r="J26" s="1"/>
      <c r="K26" s="1"/>
    </row>
    <row r="27" spans="1:11" ht="15" x14ac:dyDescent="0.25">
      <c r="A27" s="1"/>
      <c r="B27" s="1"/>
      <c r="C27" s="1" t="s">
        <v>2</v>
      </c>
      <c r="D27" s="1"/>
      <c r="E27" s="1"/>
      <c r="F27" s="1">
        <v>400</v>
      </c>
      <c r="G27" s="2">
        <v>400</v>
      </c>
      <c r="H27" s="1">
        <v>33.54</v>
      </c>
      <c r="I27" s="1"/>
      <c r="J27" s="1"/>
      <c r="K27" s="1"/>
    </row>
    <row r="28" spans="1:11" ht="15" x14ac:dyDescent="0.25">
      <c r="A28" s="1"/>
      <c r="B28" s="1"/>
      <c r="C28" s="1" t="s">
        <v>21</v>
      </c>
      <c r="D28" s="1"/>
      <c r="E28" s="1"/>
      <c r="F28" s="1">
        <v>1200</v>
      </c>
      <c r="G28" s="2">
        <v>0</v>
      </c>
      <c r="H28" s="1">
        <v>401.94</v>
      </c>
      <c r="I28" s="1"/>
      <c r="J28" s="1"/>
      <c r="K28" s="1"/>
    </row>
    <row r="29" spans="1:11" ht="15" x14ac:dyDescent="0.25">
      <c r="A29" s="1"/>
      <c r="B29" s="1"/>
      <c r="C29" s="1" t="s">
        <v>22</v>
      </c>
      <c r="D29" s="1"/>
      <c r="E29" s="1"/>
      <c r="F29" s="1">
        <v>200</v>
      </c>
      <c r="G29" s="2">
        <v>200</v>
      </c>
      <c r="H29" s="1">
        <v>572.80999999999995</v>
      </c>
      <c r="I29" s="1"/>
      <c r="J29" s="1"/>
      <c r="K29" s="1"/>
    </row>
    <row r="30" spans="1:11" ht="15" x14ac:dyDescent="0.25">
      <c r="A30" s="1" t="s">
        <v>23</v>
      </c>
      <c r="B30" s="1"/>
      <c r="C30" s="1"/>
      <c r="D30" s="1"/>
      <c r="E30" s="1"/>
      <c r="F30" s="1">
        <f>SUM(F10:F29)</f>
        <v>29660</v>
      </c>
      <c r="G30" s="2">
        <f>SUM(G12:G29)</f>
        <v>15090</v>
      </c>
      <c r="H30" s="2">
        <f>SUM(H15:H29)</f>
        <v>11442.080000000002</v>
      </c>
      <c r="I30" s="1"/>
      <c r="J30" s="1"/>
      <c r="K30" s="1"/>
    </row>
    <row r="31" spans="1:11" ht="15" x14ac:dyDescent="0.25">
      <c r="A31" s="1"/>
      <c r="B31" s="1"/>
      <c r="C31" s="1"/>
      <c r="D31" s="1"/>
      <c r="E31" s="1"/>
      <c r="F31" s="1"/>
      <c r="G31" s="2"/>
      <c r="H31" s="1"/>
      <c r="I31" s="1"/>
      <c r="J31" s="1"/>
      <c r="K31" s="1"/>
    </row>
    <row r="32" spans="1:11" ht="15" x14ac:dyDescent="0.25">
      <c r="A32" s="1" t="s">
        <v>24</v>
      </c>
      <c r="B32" s="1"/>
      <c r="C32" s="1"/>
      <c r="D32" s="1"/>
      <c r="E32" s="1"/>
      <c r="F32" s="1">
        <f>SUM(F10:F29)</f>
        <v>29660</v>
      </c>
      <c r="G32" s="2">
        <f>+G30+G10</f>
        <v>18270</v>
      </c>
      <c r="H32" s="1">
        <f>+H30+H10</f>
        <v>14496.070000000002</v>
      </c>
      <c r="I32" s="1"/>
      <c r="J32" s="1"/>
      <c r="K32" s="1"/>
    </row>
    <row r="33" spans="1:11" ht="15" x14ac:dyDescent="0.25">
      <c r="A33" s="1" t="s">
        <v>25</v>
      </c>
      <c r="B33" s="1"/>
      <c r="C33" s="1"/>
      <c r="D33" s="1"/>
      <c r="E33" s="1"/>
      <c r="F33" s="1">
        <v>0</v>
      </c>
      <c r="G33" s="2"/>
      <c r="H33" s="1">
        <f>+H6-H32</f>
        <v>5817.3199999999979</v>
      </c>
      <c r="I33" s="4"/>
      <c r="J33" s="1"/>
      <c r="K33" s="1"/>
    </row>
    <row r="34" spans="1:11" ht="15" x14ac:dyDescent="0.25">
      <c r="A34" s="1"/>
      <c r="B34" s="1"/>
      <c r="C34" s="1"/>
      <c r="D34" s="1"/>
      <c r="E34" s="1"/>
      <c r="F34" s="1"/>
      <c r="G34" s="2"/>
      <c r="H34" s="1"/>
      <c r="I34" s="1"/>
      <c r="J34" s="1"/>
      <c r="K34" s="1"/>
    </row>
    <row r="35" spans="1:11" ht="15" x14ac:dyDescent="0.25">
      <c r="A35" s="1" t="s">
        <v>26</v>
      </c>
      <c r="B35" s="1"/>
      <c r="C35" s="1"/>
      <c r="D35" s="1"/>
      <c r="E35" s="1"/>
      <c r="F35" s="1"/>
      <c r="G35" s="2"/>
      <c r="H35" s="1"/>
      <c r="I35" s="1"/>
      <c r="J35" s="1"/>
      <c r="K35" s="1"/>
    </row>
    <row r="36" spans="1:11" ht="15" x14ac:dyDescent="0.25">
      <c r="A36" s="1" t="s">
        <v>1</v>
      </c>
      <c r="B36" s="1"/>
      <c r="C36" s="1" t="s">
        <v>27</v>
      </c>
      <c r="D36" s="1"/>
      <c r="E36" s="1"/>
      <c r="F36" s="1">
        <v>430</v>
      </c>
      <c r="G36" s="2">
        <v>520</v>
      </c>
      <c r="H36" s="1">
        <v>519.29</v>
      </c>
      <c r="I36" s="1"/>
      <c r="J36" s="1"/>
      <c r="K36" s="1"/>
    </row>
    <row r="37" spans="1:11" ht="15" x14ac:dyDescent="0.25">
      <c r="A37" s="1"/>
      <c r="B37" s="1"/>
      <c r="C37" s="1"/>
      <c r="D37" s="1"/>
      <c r="E37" s="1"/>
      <c r="F37" s="1">
        <v>430</v>
      </c>
      <c r="G37" s="2">
        <v>520</v>
      </c>
      <c r="H37" s="1"/>
      <c r="I37" s="1"/>
      <c r="J37" s="1"/>
      <c r="K37" s="1"/>
    </row>
    <row r="38" spans="1:11" ht="15" x14ac:dyDescent="0.25">
      <c r="A38" s="1" t="s">
        <v>28</v>
      </c>
      <c r="B38" s="1"/>
      <c r="C38" s="1"/>
      <c r="D38" s="1"/>
      <c r="E38" s="1"/>
      <c r="F38" s="1"/>
      <c r="G38" s="2"/>
      <c r="H38" s="1"/>
      <c r="I38" s="1"/>
      <c r="J38" s="1"/>
      <c r="K38" s="1"/>
    </row>
    <row r="39" spans="1:11" ht="15" x14ac:dyDescent="0.25">
      <c r="A39" s="1" t="s">
        <v>29</v>
      </c>
      <c r="B39" s="1"/>
      <c r="C39" s="1"/>
      <c r="D39" s="1"/>
      <c r="E39" s="1"/>
      <c r="F39" s="1"/>
      <c r="G39" s="2"/>
      <c r="H39" s="1"/>
      <c r="I39" s="1"/>
      <c r="J39" s="1"/>
      <c r="K39" s="1"/>
    </row>
    <row r="40" spans="1:11" ht="15" x14ac:dyDescent="0.25">
      <c r="A40" s="1"/>
      <c r="B40" s="1"/>
      <c r="C40" s="1"/>
      <c r="D40" s="1"/>
      <c r="E40" s="1"/>
      <c r="F40" s="1"/>
      <c r="G40" s="2"/>
      <c r="H40" s="1"/>
      <c r="I40" s="1"/>
      <c r="J40" s="1"/>
      <c r="K40" s="1"/>
    </row>
    <row r="41" spans="1:11" ht="15" x14ac:dyDescent="0.25">
      <c r="A41" s="1" t="s">
        <v>30</v>
      </c>
      <c r="B41" s="1"/>
      <c r="C41" s="1"/>
      <c r="D41" s="1"/>
      <c r="E41" s="1"/>
      <c r="F41" s="1">
        <v>0</v>
      </c>
      <c r="G41" s="2"/>
      <c r="H41" s="1"/>
      <c r="I41" s="1"/>
      <c r="J41" s="1"/>
      <c r="K41" s="1"/>
    </row>
    <row r="42" spans="1:11" ht="15" x14ac:dyDescent="0.25">
      <c r="A42" s="1"/>
      <c r="B42" s="1"/>
      <c r="C42" s="1"/>
      <c r="D42" s="1"/>
      <c r="E42" s="1"/>
      <c r="F42" s="1"/>
      <c r="G42" s="2"/>
      <c r="H42" s="1"/>
      <c r="I42" s="1"/>
      <c r="J42" s="1"/>
      <c r="K42" s="1"/>
    </row>
    <row r="43" spans="1:11" ht="15" x14ac:dyDescent="0.25">
      <c r="A43" s="1" t="s">
        <v>80</v>
      </c>
      <c r="B43" s="1"/>
      <c r="C43" s="1"/>
      <c r="D43" s="1"/>
      <c r="E43" s="1"/>
      <c r="F43" s="1"/>
      <c r="G43" s="2"/>
      <c r="H43" s="1"/>
      <c r="I43" s="1"/>
      <c r="J43" s="1"/>
      <c r="K43" s="1"/>
    </row>
    <row r="44" spans="1:11" ht="15" x14ac:dyDescent="0.25">
      <c r="A44" s="1" t="s">
        <v>79</v>
      </c>
      <c r="B44" s="1"/>
      <c r="C44" s="1"/>
      <c r="D44" s="1"/>
      <c r="E44" s="1"/>
      <c r="F44" s="1"/>
      <c r="G44" s="2"/>
      <c r="H44" s="1"/>
      <c r="I44" s="1"/>
      <c r="J44" s="1"/>
      <c r="K44" s="1"/>
    </row>
    <row r="45" spans="1:11" ht="15" x14ac:dyDescent="0.25">
      <c r="A45" s="1" t="s">
        <v>78</v>
      </c>
      <c r="B45" s="1"/>
      <c r="C45" s="1"/>
      <c r="D45" s="1"/>
      <c r="E45" s="1"/>
      <c r="F45" s="1"/>
      <c r="G45" s="2"/>
      <c r="H45" s="1"/>
      <c r="I45" s="1"/>
      <c r="J45" s="1"/>
      <c r="K45" s="1"/>
    </row>
    <row r="46" spans="1:11" ht="15" x14ac:dyDescent="0.25">
      <c r="A46" t="s">
        <v>77</v>
      </c>
    </row>
    <row r="47" spans="1:11" ht="15" x14ac:dyDescent="0.25">
      <c r="A47" s="1" t="s">
        <v>81</v>
      </c>
    </row>
    <row r="52" spans="1:1" ht="15" x14ac:dyDescent="0.25">
      <c r="A52" t="s">
        <v>38</v>
      </c>
    </row>
    <row r="54" spans="1:1" ht="15" x14ac:dyDescent="0.25">
      <c r="A54" t="s">
        <v>39</v>
      </c>
    </row>
    <row r="55" spans="1:1" ht="15" x14ac:dyDescent="0.25">
      <c r="A55" t="s">
        <v>40</v>
      </c>
    </row>
    <row r="56" spans="1:1" ht="15" x14ac:dyDescent="0.25">
      <c r="A56" t="s">
        <v>41</v>
      </c>
    </row>
    <row r="57" spans="1:1" ht="15" x14ac:dyDescent="0.25">
      <c r="A57" t="s">
        <v>42</v>
      </c>
    </row>
    <row r="58" spans="1:1" ht="15" x14ac:dyDescent="0.25">
      <c r="A58" t="s">
        <v>43</v>
      </c>
    </row>
    <row r="59" spans="1:1" ht="15" x14ac:dyDescent="0.25">
      <c r="A59" t="s">
        <v>44</v>
      </c>
    </row>
    <row r="60" spans="1:1" ht="15" x14ac:dyDescent="0.25">
      <c r="A60" t="s">
        <v>45</v>
      </c>
    </row>
    <row r="61" spans="1:1" ht="15" x14ac:dyDescent="0.25">
      <c r="A61" t="s">
        <v>46</v>
      </c>
    </row>
    <row r="62" spans="1:1" ht="15" x14ac:dyDescent="0.25">
      <c r="A62" t="s">
        <v>47</v>
      </c>
    </row>
    <row r="63" spans="1:1" ht="15" x14ac:dyDescent="0.25">
      <c r="A63" t="s">
        <v>48</v>
      </c>
    </row>
    <row r="64" spans="1:1" ht="15" x14ac:dyDescent="0.25">
      <c r="A64" t="s">
        <v>49</v>
      </c>
    </row>
    <row r="65" spans="1:1" ht="15" x14ac:dyDescent="0.25">
      <c r="A65" t="s">
        <v>50</v>
      </c>
    </row>
    <row r="66" spans="1:1" ht="15" x14ac:dyDescent="0.25">
      <c r="A66" t="s">
        <v>51</v>
      </c>
    </row>
    <row r="67" spans="1:1" ht="15" x14ac:dyDescent="0.25">
      <c r="A67" t="s">
        <v>52</v>
      </c>
    </row>
    <row r="68" spans="1:1" ht="15" x14ac:dyDescent="0.25">
      <c r="A68" t="s">
        <v>53</v>
      </c>
    </row>
    <row r="69" spans="1:1" ht="15" x14ac:dyDescent="0.25">
      <c r="A69" t="s">
        <v>54</v>
      </c>
    </row>
    <row r="70" spans="1:1" ht="15" x14ac:dyDescent="0.25">
      <c r="A70" t="s">
        <v>55</v>
      </c>
    </row>
    <row r="71" spans="1:1" ht="15" x14ac:dyDescent="0.25">
      <c r="A71" t="s">
        <v>56</v>
      </c>
    </row>
    <row r="72" spans="1:1" ht="15" x14ac:dyDescent="0.25">
      <c r="A72" t="s">
        <v>57</v>
      </c>
    </row>
    <row r="73" spans="1:1" ht="15" x14ac:dyDescent="0.25">
      <c r="A73" t="s">
        <v>58</v>
      </c>
    </row>
    <row r="74" spans="1:1" ht="15" x14ac:dyDescent="0.25">
      <c r="A74" t="s">
        <v>59</v>
      </c>
    </row>
    <row r="75" spans="1:1" ht="15" x14ac:dyDescent="0.25">
      <c r="A75" t="s">
        <v>60</v>
      </c>
    </row>
    <row r="76" spans="1:1" ht="15" x14ac:dyDescent="0.25">
      <c r="A76" t="s">
        <v>61</v>
      </c>
    </row>
    <row r="77" spans="1:1" ht="15" x14ac:dyDescent="0.25">
      <c r="A77" t="s">
        <v>62</v>
      </c>
    </row>
    <row r="78" spans="1:1" ht="15" x14ac:dyDescent="0.25">
      <c r="A78" t="s">
        <v>63</v>
      </c>
    </row>
    <row r="79" spans="1:1" ht="15" x14ac:dyDescent="0.25">
      <c r="A79" t="s">
        <v>64</v>
      </c>
    </row>
    <row r="80" spans="1:1" ht="15" x14ac:dyDescent="0.25">
      <c r="A80" t="s">
        <v>65</v>
      </c>
    </row>
    <row r="81" spans="1:1" ht="15" x14ac:dyDescent="0.25">
      <c r="A81" t="s">
        <v>66</v>
      </c>
    </row>
    <row r="82" spans="1:1" ht="15" x14ac:dyDescent="0.25">
      <c r="A82" t="s">
        <v>67</v>
      </c>
    </row>
    <row r="83" spans="1:1" ht="15" x14ac:dyDescent="0.25">
      <c r="A83" t="s">
        <v>68</v>
      </c>
    </row>
  </sheetData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83"/>
  <sheetViews>
    <sheetView workbookViewId="0">
      <selection activeCell="C31" sqref="C31:C32"/>
    </sheetView>
  </sheetViews>
  <sheetFormatPr defaultRowHeight="14.5" x14ac:dyDescent="0.35"/>
  <cols>
    <col min="7" max="7" width="3.453125" customWidth="1"/>
    <col min="9" max="9" width="3.453125" customWidth="1"/>
  </cols>
  <sheetData>
    <row r="1" spans="1:12" x14ac:dyDescent="0.35">
      <c r="A1" s="1" t="s">
        <v>33</v>
      </c>
      <c r="B1" s="1"/>
      <c r="C1" s="1"/>
      <c r="D1" s="1"/>
      <c r="E1" s="1"/>
      <c r="F1" s="5" t="s">
        <v>31</v>
      </c>
      <c r="G1" s="5"/>
      <c r="H1" s="6" t="s">
        <v>34</v>
      </c>
      <c r="I1" s="5"/>
      <c r="J1" s="5" t="s">
        <v>32</v>
      </c>
      <c r="K1" s="1"/>
      <c r="L1" s="1"/>
    </row>
    <row r="2" spans="1:12" x14ac:dyDescent="0.35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1"/>
    </row>
    <row r="3" spans="1:12" x14ac:dyDescent="0.35">
      <c r="A3" s="1" t="s">
        <v>0</v>
      </c>
      <c r="B3" s="1"/>
      <c r="C3" s="1"/>
      <c r="D3" s="1"/>
      <c r="E3" s="1"/>
      <c r="F3" s="1"/>
      <c r="G3" s="1"/>
      <c r="H3" s="2"/>
      <c r="I3" s="1"/>
      <c r="J3" s="1"/>
      <c r="K3" s="1"/>
      <c r="L3" s="1"/>
    </row>
    <row r="4" spans="1:12" x14ac:dyDescent="0.35">
      <c r="A4" s="1" t="s">
        <v>1</v>
      </c>
      <c r="B4" s="1"/>
      <c r="C4" s="1" t="s">
        <v>2</v>
      </c>
      <c r="D4" s="1"/>
      <c r="E4" s="1"/>
      <c r="F4" s="1">
        <v>20000</v>
      </c>
      <c r="G4" s="1"/>
      <c r="H4" s="3">
        <v>23230</v>
      </c>
      <c r="I4" s="1"/>
      <c r="J4" s="1">
        <v>24645.919999999998</v>
      </c>
      <c r="K4" s="1"/>
      <c r="L4" s="1"/>
    </row>
    <row r="5" spans="1:12" x14ac:dyDescent="0.35">
      <c r="A5" s="1"/>
      <c r="B5" s="1"/>
      <c r="C5" s="1" t="s">
        <v>37</v>
      </c>
      <c r="D5" s="1"/>
      <c r="E5" s="1"/>
      <c r="F5" s="1"/>
      <c r="G5" s="1"/>
      <c r="H5" s="2">
        <v>6000</v>
      </c>
      <c r="I5" s="1"/>
      <c r="J5" s="1">
        <v>8256</v>
      </c>
      <c r="K5" s="1"/>
      <c r="L5" s="1"/>
    </row>
    <row r="6" spans="1:12" x14ac:dyDescent="0.35">
      <c r="A6" s="1"/>
      <c r="B6" s="1"/>
      <c r="C6" s="1"/>
      <c r="D6" s="1"/>
      <c r="E6" s="1"/>
      <c r="F6" s="1"/>
      <c r="G6" s="1"/>
      <c r="H6" s="3">
        <f>SUM(H4:H5)</f>
        <v>29230</v>
      </c>
      <c r="I6" s="1"/>
      <c r="J6" s="1"/>
      <c r="K6" s="1"/>
      <c r="L6" s="1"/>
    </row>
    <row r="7" spans="1:12" x14ac:dyDescent="0.35">
      <c r="A7" s="1"/>
      <c r="B7" s="1"/>
      <c r="C7" s="1"/>
      <c r="D7" s="1"/>
      <c r="E7" s="1"/>
      <c r="F7" s="1"/>
      <c r="G7" s="1"/>
      <c r="H7" s="3"/>
      <c r="I7" s="1"/>
      <c r="J7" s="1"/>
      <c r="K7" s="1"/>
      <c r="L7" s="1"/>
    </row>
    <row r="8" spans="1:12" x14ac:dyDescent="0.35">
      <c r="A8" s="1" t="s">
        <v>3</v>
      </c>
      <c r="B8" s="1"/>
      <c r="C8" s="1" t="s">
        <v>4</v>
      </c>
      <c r="D8" s="1"/>
      <c r="E8" s="1"/>
      <c r="F8" s="1">
        <v>3400</v>
      </c>
      <c r="G8" s="1"/>
      <c r="H8" s="2">
        <v>3100</v>
      </c>
      <c r="I8" s="1"/>
      <c r="J8" s="1">
        <v>3074</v>
      </c>
      <c r="K8" s="1"/>
      <c r="L8" s="1"/>
    </row>
    <row r="9" spans="1:12" x14ac:dyDescent="0.35">
      <c r="A9" s="1"/>
      <c r="B9" s="1"/>
      <c r="C9" s="1" t="s">
        <v>5</v>
      </c>
      <c r="D9" s="1"/>
      <c r="E9" s="1"/>
      <c r="F9" s="1">
        <v>80</v>
      </c>
      <c r="G9" s="1"/>
      <c r="H9" s="2">
        <v>80</v>
      </c>
      <c r="I9" s="1"/>
      <c r="J9" s="1">
        <v>62.7</v>
      </c>
      <c r="K9" s="1"/>
      <c r="L9" s="1"/>
    </row>
    <row r="10" spans="1:12" x14ac:dyDescent="0.35">
      <c r="A10" s="1" t="s">
        <v>6</v>
      </c>
      <c r="B10" s="1"/>
      <c r="C10" s="1"/>
      <c r="D10" s="1"/>
      <c r="E10" s="1"/>
      <c r="F10" s="1">
        <v>3480</v>
      </c>
      <c r="G10" s="1"/>
      <c r="H10" s="2">
        <v>3180</v>
      </c>
      <c r="I10" s="1"/>
      <c r="J10" s="1"/>
      <c r="K10" s="1"/>
      <c r="L10" s="1"/>
    </row>
    <row r="11" spans="1:12" x14ac:dyDescent="0.35">
      <c r="A11" s="1"/>
      <c r="B11" s="1"/>
      <c r="C11" s="1"/>
      <c r="D11" s="1"/>
      <c r="E11" s="1"/>
      <c r="F11" s="1"/>
      <c r="G11" s="1"/>
      <c r="H11" s="2"/>
      <c r="I11" s="1"/>
      <c r="J11" s="1"/>
      <c r="K11" s="1"/>
      <c r="L11" s="1"/>
    </row>
    <row r="12" spans="1:12" x14ac:dyDescent="0.35">
      <c r="A12" s="1" t="s">
        <v>7</v>
      </c>
      <c r="B12" s="1"/>
      <c r="C12" s="1" t="s">
        <v>8</v>
      </c>
      <c r="D12" s="1"/>
      <c r="E12" s="1"/>
      <c r="F12" s="1">
        <v>50</v>
      </c>
      <c r="G12" s="1"/>
      <c r="H12" s="2">
        <v>50</v>
      </c>
      <c r="I12" s="1"/>
      <c r="J12" s="1">
        <v>256.08</v>
      </c>
      <c r="K12" s="1"/>
      <c r="L12" s="1"/>
    </row>
    <row r="13" spans="1:12" x14ac:dyDescent="0.35">
      <c r="A13" s="1"/>
      <c r="B13" s="1"/>
      <c r="C13" s="1" t="s">
        <v>9</v>
      </c>
      <c r="D13" s="1"/>
      <c r="E13" s="1"/>
      <c r="F13" s="1">
        <v>100</v>
      </c>
      <c r="G13" s="1"/>
      <c r="H13" s="2">
        <v>100</v>
      </c>
      <c r="I13" s="1"/>
      <c r="J13" s="1">
        <v>0</v>
      </c>
      <c r="K13" s="1"/>
      <c r="L13" s="1"/>
    </row>
    <row r="14" spans="1:12" x14ac:dyDescent="0.35">
      <c r="A14" s="1"/>
      <c r="B14" s="1"/>
      <c r="C14" s="1" t="s">
        <v>36</v>
      </c>
      <c r="D14" s="1"/>
      <c r="E14" s="1"/>
      <c r="F14" s="1">
        <v>600</v>
      </c>
      <c r="G14" s="1"/>
      <c r="H14" s="2">
        <v>100</v>
      </c>
      <c r="I14" s="1"/>
      <c r="J14" s="1">
        <v>0</v>
      </c>
      <c r="K14" s="1"/>
      <c r="L14" s="1"/>
    </row>
    <row r="15" spans="1:12" x14ac:dyDescent="0.35">
      <c r="A15" s="1"/>
      <c r="B15" s="1"/>
      <c r="C15" s="1" t="s">
        <v>10</v>
      </c>
      <c r="D15" s="1"/>
      <c r="E15" s="1"/>
      <c r="F15" s="1">
        <v>240</v>
      </c>
      <c r="G15" s="1"/>
      <c r="H15" s="2">
        <v>350</v>
      </c>
      <c r="I15" s="1"/>
      <c r="J15" s="1">
        <v>341.7</v>
      </c>
      <c r="K15" s="1"/>
      <c r="L15" s="1"/>
    </row>
    <row r="16" spans="1:12" x14ac:dyDescent="0.35">
      <c r="A16" s="1"/>
      <c r="B16" s="1"/>
      <c r="C16" s="1" t="s">
        <v>11</v>
      </c>
      <c r="D16" s="1"/>
      <c r="E16" s="1"/>
      <c r="F16" s="1">
        <v>490</v>
      </c>
      <c r="G16" s="1"/>
      <c r="H16" s="2">
        <v>500</v>
      </c>
      <c r="I16" s="1"/>
      <c r="J16" s="1">
        <v>496</v>
      </c>
      <c r="K16" s="1"/>
      <c r="L16" s="1"/>
    </row>
    <row r="17" spans="1:12" x14ac:dyDescent="0.35">
      <c r="A17" s="1"/>
      <c r="B17" s="1"/>
      <c r="C17" s="1" t="s">
        <v>12</v>
      </c>
      <c r="D17" s="1"/>
      <c r="E17" s="1"/>
      <c r="F17" s="1">
        <v>300</v>
      </c>
      <c r="G17" s="1"/>
      <c r="H17" s="2">
        <v>300</v>
      </c>
      <c r="I17" s="1"/>
      <c r="J17" s="1">
        <v>149.77000000000001</v>
      </c>
      <c r="K17" s="1"/>
      <c r="L17" s="1"/>
    </row>
    <row r="18" spans="1:12" x14ac:dyDescent="0.35">
      <c r="A18" s="1"/>
      <c r="B18" s="1"/>
      <c r="C18" s="1" t="s">
        <v>13</v>
      </c>
      <c r="D18" s="1"/>
      <c r="E18" s="1"/>
      <c r="F18" s="1">
        <v>100</v>
      </c>
      <c r="G18" s="1"/>
      <c r="H18" s="2">
        <v>280</v>
      </c>
      <c r="I18" s="1"/>
      <c r="J18" s="1">
        <v>1095.02</v>
      </c>
      <c r="K18" s="1"/>
      <c r="L18" s="1"/>
    </row>
    <row r="19" spans="1:12" x14ac:dyDescent="0.35">
      <c r="A19" s="1"/>
      <c r="B19" s="1"/>
      <c r="C19" s="1" t="s">
        <v>14</v>
      </c>
      <c r="D19" s="1"/>
      <c r="E19" s="1"/>
      <c r="F19" s="1">
        <v>1000</v>
      </c>
      <c r="G19" s="1"/>
      <c r="H19" s="2">
        <v>1000</v>
      </c>
      <c r="I19" s="1"/>
      <c r="J19" s="1">
        <v>269</v>
      </c>
      <c r="K19" s="1"/>
      <c r="L19" s="1"/>
    </row>
    <row r="20" spans="1:12" x14ac:dyDescent="0.35">
      <c r="A20" s="1"/>
      <c r="B20" s="1"/>
      <c r="C20" s="1" t="s">
        <v>15</v>
      </c>
      <c r="D20" s="1"/>
      <c r="E20" s="1"/>
      <c r="F20" s="1">
        <v>1500</v>
      </c>
      <c r="G20" s="1"/>
      <c r="H20" s="2">
        <v>1500</v>
      </c>
      <c r="I20" s="1"/>
      <c r="J20" s="1">
        <v>1014.98</v>
      </c>
      <c r="K20" s="1"/>
      <c r="L20" s="1"/>
    </row>
    <row r="21" spans="1:12" x14ac:dyDescent="0.35">
      <c r="A21" s="1"/>
      <c r="B21" s="1"/>
      <c r="C21" s="1" t="s">
        <v>16</v>
      </c>
      <c r="D21" s="1"/>
      <c r="E21" s="1"/>
      <c r="F21" s="1">
        <v>10000</v>
      </c>
      <c r="G21" s="1"/>
      <c r="H21" s="2">
        <v>9000</v>
      </c>
      <c r="I21" s="1"/>
      <c r="J21" s="1">
        <v>4349.1400000000003</v>
      </c>
      <c r="K21" s="1"/>
      <c r="L21" s="1"/>
    </row>
    <row r="22" spans="1:12" x14ac:dyDescent="0.35">
      <c r="A22" s="1"/>
      <c r="B22" s="1"/>
      <c r="C22" s="1" t="s">
        <v>35</v>
      </c>
      <c r="D22" s="1"/>
      <c r="E22" s="1"/>
      <c r="F22" s="1"/>
      <c r="G22" s="1"/>
      <c r="H22" s="2">
        <v>10000</v>
      </c>
      <c r="I22" s="1"/>
      <c r="J22" s="1"/>
      <c r="K22" s="1"/>
      <c r="L22" s="1"/>
    </row>
    <row r="23" spans="1:12" ht="15" x14ac:dyDescent="0.25">
      <c r="A23" s="1"/>
      <c r="B23" s="1"/>
      <c r="C23" s="1" t="s">
        <v>17</v>
      </c>
      <c r="D23" s="1"/>
      <c r="E23" s="1"/>
      <c r="F23" s="1">
        <v>220</v>
      </c>
      <c r="G23" s="1"/>
      <c r="H23" s="2">
        <v>300</v>
      </c>
      <c r="I23" s="1"/>
      <c r="J23" s="1">
        <v>260.73</v>
      </c>
      <c r="K23" s="1"/>
      <c r="L23" s="1"/>
    </row>
    <row r="24" spans="1:12" ht="15" x14ac:dyDescent="0.25">
      <c r="A24" s="1"/>
      <c r="B24" s="1"/>
      <c r="C24" s="1" t="s">
        <v>18</v>
      </c>
      <c r="D24" s="1"/>
      <c r="E24" s="1"/>
      <c r="F24" s="1">
        <v>1100</v>
      </c>
      <c r="G24" s="1"/>
      <c r="H24" s="2">
        <v>1100</v>
      </c>
      <c r="I24" s="1"/>
      <c r="J24" s="1">
        <v>1045</v>
      </c>
      <c r="K24" s="1"/>
      <c r="L24" s="1"/>
    </row>
    <row r="25" spans="1:12" ht="15" x14ac:dyDescent="0.25">
      <c r="A25" s="1"/>
      <c r="B25" s="1"/>
      <c r="C25" s="1" t="s">
        <v>19</v>
      </c>
      <c r="D25" s="1"/>
      <c r="E25" s="1"/>
      <c r="F25" s="1">
        <v>50</v>
      </c>
      <c r="G25" s="1"/>
      <c r="H25" s="2">
        <v>50</v>
      </c>
      <c r="I25" s="1"/>
      <c r="J25" s="1">
        <v>48.45</v>
      </c>
      <c r="K25" s="1"/>
      <c r="L25" s="1"/>
    </row>
    <row r="26" spans="1:12" ht="15" x14ac:dyDescent="0.25">
      <c r="A26" s="1"/>
      <c r="B26" s="1"/>
      <c r="C26" s="1" t="s">
        <v>20</v>
      </c>
      <c r="D26" s="1"/>
      <c r="E26" s="1"/>
      <c r="F26" s="1">
        <v>50</v>
      </c>
      <c r="G26" s="1"/>
      <c r="H26" s="2">
        <v>50</v>
      </c>
      <c r="I26" s="1"/>
      <c r="J26" s="1">
        <v>0</v>
      </c>
      <c r="K26" s="1"/>
      <c r="L26" s="1"/>
    </row>
    <row r="27" spans="1:12" ht="15" x14ac:dyDescent="0.25">
      <c r="A27" s="1"/>
      <c r="B27" s="1"/>
      <c r="C27" s="1" t="s">
        <v>2</v>
      </c>
      <c r="D27" s="1"/>
      <c r="E27" s="1"/>
      <c r="F27" s="1">
        <v>0</v>
      </c>
      <c r="G27" s="1"/>
      <c r="H27" s="2">
        <v>400</v>
      </c>
      <c r="I27" s="1"/>
      <c r="J27" s="1">
        <v>385.5</v>
      </c>
      <c r="K27" s="1"/>
      <c r="L27" s="1"/>
    </row>
    <row r="28" spans="1:12" ht="15" x14ac:dyDescent="0.25">
      <c r="A28" s="1"/>
      <c r="B28" s="1"/>
      <c r="C28" s="1" t="s">
        <v>21</v>
      </c>
      <c r="D28" s="1"/>
      <c r="E28" s="1"/>
      <c r="F28" s="1">
        <v>1000</v>
      </c>
      <c r="G28" s="1"/>
      <c r="H28" s="2">
        <v>1200</v>
      </c>
      <c r="I28" s="1"/>
      <c r="J28" s="1">
        <v>1291.9100000000001</v>
      </c>
      <c r="K28" s="1"/>
      <c r="L28" s="1"/>
    </row>
    <row r="29" spans="1:12" ht="15" x14ac:dyDescent="0.25">
      <c r="A29" s="1"/>
      <c r="B29" s="1"/>
      <c r="C29" s="1" t="s">
        <v>22</v>
      </c>
      <c r="D29" s="1"/>
      <c r="E29" s="1"/>
      <c r="F29" s="1">
        <v>200</v>
      </c>
      <c r="G29" s="1"/>
      <c r="H29" s="2">
        <v>200</v>
      </c>
      <c r="I29" s="1"/>
      <c r="J29" s="1">
        <v>203.9</v>
      </c>
      <c r="K29" s="1"/>
      <c r="L29" s="1"/>
    </row>
    <row r="30" spans="1:12" ht="15" x14ac:dyDescent="0.25">
      <c r="A30" s="1" t="s">
        <v>23</v>
      </c>
      <c r="B30" s="1"/>
      <c r="C30" s="1"/>
      <c r="D30" s="1"/>
      <c r="E30" s="1"/>
      <c r="F30" s="1">
        <f>SUM(F12:F29)</f>
        <v>17000</v>
      </c>
      <c r="G30" s="1"/>
      <c r="H30" s="2">
        <f>SUM(H10:H29)</f>
        <v>29660</v>
      </c>
      <c r="I30" s="1"/>
      <c r="J30" s="1">
        <v>11207.18</v>
      </c>
      <c r="K30" s="1"/>
      <c r="L30" s="1"/>
    </row>
    <row r="31" spans="1:12" ht="1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  <c r="K31" s="1"/>
      <c r="L31" s="1"/>
    </row>
    <row r="32" spans="1:12" ht="15" x14ac:dyDescent="0.25">
      <c r="A32" s="1" t="s">
        <v>24</v>
      </c>
      <c r="B32" s="1"/>
      <c r="C32" s="1"/>
      <c r="D32" s="1"/>
      <c r="E32" s="1"/>
      <c r="F32" s="1">
        <v>20480</v>
      </c>
      <c r="G32" s="1"/>
      <c r="H32" s="2">
        <f>SUM(H10:H29)</f>
        <v>29660</v>
      </c>
      <c r="I32" s="1"/>
      <c r="J32" s="1">
        <v>14343.88</v>
      </c>
      <c r="K32" s="1"/>
      <c r="L32" s="1"/>
    </row>
    <row r="33" spans="1:12" ht="15" x14ac:dyDescent="0.25">
      <c r="A33" s="1" t="s">
        <v>25</v>
      </c>
      <c r="B33" s="1"/>
      <c r="C33" s="1"/>
      <c r="D33" s="1"/>
      <c r="E33" s="1"/>
      <c r="F33" s="1">
        <v>0</v>
      </c>
      <c r="G33" s="1"/>
      <c r="H33" s="2">
        <v>0</v>
      </c>
      <c r="I33" s="1"/>
      <c r="J33" s="4">
        <v>18558.5</v>
      </c>
      <c r="K33" s="1"/>
      <c r="L33" s="1"/>
    </row>
    <row r="34" spans="1:12" ht="1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  <c r="K34" s="1"/>
      <c r="L34" s="1"/>
    </row>
    <row r="35" spans="1:12" ht="15" x14ac:dyDescent="0.25">
      <c r="A35" s="1" t="s">
        <v>26</v>
      </c>
      <c r="B35" s="1"/>
      <c r="C35" s="1"/>
      <c r="D35" s="1"/>
      <c r="E35" s="1"/>
      <c r="F35" s="1"/>
      <c r="G35" s="1"/>
      <c r="H35" s="2"/>
      <c r="I35" s="1"/>
      <c r="J35" s="1"/>
      <c r="K35" s="1"/>
      <c r="L35" s="1"/>
    </row>
    <row r="36" spans="1:12" ht="15" x14ac:dyDescent="0.25">
      <c r="A36" s="1" t="s">
        <v>1</v>
      </c>
      <c r="B36" s="1"/>
      <c r="C36" s="1" t="s">
        <v>27</v>
      </c>
      <c r="D36" s="1"/>
      <c r="E36" s="1"/>
      <c r="F36" s="1">
        <v>480</v>
      </c>
      <c r="G36" s="1"/>
      <c r="H36" s="2">
        <v>430</v>
      </c>
      <c r="I36" s="1"/>
      <c r="J36" s="1">
        <v>431.43</v>
      </c>
      <c r="K36" s="1"/>
      <c r="L36" s="1"/>
    </row>
    <row r="37" spans="1:12" ht="15" x14ac:dyDescent="0.25">
      <c r="A37" s="1"/>
      <c r="B37" s="1"/>
      <c r="C37" s="1"/>
      <c r="D37" s="1"/>
      <c r="E37" s="1"/>
      <c r="F37" s="1">
        <v>480</v>
      </c>
      <c r="G37" s="1"/>
      <c r="H37" s="2">
        <v>430</v>
      </c>
      <c r="I37" s="1"/>
      <c r="J37" s="1">
        <v>431.43</v>
      </c>
      <c r="K37" s="1"/>
      <c r="L37" s="1"/>
    </row>
    <row r="38" spans="1:12" ht="15" x14ac:dyDescent="0.25">
      <c r="A38" s="1" t="s">
        <v>28</v>
      </c>
      <c r="B38" s="1"/>
      <c r="C38" s="1"/>
      <c r="D38" s="1"/>
      <c r="E38" s="1"/>
      <c r="F38" s="1"/>
      <c r="G38" s="1"/>
      <c r="H38" s="2"/>
      <c r="I38" s="1"/>
      <c r="J38" s="1"/>
      <c r="K38" s="1"/>
      <c r="L38" s="1"/>
    </row>
    <row r="39" spans="1:12" ht="15" x14ac:dyDescent="0.25">
      <c r="A39" s="1" t="s">
        <v>29</v>
      </c>
      <c r="B39" s="1"/>
      <c r="C39" s="1"/>
      <c r="D39" s="1"/>
      <c r="E39" s="1"/>
      <c r="F39" s="1"/>
      <c r="G39" s="1"/>
      <c r="H39" s="2"/>
      <c r="I39" s="1"/>
      <c r="J39" s="1"/>
      <c r="K39" s="1"/>
      <c r="L39" s="1"/>
    </row>
    <row r="40" spans="1:12" ht="1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  <c r="K40" s="1"/>
      <c r="L40" s="1"/>
    </row>
    <row r="41" spans="1:12" ht="15" x14ac:dyDescent="0.25">
      <c r="A41" s="1" t="s">
        <v>30</v>
      </c>
      <c r="B41" s="1"/>
      <c r="C41" s="1"/>
      <c r="D41" s="1"/>
      <c r="E41" s="1"/>
      <c r="F41" s="1">
        <v>0</v>
      </c>
      <c r="G41" s="1"/>
      <c r="H41" s="2">
        <v>0</v>
      </c>
      <c r="I41" s="1"/>
      <c r="J41" s="1"/>
      <c r="K41" s="1"/>
      <c r="L41" s="1"/>
    </row>
    <row r="42" spans="1:12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52" spans="1:1" ht="15" x14ac:dyDescent="0.25">
      <c r="A52" t="s">
        <v>38</v>
      </c>
    </row>
    <row r="54" spans="1:1" ht="15" x14ac:dyDescent="0.25">
      <c r="A54" t="s">
        <v>39</v>
      </c>
    </row>
    <row r="55" spans="1:1" ht="15" x14ac:dyDescent="0.25">
      <c r="A55" t="s">
        <v>40</v>
      </c>
    </row>
    <row r="56" spans="1:1" ht="15" x14ac:dyDescent="0.25">
      <c r="A56" t="s">
        <v>41</v>
      </c>
    </row>
    <row r="57" spans="1:1" ht="15" x14ac:dyDescent="0.25">
      <c r="A57" t="s">
        <v>42</v>
      </c>
    </row>
    <row r="58" spans="1:1" ht="15" x14ac:dyDescent="0.25">
      <c r="A58" t="s">
        <v>43</v>
      </c>
    </row>
    <row r="59" spans="1:1" ht="15" x14ac:dyDescent="0.25">
      <c r="A59" t="s">
        <v>44</v>
      </c>
    </row>
    <row r="60" spans="1:1" ht="15" x14ac:dyDescent="0.25">
      <c r="A60" t="s">
        <v>45</v>
      </c>
    </row>
    <row r="61" spans="1:1" ht="15" x14ac:dyDescent="0.25">
      <c r="A61" t="s">
        <v>46</v>
      </c>
    </row>
    <row r="62" spans="1:1" ht="15" x14ac:dyDescent="0.25">
      <c r="A62" t="s">
        <v>47</v>
      </c>
    </row>
    <row r="63" spans="1:1" ht="15" x14ac:dyDescent="0.25">
      <c r="A63" t="s">
        <v>48</v>
      </c>
    </row>
    <row r="64" spans="1:1" ht="15" x14ac:dyDescent="0.25">
      <c r="A64" t="s">
        <v>49</v>
      </c>
    </row>
    <row r="65" spans="1:1" ht="15" x14ac:dyDescent="0.25">
      <c r="A65" t="s">
        <v>50</v>
      </c>
    </row>
    <row r="66" spans="1:1" ht="15" x14ac:dyDescent="0.25">
      <c r="A66" t="s">
        <v>51</v>
      </c>
    </row>
    <row r="67" spans="1:1" ht="15" x14ac:dyDescent="0.25">
      <c r="A67" t="s">
        <v>52</v>
      </c>
    </row>
    <row r="68" spans="1:1" ht="15" x14ac:dyDescent="0.25">
      <c r="A68" t="s">
        <v>53</v>
      </c>
    </row>
    <row r="69" spans="1:1" ht="15" x14ac:dyDescent="0.25">
      <c r="A69" t="s">
        <v>54</v>
      </c>
    </row>
    <row r="70" spans="1:1" ht="15" x14ac:dyDescent="0.25">
      <c r="A70" t="s">
        <v>55</v>
      </c>
    </row>
    <row r="71" spans="1:1" ht="15" x14ac:dyDescent="0.25">
      <c r="A71" t="s">
        <v>56</v>
      </c>
    </row>
    <row r="72" spans="1:1" ht="15" x14ac:dyDescent="0.25">
      <c r="A72" t="s">
        <v>57</v>
      </c>
    </row>
    <row r="73" spans="1:1" ht="15" x14ac:dyDescent="0.25">
      <c r="A73" t="s">
        <v>58</v>
      </c>
    </row>
    <row r="74" spans="1:1" ht="15" x14ac:dyDescent="0.25">
      <c r="A74" t="s">
        <v>59</v>
      </c>
    </row>
    <row r="75" spans="1:1" ht="15" x14ac:dyDescent="0.25">
      <c r="A75" t="s">
        <v>60</v>
      </c>
    </row>
    <row r="76" spans="1:1" ht="15" x14ac:dyDescent="0.25">
      <c r="A76" t="s">
        <v>61</v>
      </c>
    </row>
    <row r="77" spans="1:1" ht="15" x14ac:dyDescent="0.25">
      <c r="A77" t="s">
        <v>62</v>
      </c>
    </row>
    <row r="78" spans="1:1" ht="15" x14ac:dyDescent="0.25">
      <c r="A78" t="s">
        <v>63</v>
      </c>
    </row>
    <row r="79" spans="1:1" ht="15" x14ac:dyDescent="0.25">
      <c r="A79" t="s">
        <v>64</v>
      </c>
    </row>
    <row r="80" spans="1:1" ht="15" x14ac:dyDescent="0.25">
      <c r="A80" t="s">
        <v>65</v>
      </c>
    </row>
    <row r="81" spans="1:1" ht="15" x14ac:dyDescent="0.25">
      <c r="A81" t="s">
        <v>66</v>
      </c>
    </row>
    <row r="82" spans="1:1" ht="15" x14ac:dyDescent="0.25">
      <c r="A82" t="s">
        <v>67</v>
      </c>
    </row>
    <row r="83" spans="1:1" ht="15" x14ac:dyDescent="0.25">
      <c r="A83" t="s">
        <v>68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6</vt:i4>
      </vt:variant>
    </vt:vector>
  </HeadingPairs>
  <TitlesOfParts>
    <vt:vector size="16" baseType="lpstr">
      <vt:lpstr>2023</vt:lpstr>
      <vt:lpstr>2022</vt:lpstr>
      <vt:lpstr>2021</vt:lpstr>
      <vt:lpstr>2020</vt:lpstr>
      <vt:lpstr>2019</vt:lpstr>
      <vt:lpstr>2017</vt:lpstr>
      <vt:lpstr>2016</vt:lpstr>
      <vt:lpstr>2015</vt:lpstr>
      <vt:lpstr>Taul2</vt:lpstr>
      <vt:lpstr>Taul3</vt:lpstr>
      <vt:lpstr>'2017'!Tulostusalue</vt:lpstr>
      <vt:lpstr>'2019'!Tulostusalue</vt:lpstr>
      <vt:lpstr>'2020'!Tulostusalue</vt:lpstr>
      <vt:lpstr>'2021'!Tulostusalue</vt:lpstr>
      <vt:lpstr>'2022'!Tulostusalue</vt:lpstr>
      <vt:lpstr>'2023'!Tulostusalue</vt:lpstr>
    </vt:vector>
  </TitlesOfParts>
  <Company>Heinolan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Kousa, Kirsi</dc:creator>
  <cp:lastModifiedBy>Launia, Eija</cp:lastModifiedBy>
  <cp:lastPrinted>2018-11-09T09:05:41Z</cp:lastPrinted>
  <dcterms:created xsi:type="dcterms:W3CDTF">2013-11-04T08:33:23Z</dcterms:created>
  <dcterms:modified xsi:type="dcterms:W3CDTF">2022-11-22T14:34:47Z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9ada00-60cf-4d10-9f37-1c5907d532c7_Enabled">
    <vt:lpwstr>true</vt:lpwstr>
  </property>
  <property fmtid="{D5CDD505-2E9C-101B-9397-08002B2CF9AE}" pid="3" name="MSIP_Label_209ada00-60cf-4d10-9f37-1c5907d532c7_SetDate">
    <vt:lpwstr>2022-10-16T12:25:33Z</vt:lpwstr>
  </property>
  <property fmtid="{D5CDD505-2E9C-101B-9397-08002B2CF9AE}" pid="4" name="MSIP_Label_209ada00-60cf-4d10-9f37-1c5907d532c7_Method">
    <vt:lpwstr>Privileged</vt:lpwstr>
  </property>
  <property fmtid="{D5CDD505-2E9C-101B-9397-08002B2CF9AE}" pid="5" name="MSIP_Label_209ada00-60cf-4d10-9f37-1c5907d532c7_Name">
    <vt:lpwstr>Personal</vt:lpwstr>
  </property>
  <property fmtid="{D5CDD505-2E9C-101B-9397-08002B2CF9AE}" pid="6" name="MSIP_Label_209ada00-60cf-4d10-9f37-1c5907d532c7_SiteId">
    <vt:lpwstr>f225515d-b321-4917-8b23-9d62d6804dda</vt:lpwstr>
  </property>
  <property fmtid="{D5CDD505-2E9C-101B-9397-08002B2CF9AE}" pid="7" name="MSIP_Label_209ada00-60cf-4d10-9f37-1c5907d532c7_ActionId">
    <vt:lpwstr>ab3e435e-c435-4657-9177-d569d3457e17</vt:lpwstr>
  </property>
  <property fmtid="{D5CDD505-2E9C-101B-9397-08002B2CF9AE}" pid="8" name="MSIP_Label_209ada00-60cf-4d10-9f37-1c5907d532c7_ContentBits">
    <vt:lpwstr>0</vt:lpwstr>
  </property>
</Properties>
</file>