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75" yWindow="15" windowWidth="13440" windowHeight="12735" activeTab="0"/>
  </bookViews>
  <sheets>
    <sheet name="Sarjahiihdot 2012" sheetId="1" r:id="rId1"/>
    <sheet name="Mitalilista" sheetId="2" r:id="rId2"/>
  </sheets>
  <definedNames/>
  <calcPr fullCalcOnLoad="1"/>
</workbook>
</file>

<file path=xl/sharedStrings.xml><?xml version="1.0" encoding="utf-8"?>
<sst xmlns="http://schemas.openxmlformats.org/spreadsheetml/2006/main" count="180" uniqueCount="150">
  <si>
    <t>sarjahiihdot 2012</t>
  </si>
  <si>
    <t>4.1.</t>
  </si>
  <si>
    <t>11.1.</t>
  </si>
  <si>
    <t>18.1.</t>
  </si>
  <si>
    <t>15.2.</t>
  </si>
  <si>
    <t>yht</t>
  </si>
  <si>
    <t>Tytöt 4v</t>
  </si>
  <si>
    <t>Roosa Niinikoski</t>
  </si>
  <si>
    <t>Meeri Rautaoja</t>
  </si>
  <si>
    <t>Eeva Tukala</t>
  </si>
  <si>
    <t>Oona Vuolukka</t>
  </si>
  <si>
    <t>Mette Kleemola</t>
  </si>
  <si>
    <t>Lyyli Niinikoski</t>
  </si>
  <si>
    <t>Sanni Mäkelä</t>
  </si>
  <si>
    <t>Alisa Hyyppä</t>
  </si>
  <si>
    <t>Matilda Ingerström</t>
  </si>
  <si>
    <t>Pojat 4v</t>
  </si>
  <si>
    <t>Jesse Hirvinen</t>
  </si>
  <si>
    <t>Lenni Hietaharju</t>
  </si>
  <si>
    <t>Tytöt 6v</t>
  </si>
  <si>
    <t>Emmi Heikkinen</t>
  </si>
  <si>
    <t>Lilja Pöyhönen</t>
  </si>
  <si>
    <t>Iiris Heikkinen</t>
  </si>
  <si>
    <t>Nella Hietanen</t>
  </si>
  <si>
    <t>Klaara Kellokoski</t>
  </si>
  <si>
    <t>Oona Yrttiaho</t>
  </si>
  <si>
    <t>Mimmi Känsälä</t>
  </si>
  <si>
    <t>Oona Tukala</t>
  </si>
  <si>
    <t>Mia Metsis</t>
  </si>
  <si>
    <t>Pojat 6v</t>
  </si>
  <si>
    <t>Joona Hirvinen</t>
  </si>
  <si>
    <t>Kalle Myllykangas</t>
  </si>
  <si>
    <t>Nuutti Tyni</t>
  </si>
  <si>
    <t>Emil Hakala</t>
  </si>
  <si>
    <t>Arttu Karjula</t>
  </si>
  <si>
    <t>Axel Biskop</t>
  </si>
  <si>
    <t>Jesper Biskop</t>
  </si>
  <si>
    <t>Nooa Hietaharju</t>
  </si>
  <si>
    <t>Johannes Ingerström</t>
  </si>
  <si>
    <t>Atte Mäki-Asiala</t>
  </si>
  <si>
    <t>Onni Hautala</t>
  </si>
  <si>
    <t>Tytöt 8v</t>
  </si>
  <si>
    <t>Emilia Liedes</t>
  </si>
  <si>
    <t>Vinona Vuolukka</t>
  </si>
  <si>
    <t>Liina Hyyppä</t>
  </si>
  <si>
    <t>Inka Heikkinen</t>
  </si>
  <si>
    <t>Vilma Känsälä</t>
  </si>
  <si>
    <t>Siina Taskila</t>
  </si>
  <si>
    <t>Inka-Riina Aalto</t>
  </si>
  <si>
    <t>Veera Mäkelä</t>
  </si>
  <si>
    <t>Nea Hietanen</t>
  </si>
  <si>
    <t>Aada Viitasaari</t>
  </si>
  <si>
    <t>Jenna Karjula</t>
  </si>
  <si>
    <t>Elise Saraste</t>
  </si>
  <si>
    <t>Sara Biskop</t>
  </si>
  <si>
    <t>Aliisa Hietaharju</t>
  </si>
  <si>
    <t>Venla Myllyniemi</t>
  </si>
  <si>
    <t>Riina Lahnalampi</t>
  </si>
  <si>
    <t>Pojat 8v</t>
  </si>
  <si>
    <t>Joonas Karjula</t>
  </si>
  <si>
    <t>Aatu Järvi</t>
  </si>
  <si>
    <t>Eeli Hautamäki</t>
  </si>
  <si>
    <t>Miro Kleemola</t>
  </si>
  <si>
    <t>Manu Pöyhönen</t>
  </si>
  <si>
    <t>Viljami Lahnalampi</t>
  </si>
  <si>
    <t>Veeti Niinikoski</t>
  </si>
  <si>
    <t>Iikka Pyykölä</t>
  </si>
  <si>
    <t>Axel Lerbacka</t>
  </si>
  <si>
    <t>Leevi Nykänen</t>
  </si>
  <si>
    <t>Atte Juuri-Oja</t>
  </si>
  <si>
    <t>Tytöt 10v</t>
  </si>
  <si>
    <t>Aino Erkkilä</t>
  </si>
  <si>
    <t>Aada Pyykölä</t>
  </si>
  <si>
    <t>Milja Hyyppä</t>
  </si>
  <si>
    <t>Milka Taskila</t>
  </si>
  <si>
    <t>Jenna Vähärautio</t>
  </si>
  <si>
    <t>Roosa Yrttiaho</t>
  </si>
  <si>
    <t>Eedit Kellokoski</t>
  </si>
  <si>
    <t>Sofia Karjula</t>
  </si>
  <si>
    <t>Kaisla Tyni</t>
  </si>
  <si>
    <t>Liina Viitasaari</t>
  </si>
  <si>
    <t>Emilia Vörlin</t>
  </si>
  <si>
    <t>Pojat 10v</t>
  </si>
  <si>
    <t>Olli Hautamäki</t>
  </si>
  <si>
    <t>Vili Salli</t>
  </si>
  <si>
    <t>Matias Pajukangas</t>
  </si>
  <si>
    <t>Noa Lehtonen</t>
  </si>
  <si>
    <t>Juho Pöyhönen</t>
  </si>
  <si>
    <t>Antti Järvi</t>
  </si>
  <si>
    <t>Valter Lerbacka</t>
  </si>
  <si>
    <t>Elias Heikkinen</t>
  </si>
  <si>
    <t>Tytöt 12v</t>
  </si>
  <si>
    <t>Stella Sandström</t>
  </si>
  <si>
    <t>Iiris Karjula</t>
  </si>
  <si>
    <t>Felissa Lehtonen</t>
  </si>
  <si>
    <t>Eveliina Pajukangas</t>
  </si>
  <si>
    <t>Venla Pajukangas</t>
  </si>
  <si>
    <t>Eerika Konu</t>
  </si>
  <si>
    <t>Julia Aalto</t>
  </si>
  <si>
    <t>Lotta Liedes</t>
  </si>
  <si>
    <t>Pojat 12v</t>
  </si>
  <si>
    <t>Kasper Harju</t>
  </si>
  <si>
    <t>Viljami Myllylä</t>
  </si>
  <si>
    <t>Aleksi Luhtio</t>
  </si>
  <si>
    <t>Topias Mäkinen</t>
  </si>
  <si>
    <t>Sampo Lahti</t>
  </si>
  <si>
    <t>Tytöt 14v</t>
  </si>
  <si>
    <t>Jarlin Metsis</t>
  </si>
  <si>
    <t>Emma Lahti</t>
  </si>
  <si>
    <t>Pojat 14v</t>
  </si>
  <si>
    <t>Topias Pajukangas</t>
  </si>
  <si>
    <t>Juuso Aalto</t>
  </si>
  <si>
    <t>Matias Karjula</t>
  </si>
  <si>
    <t>Yhteensä hiihtäjiä</t>
  </si>
  <si>
    <t>1x</t>
  </si>
  <si>
    <t>2x</t>
  </si>
  <si>
    <t>3x</t>
  </si>
  <si>
    <t>4x</t>
  </si>
  <si>
    <t>5x</t>
  </si>
  <si>
    <t>6x</t>
  </si>
  <si>
    <t>7x</t>
  </si>
  <si>
    <t>8x</t>
  </si>
  <si>
    <t>9x</t>
  </si>
  <si>
    <t>10x</t>
  </si>
  <si>
    <t>eri hiihtäjiä</t>
  </si>
  <si>
    <t>Seuraavalla kerralla pronssi:</t>
  </si>
  <si>
    <t>Seuraavalla kerralla hopea:</t>
  </si>
  <si>
    <t>Seuraavalla kerralla kulta:</t>
  </si>
  <si>
    <t>Henna Hautala</t>
  </si>
  <si>
    <t>22.2.</t>
  </si>
  <si>
    <t>29.2.</t>
  </si>
  <si>
    <t>Pinja Rutanen</t>
  </si>
  <si>
    <t>Neea Karvonen</t>
  </si>
  <si>
    <t>7.3.</t>
  </si>
  <si>
    <t>Eelis Määttälä</t>
  </si>
  <si>
    <t>Selma Määttälä</t>
  </si>
  <si>
    <t>Vertti Hyyppä</t>
  </si>
  <si>
    <t>Lari Pulkkinen</t>
  </si>
  <si>
    <t>Kasper Luhtio</t>
  </si>
  <si>
    <t>pronssia</t>
  </si>
  <si>
    <t>hopeaa</t>
  </si>
  <si>
    <t>kultaa</t>
  </si>
  <si>
    <t>14.3.</t>
  </si>
  <si>
    <t>Seela Taskila</t>
  </si>
  <si>
    <t>Vilja Tyni</t>
  </si>
  <si>
    <t>21.3.</t>
  </si>
  <si>
    <t>Melida Hakala</t>
  </si>
  <si>
    <t>Aapo Mäki-Asiala</t>
  </si>
  <si>
    <t>Saga Harju</t>
  </si>
  <si>
    <t>Iina Karjula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</si>
</sst>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 textRotation="70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Protection="0">
      <alignment textRotation="70"/>
    </xf>
    <xf numFmtId="0" fontId="1" fillId="3" borderId="0" applyNumberFormat="0" applyBorder="0" applyProtection="0">
      <alignment textRotation="70"/>
    </xf>
    <xf numFmtId="0" fontId="1" fillId="4" borderId="0" applyNumberFormat="0" applyBorder="0" applyProtection="0">
      <alignment textRotation="70"/>
    </xf>
    <xf numFmtId="0" fontId="1" fillId="5" borderId="0" applyNumberFormat="0" applyBorder="0" applyProtection="0">
      <alignment textRotation="70"/>
    </xf>
    <xf numFmtId="0" fontId="1" fillId="6" borderId="0" applyNumberFormat="0" applyBorder="0" applyProtection="0">
      <alignment textRotation="70"/>
    </xf>
    <xf numFmtId="0" fontId="1" fillId="7" borderId="0" applyNumberFormat="0" applyBorder="0" applyProtection="0">
      <alignment textRotation="70"/>
    </xf>
    <xf numFmtId="0" fontId="1" fillId="8" borderId="0" applyNumberFormat="0" applyBorder="0" applyProtection="0">
      <alignment textRotation="70"/>
    </xf>
    <xf numFmtId="0" fontId="1" fillId="9" borderId="0" applyNumberFormat="0" applyBorder="0" applyProtection="0">
      <alignment textRotation="70"/>
    </xf>
    <xf numFmtId="0" fontId="1" fillId="10" borderId="0" applyNumberFormat="0" applyBorder="0" applyProtection="0">
      <alignment textRotation="70"/>
    </xf>
    <xf numFmtId="0" fontId="1" fillId="5" borderId="0" applyNumberFormat="0" applyBorder="0" applyProtection="0">
      <alignment textRotation="70"/>
    </xf>
    <xf numFmtId="0" fontId="1" fillId="8" borderId="0" applyNumberFormat="0" applyBorder="0" applyProtection="0">
      <alignment textRotation="70"/>
    </xf>
    <xf numFmtId="0" fontId="1" fillId="11" borderId="0" applyNumberFormat="0" applyBorder="0" applyProtection="0">
      <alignment textRotation="70"/>
    </xf>
    <xf numFmtId="0" fontId="2" fillId="12" borderId="0" applyNumberFormat="0" applyBorder="0" applyProtection="0">
      <alignment textRotation="70"/>
    </xf>
    <xf numFmtId="0" fontId="2" fillId="9" borderId="0" applyNumberFormat="0" applyBorder="0" applyProtection="0">
      <alignment textRotation="70"/>
    </xf>
    <xf numFmtId="0" fontId="2" fillId="10" borderId="0" applyNumberFormat="0" applyBorder="0" applyProtection="0">
      <alignment textRotation="70"/>
    </xf>
    <xf numFmtId="0" fontId="2" fillId="13" borderId="0" applyNumberFormat="0" applyBorder="0" applyProtection="0">
      <alignment textRotation="70"/>
    </xf>
    <xf numFmtId="0" fontId="2" fillId="14" borderId="0" applyNumberFormat="0" applyBorder="0" applyProtection="0">
      <alignment textRotation="70"/>
    </xf>
    <xf numFmtId="0" fontId="2" fillId="15" borderId="0" applyNumberFormat="0" applyBorder="0" applyProtection="0">
      <alignment textRotation="70"/>
    </xf>
    <xf numFmtId="0" fontId="2" fillId="16" borderId="0" applyNumberFormat="0" applyBorder="0" applyProtection="0">
      <alignment textRotation="70"/>
    </xf>
    <xf numFmtId="0" fontId="2" fillId="17" borderId="0" applyNumberFormat="0" applyBorder="0" applyProtection="0">
      <alignment textRotation="70"/>
    </xf>
    <xf numFmtId="0" fontId="2" fillId="18" borderId="0" applyNumberFormat="0" applyBorder="0" applyProtection="0">
      <alignment textRotation="70"/>
    </xf>
    <xf numFmtId="0" fontId="2" fillId="13" borderId="0" applyNumberFormat="0" applyBorder="0" applyProtection="0">
      <alignment textRotation="70"/>
    </xf>
    <xf numFmtId="0" fontId="2" fillId="14" borderId="0" applyNumberFormat="0" applyBorder="0" applyProtection="0">
      <alignment textRotation="70"/>
    </xf>
    <xf numFmtId="0" fontId="2" fillId="19" borderId="0" applyNumberFormat="0" applyBorder="0" applyProtection="0">
      <alignment textRotation="70"/>
    </xf>
    <xf numFmtId="43" fontId="0" fillId="0" borderId="0" applyFill="0" applyBorder="0" applyAlignment="0" applyProtection="0"/>
    <xf numFmtId="0" fontId="0" fillId="20" borderId="1" applyNumberFormat="0" applyProtection="0">
      <alignment textRotation="70"/>
    </xf>
    <xf numFmtId="0" fontId="3" fillId="3" borderId="0" applyNumberFormat="0" applyBorder="0" applyProtection="0">
      <alignment textRotation="70"/>
    </xf>
    <xf numFmtId="0" fontId="4" fillId="4" borderId="0" applyNumberFormat="0" applyBorder="0" applyProtection="0">
      <alignment textRotation="70"/>
    </xf>
    <xf numFmtId="0" fontId="5" fillId="21" borderId="2" applyNumberFormat="0" applyProtection="0">
      <alignment textRotation="70"/>
    </xf>
    <xf numFmtId="0" fontId="6" fillId="0" borderId="3" applyNumberFormat="0" applyFill="0" applyProtection="0">
      <alignment textRotation="70"/>
    </xf>
    <xf numFmtId="0" fontId="7" fillId="22" borderId="0" applyNumberFormat="0" applyBorder="0" applyProtection="0">
      <alignment textRotation="70"/>
    </xf>
    <xf numFmtId="0" fontId="8" fillId="0" borderId="0" applyNumberFormat="0" applyFill="0" applyBorder="0" applyProtection="0">
      <alignment textRotation="70"/>
    </xf>
    <xf numFmtId="0" fontId="9" fillId="0" borderId="4" applyNumberFormat="0" applyFill="0" applyProtection="0">
      <alignment textRotation="70"/>
    </xf>
    <xf numFmtId="0" fontId="10" fillId="0" borderId="5" applyNumberFormat="0" applyFill="0" applyProtection="0">
      <alignment textRotation="70"/>
    </xf>
    <xf numFmtId="0" fontId="11" fillId="0" borderId="6" applyNumberFormat="0" applyFill="0" applyProtection="0">
      <alignment textRotation="70"/>
    </xf>
    <xf numFmtId="0" fontId="11" fillId="0" borderId="0" applyNumberFormat="0" applyFill="0" applyBorder="0" applyProtection="0">
      <alignment textRotation="70"/>
    </xf>
    <xf numFmtId="9" fontId="0" fillId="0" borderId="0" applyFill="0" applyBorder="0" applyAlignment="0" applyProtection="0"/>
    <xf numFmtId="41" fontId="0" fillId="0" borderId="0" applyFill="0" applyBorder="0" applyAlignment="0" applyProtection="0"/>
    <xf numFmtId="42" fontId="0" fillId="0" borderId="0" applyFill="0" applyBorder="0" applyAlignment="0" applyProtection="0"/>
    <xf numFmtId="0" fontId="12" fillId="0" borderId="0" applyNumberFormat="0" applyFill="0" applyBorder="0" applyProtection="0">
      <alignment textRotation="70"/>
    </xf>
    <xf numFmtId="0" fontId="13" fillId="0" borderId="7" applyNumberFormat="0" applyFill="0" applyProtection="0">
      <alignment textRotation="70"/>
    </xf>
    <xf numFmtId="0" fontId="14" fillId="7" borderId="2" applyNumberFormat="0" applyProtection="0">
      <alignment textRotation="70"/>
    </xf>
    <xf numFmtId="0" fontId="15" fillId="23" borderId="8" applyNumberFormat="0" applyProtection="0">
      <alignment textRotation="70"/>
    </xf>
    <xf numFmtId="0" fontId="16" fillId="21" borderId="9" applyNumberFormat="0" applyProtection="0">
      <alignment textRotation="70"/>
    </xf>
    <xf numFmtId="44" fontId="0" fillId="0" borderId="0" applyFill="0" applyBorder="0" applyAlignment="0" applyProtection="0"/>
    <xf numFmtId="0" fontId="17" fillId="0" borderId="0" applyNumberFormat="0" applyFill="0" applyBorder="0" applyProtection="0">
      <alignment textRotation="70"/>
    </xf>
  </cellStyleXfs>
  <cellXfs count="33">
    <xf numFmtId="0" fontId="0" fillId="0" borderId="0" xfId="0" applyAlignment="1">
      <alignment textRotation="70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Alignment="1">
      <alignment horizontal="center"/>
    </xf>
    <xf numFmtId="49" fontId="0" fillId="8" borderId="0" xfId="0" applyNumberFormat="1" applyFont="1" applyFill="1" applyAlignment="1">
      <alignment/>
    </xf>
    <xf numFmtId="0" fontId="0" fillId="8" borderId="0" xfId="0" applyFont="1" applyFill="1" applyAlignment="1">
      <alignment/>
    </xf>
    <xf numFmtId="0" fontId="0" fillId="8" borderId="0" xfId="0" applyNumberFormat="1" applyFont="1" applyFill="1" applyAlignment="1">
      <alignment horizontal="center"/>
    </xf>
    <xf numFmtId="0" fontId="18" fillId="0" borderId="0" xfId="0" applyFont="1" applyAlignment="1">
      <alignment/>
    </xf>
    <xf numFmtId="0" fontId="18" fillId="8" borderId="0" xfId="0" applyFont="1" applyFill="1" applyAlignment="1">
      <alignment/>
    </xf>
    <xf numFmtId="49" fontId="19" fillId="0" borderId="0" xfId="0" applyNumberFormat="1" applyFont="1" applyAlignment="1">
      <alignment/>
    </xf>
    <xf numFmtId="49" fontId="20" fillId="0" borderId="0" xfId="0" applyNumberFormat="1" applyFont="1" applyAlignment="1">
      <alignment/>
    </xf>
    <xf numFmtId="0" fontId="20" fillId="0" borderId="0" xfId="0" applyNumberFormat="1" applyFont="1" applyAlignment="1">
      <alignment horizontal="center"/>
    </xf>
    <xf numFmtId="49" fontId="20" fillId="0" borderId="0" xfId="0" applyNumberFormat="1" applyFont="1" applyAlignment="1">
      <alignment horizontal="center"/>
    </xf>
    <xf numFmtId="0" fontId="19" fillId="0" borderId="0" xfId="0" applyNumberFormat="1" applyFont="1" applyAlignment="1">
      <alignment horizontal="center"/>
    </xf>
    <xf numFmtId="0" fontId="21" fillId="0" borderId="0" xfId="0" applyNumberFormat="1" applyFont="1" applyAlignment="1">
      <alignment horizontal="center"/>
    </xf>
    <xf numFmtId="49" fontId="19" fillId="0" borderId="0" xfId="0" applyNumberFormat="1" applyFont="1" applyAlignment="1">
      <alignment wrapText="1"/>
    </xf>
    <xf numFmtId="0" fontId="0" fillId="0" borderId="0" xfId="0" applyNumberFormat="1" applyFont="1" applyAlignment="1">
      <alignment/>
    </xf>
    <xf numFmtId="0" fontId="19" fillId="0" borderId="0" xfId="0" applyFont="1" applyAlignment="1">
      <alignment/>
    </xf>
    <xf numFmtId="0" fontId="0" fillId="0" borderId="0" xfId="0" applyFill="1" applyAlignment="1">
      <alignment horizontal="center"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21" borderId="0" xfId="0" applyFill="1" applyAlignment="1">
      <alignment horizontal="center"/>
    </xf>
    <xf numFmtId="0" fontId="0" fillId="21" borderId="0" xfId="0" applyFill="1" applyAlignment="1">
      <alignment/>
    </xf>
    <xf numFmtId="0" fontId="0" fillId="0" borderId="10" xfId="0" applyFill="1" applyBorder="1" applyAlignment="1">
      <alignment horizontal="center"/>
    </xf>
    <xf numFmtId="0" fontId="19" fillId="15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19" fillId="8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19" fillId="24" borderId="10" xfId="0" applyFont="1" applyFill="1" applyBorder="1" applyAlignment="1">
      <alignment/>
    </xf>
    <xf numFmtId="0" fontId="0" fillId="0" borderId="10" xfId="0" applyBorder="1" applyAlignment="1">
      <alignment/>
    </xf>
    <xf numFmtId="0" fontId="19" fillId="0" borderId="0" xfId="0" applyFont="1" applyFill="1" applyAlignment="1">
      <alignment horizontal="center"/>
    </xf>
    <xf numFmtId="0" fontId="0" fillId="0" borderId="0" xfId="0" applyBorder="1" applyAlignment="1">
      <alignment/>
    </xf>
    <xf numFmtId="49" fontId="0" fillId="0" borderId="0" xfId="0" applyNumberFormat="1" applyAlignment="1">
      <alignment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Comma" xfId="39"/>
    <cellStyle name="Huomautus" xfId="40"/>
    <cellStyle name="Huono" xfId="41"/>
    <cellStyle name="Hyvä" xfId="42"/>
    <cellStyle name="Laskenta" xfId="43"/>
    <cellStyle name="Linkitetty solu" xfId="44"/>
    <cellStyle name="Neutraali" xfId="45"/>
    <cellStyle name="Otsikko 1" xfId="46"/>
    <cellStyle name="Otsikko 1 1" xfId="47"/>
    <cellStyle name="Otsikko 2" xfId="48"/>
    <cellStyle name="Otsikko 3" xfId="49"/>
    <cellStyle name="Otsikko 4" xfId="50"/>
    <cellStyle name="Percent" xfId="51"/>
    <cellStyle name="Comma [0]" xfId="52"/>
    <cellStyle name="Currency [0]" xfId="53"/>
    <cellStyle name="Selittävä teksti" xfId="54"/>
    <cellStyle name="Summa" xfId="55"/>
    <cellStyle name="Syöttö" xfId="56"/>
    <cellStyle name="Tarkistussolu" xfId="57"/>
    <cellStyle name="Tulostus" xfId="58"/>
    <cellStyle name="Currency" xfId="59"/>
    <cellStyle name="Varoitusteksti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1609725</xdr:colOff>
      <xdr:row>0</xdr:row>
      <xdr:rowOff>209550</xdr:rowOff>
    </xdr:from>
    <xdr:to>
      <xdr:col>5</xdr:col>
      <xdr:colOff>685800</xdr:colOff>
      <xdr:row>0</xdr:row>
      <xdr:rowOff>571500</xdr:rowOff>
    </xdr:to>
    <xdr:sp macro="[0]!mitalit">
      <xdr:nvSpPr>
        <xdr:cNvPr id="1" name="AutoShape 2"/>
        <xdr:cNvSpPr>
          <a:spLocks/>
        </xdr:cNvSpPr>
      </xdr:nvSpPr>
      <xdr:spPr>
        <a:xfrm>
          <a:off x="1971675" y="209550"/>
          <a:ext cx="3152775" cy="3619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36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Päivitä listat tästä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O162"/>
  <sheetViews>
    <sheetView tabSelected="1" workbookViewId="0" topLeftCell="A1">
      <pane ySplit="4" topLeftCell="BM5" activePane="bottomLeft" state="frozen"/>
      <selection pane="topLeft" activeCell="A1" sqref="A1"/>
      <selection pane="bottomLeft" activeCell="K150" sqref="K150"/>
    </sheetView>
  </sheetViews>
  <sheetFormatPr defaultColWidth="9.140625" defaultRowHeight="15" customHeight="1"/>
  <cols>
    <col min="1" max="1" width="9.140625" style="1" customWidth="1"/>
    <col min="2" max="2" width="9.140625" style="2" customWidth="1"/>
    <col min="3" max="4" width="5.7109375" style="3" customWidth="1"/>
    <col min="5" max="7" width="5.7109375" style="2" customWidth="1"/>
    <col min="8" max="8" width="5.7109375" style="0" customWidth="1"/>
    <col min="9" max="9" width="5.7109375" style="2" customWidth="1"/>
    <col min="10" max="11" width="5.7109375" style="0" customWidth="1"/>
    <col min="12" max="12" width="5.7109375" style="2" customWidth="1"/>
    <col min="13" max="13" width="5.7109375" style="3" customWidth="1"/>
    <col min="14" max="16384" width="9.140625" style="2" customWidth="1"/>
  </cols>
  <sheetData>
    <row r="1" spans="1:13" s="5" customFormat="1" ht="11.25" customHeight="1">
      <c r="A1" s="4"/>
      <c r="C1" s="6"/>
      <c r="D1" s="6"/>
      <c r="M1" s="6"/>
    </row>
    <row r="2" ht="21.75" customHeight="1">
      <c r="B2" s="7" t="s">
        <v>0</v>
      </c>
    </row>
    <row r="3" spans="1:13" s="5" customFormat="1" ht="11.25" customHeight="1">
      <c r="A3" s="4"/>
      <c r="B3" s="8"/>
      <c r="C3" s="6"/>
      <c r="D3" s="6"/>
      <c r="M3" s="6"/>
    </row>
    <row r="4" spans="1:13" s="10" customFormat="1" ht="15" customHeight="1">
      <c r="A4" s="9"/>
      <c r="C4" s="11" t="s">
        <v>1</v>
      </c>
      <c r="D4" s="11" t="s">
        <v>2</v>
      </c>
      <c r="E4" s="12" t="s">
        <v>3</v>
      </c>
      <c r="F4" s="12" t="s">
        <v>4</v>
      </c>
      <c r="G4" s="12" t="s">
        <v>129</v>
      </c>
      <c r="H4" s="12" t="s">
        <v>130</v>
      </c>
      <c r="I4" s="12" t="s">
        <v>133</v>
      </c>
      <c r="J4" s="12" t="s">
        <v>142</v>
      </c>
      <c r="K4" s="12" t="s">
        <v>145</v>
      </c>
      <c r="L4" s="12"/>
      <c r="M4" s="13" t="s">
        <v>5</v>
      </c>
    </row>
    <row r="5" spans="1:13" s="10" customFormat="1" ht="12.75" customHeight="1">
      <c r="A5" s="9"/>
      <c r="C5" s="11"/>
      <c r="D5" s="11"/>
      <c r="E5" s="11"/>
      <c r="F5" s="11"/>
      <c r="G5" s="11"/>
      <c r="H5" s="11"/>
      <c r="I5" s="11"/>
      <c r="J5" s="11"/>
      <c r="K5" s="11"/>
      <c r="L5" s="11"/>
      <c r="M5" s="13"/>
    </row>
    <row r="6" spans="1:13" s="10" customFormat="1" ht="12.75" customHeight="1">
      <c r="A6" s="9" t="s">
        <v>6</v>
      </c>
      <c r="C6" s="11"/>
      <c r="D6" s="11"/>
      <c r="E6" s="14"/>
      <c r="F6" s="14"/>
      <c r="G6" s="14"/>
      <c r="H6" s="14"/>
      <c r="I6" s="14"/>
      <c r="J6" s="14"/>
      <c r="K6" s="14"/>
      <c r="L6" s="14"/>
      <c r="M6" s="13"/>
    </row>
    <row r="7" spans="1:13" s="10" customFormat="1" ht="12.75" customHeight="1">
      <c r="A7" s="1" t="s">
        <v>7</v>
      </c>
      <c r="C7" s="3">
        <v>1</v>
      </c>
      <c r="D7" s="3">
        <v>1</v>
      </c>
      <c r="E7" s="14">
        <v>1</v>
      </c>
      <c r="F7" s="14"/>
      <c r="G7" s="14">
        <v>1</v>
      </c>
      <c r="H7" s="14">
        <v>1</v>
      </c>
      <c r="I7" s="14">
        <v>1</v>
      </c>
      <c r="J7" s="14">
        <v>1</v>
      </c>
      <c r="K7" s="14">
        <v>1</v>
      </c>
      <c r="L7" s="14"/>
      <c r="M7" s="3">
        <f aca="true" t="shared" si="0" ref="M7:M16">SUM(C7:L7)</f>
        <v>8</v>
      </c>
    </row>
    <row r="8" spans="1:13" s="10" customFormat="1" ht="12.75" customHeight="1">
      <c r="A8" s="1" t="s">
        <v>8</v>
      </c>
      <c r="C8" s="3">
        <v>1</v>
      </c>
      <c r="D8" s="3">
        <v>1</v>
      </c>
      <c r="E8" s="14">
        <v>1</v>
      </c>
      <c r="F8" s="14">
        <v>1</v>
      </c>
      <c r="G8" s="14"/>
      <c r="H8" s="14">
        <v>1</v>
      </c>
      <c r="I8" s="14">
        <v>1</v>
      </c>
      <c r="J8" s="14">
        <v>1</v>
      </c>
      <c r="K8" s="14">
        <v>1</v>
      </c>
      <c r="L8" s="14"/>
      <c r="M8" s="3">
        <f t="shared" si="0"/>
        <v>8</v>
      </c>
    </row>
    <row r="9" spans="1:13" s="10" customFormat="1" ht="12.75" customHeight="1">
      <c r="A9" s="1" t="s">
        <v>9</v>
      </c>
      <c r="C9" s="3">
        <v>1</v>
      </c>
      <c r="D9" s="3">
        <v>1</v>
      </c>
      <c r="E9" s="14"/>
      <c r="F9" s="14">
        <v>1</v>
      </c>
      <c r="G9" s="14"/>
      <c r="H9" s="14">
        <v>1</v>
      </c>
      <c r="I9" s="14">
        <v>1</v>
      </c>
      <c r="J9" s="14">
        <v>1</v>
      </c>
      <c r="K9" s="14">
        <v>1</v>
      </c>
      <c r="L9" s="14"/>
      <c r="M9" s="3">
        <f t="shared" si="0"/>
        <v>7</v>
      </c>
    </row>
    <row r="10" spans="1:13" s="10" customFormat="1" ht="12.75" customHeight="1">
      <c r="A10" s="1" t="s">
        <v>10</v>
      </c>
      <c r="C10" s="3">
        <v>1</v>
      </c>
      <c r="D10" s="3">
        <v>1</v>
      </c>
      <c r="E10" s="14">
        <v>1</v>
      </c>
      <c r="F10" s="14">
        <v>1</v>
      </c>
      <c r="G10" s="14">
        <v>1</v>
      </c>
      <c r="H10" s="14"/>
      <c r="I10" s="14">
        <v>1</v>
      </c>
      <c r="J10" s="14">
        <v>1</v>
      </c>
      <c r="K10" s="14">
        <v>1</v>
      </c>
      <c r="L10" s="14"/>
      <c r="M10" s="3">
        <f t="shared" si="0"/>
        <v>8</v>
      </c>
    </row>
    <row r="11" spans="1:13" s="10" customFormat="1" ht="12.75" customHeight="1">
      <c r="A11" s="1" t="s">
        <v>11</v>
      </c>
      <c r="C11" s="3">
        <v>1</v>
      </c>
      <c r="D11" s="3">
        <v>1</v>
      </c>
      <c r="E11" s="14">
        <v>1</v>
      </c>
      <c r="F11" s="14">
        <v>1</v>
      </c>
      <c r="G11" s="14">
        <v>1</v>
      </c>
      <c r="H11" s="14">
        <v>1</v>
      </c>
      <c r="I11" s="14">
        <v>1</v>
      </c>
      <c r="J11" s="14"/>
      <c r="K11" s="14"/>
      <c r="L11" s="14"/>
      <c r="M11" s="3">
        <f t="shared" si="0"/>
        <v>7</v>
      </c>
    </row>
    <row r="12" spans="1:13" s="10" customFormat="1" ht="12.75" customHeight="1">
      <c r="A12" s="1" t="s">
        <v>12</v>
      </c>
      <c r="C12" s="3">
        <v>1</v>
      </c>
      <c r="D12" s="3">
        <v>1</v>
      </c>
      <c r="E12" s="14">
        <v>1</v>
      </c>
      <c r="F12" s="14"/>
      <c r="G12" s="14">
        <v>1</v>
      </c>
      <c r="H12" s="14">
        <v>1</v>
      </c>
      <c r="I12" s="14">
        <v>1</v>
      </c>
      <c r="J12" s="14">
        <v>1</v>
      </c>
      <c r="K12" s="14">
        <v>1</v>
      </c>
      <c r="L12" s="14"/>
      <c r="M12" s="3">
        <f t="shared" si="0"/>
        <v>8</v>
      </c>
    </row>
    <row r="13" spans="1:13" s="10" customFormat="1" ht="12.75" customHeight="1">
      <c r="A13" s="1" t="s">
        <v>13</v>
      </c>
      <c r="C13" s="3">
        <v>1</v>
      </c>
      <c r="D13" s="3">
        <v>1</v>
      </c>
      <c r="E13" s="14">
        <v>1</v>
      </c>
      <c r="F13" s="14"/>
      <c r="G13" s="14">
        <v>1</v>
      </c>
      <c r="H13" s="14">
        <v>1</v>
      </c>
      <c r="I13" s="14">
        <v>1</v>
      </c>
      <c r="J13" s="14">
        <v>1</v>
      </c>
      <c r="K13" s="14">
        <v>1</v>
      </c>
      <c r="L13" s="14"/>
      <c r="M13" s="3">
        <f t="shared" si="0"/>
        <v>8</v>
      </c>
    </row>
    <row r="14" spans="1:13" s="10" customFormat="1" ht="12.75" customHeight="1">
      <c r="A14" s="1" t="s">
        <v>14</v>
      </c>
      <c r="C14" s="14"/>
      <c r="D14" s="3">
        <v>1</v>
      </c>
      <c r="E14" s="14">
        <v>1</v>
      </c>
      <c r="F14" s="14">
        <v>1</v>
      </c>
      <c r="G14" s="14">
        <v>1</v>
      </c>
      <c r="H14" s="14"/>
      <c r="I14" s="14"/>
      <c r="J14" s="14">
        <v>1</v>
      </c>
      <c r="K14" s="14">
        <v>1</v>
      </c>
      <c r="L14" s="14"/>
      <c r="M14" s="3">
        <f t="shared" si="0"/>
        <v>6</v>
      </c>
    </row>
    <row r="15" spans="1:13" s="10" customFormat="1" ht="12.75" customHeight="1">
      <c r="A15" s="1" t="s">
        <v>15</v>
      </c>
      <c r="C15" s="14"/>
      <c r="D15" s="14"/>
      <c r="E15" s="14">
        <v>1</v>
      </c>
      <c r="F15" s="14"/>
      <c r="G15" s="14"/>
      <c r="H15" s="14">
        <v>1</v>
      </c>
      <c r="I15" s="14"/>
      <c r="J15" s="14">
        <v>1</v>
      </c>
      <c r="K15" s="14"/>
      <c r="L15" s="14"/>
      <c r="M15" s="3">
        <f t="shared" si="0"/>
        <v>3</v>
      </c>
    </row>
    <row r="16" spans="1:13" s="10" customFormat="1" ht="12.75" customHeight="1">
      <c r="A16" s="32" t="s">
        <v>146</v>
      </c>
      <c r="C16" s="14"/>
      <c r="D16" s="14"/>
      <c r="E16" s="14"/>
      <c r="F16" s="14"/>
      <c r="G16" s="14"/>
      <c r="H16" s="14"/>
      <c r="I16" s="14"/>
      <c r="J16" s="14"/>
      <c r="K16" s="14">
        <v>1</v>
      </c>
      <c r="L16" s="14"/>
      <c r="M16" s="3">
        <f t="shared" si="0"/>
        <v>1</v>
      </c>
    </row>
    <row r="17" spans="1:13" s="10" customFormat="1" ht="12.75" customHeight="1">
      <c r="A17" s="1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3"/>
    </row>
    <row r="18" spans="1:13" s="10" customFormat="1" ht="12.75" customHeight="1">
      <c r="A18" s="9" t="s">
        <v>16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3"/>
    </row>
    <row r="19" spans="1:13" s="10" customFormat="1" ht="12.75" customHeight="1">
      <c r="A19" s="1" t="s">
        <v>17</v>
      </c>
      <c r="C19" s="3">
        <v>1</v>
      </c>
      <c r="D19" s="14"/>
      <c r="E19" s="14"/>
      <c r="F19" s="14">
        <v>1</v>
      </c>
      <c r="G19" s="14"/>
      <c r="H19" s="14">
        <v>1</v>
      </c>
      <c r="I19" s="14">
        <v>1</v>
      </c>
      <c r="J19" s="14">
        <v>1</v>
      </c>
      <c r="K19" s="14">
        <v>1</v>
      </c>
      <c r="L19" s="14"/>
      <c r="M19" s="3">
        <f>SUM(C19:L19)</f>
        <v>6</v>
      </c>
    </row>
    <row r="20" spans="1:13" s="10" customFormat="1" ht="12.75" customHeight="1">
      <c r="A20" s="1" t="s">
        <v>18</v>
      </c>
      <c r="C20" s="14"/>
      <c r="D20" s="3">
        <v>1</v>
      </c>
      <c r="E20" s="14">
        <v>1</v>
      </c>
      <c r="F20" s="14"/>
      <c r="G20" s="14"/>
      <c r="H20" s="14"/>
      <c r="I20" s="14"/>
      <c r="J20" s="14"/>
      <c r="K20" s="14"/>
      <c r="L20" s="14"/>
      <c r="M20" s="3">
        <f>SUM(C20:L20)</f>
        <v>2</v>
      </c>
    </row>
    <row r="21" spans="1:13" s="10" customFormat="1" ht="12.75" customHeight="1">
      <c r="A21" s="32" t="s">
        <v>134</v>
      </c>
      <c r="C21" s="14"/>
      <c r="D21" s="14"/>
      <c r="E21" s="14"/>
      <c r="F21" s="14"/>
      <c r="G21" s="14"/>
      <c r="H21" s="14"/>
      <c r="I21" s="14">
        <v>1</v>
      </c>
      <c r="J21" s="14">
        <v>1</v>
      </c>
      <c r="K21" s="14">
        <v>1</v>
      </c>
      <c r="L21" s="14"/>
      <c r="M21" s="3">
        <f>SUM(C21:L21)</f>
        <v>3</v>
      </c>
    </row>
    <row r="22" spans="1:13" s="10" customFormat="1" ht="12.75" customHeight="1">
      <c r="A22" s="1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3"/>
    </row>
    <row r="23" spans="1:13" s="10" customFormat="1" ht="12.75" customHeight="1">
      <c r="A23" s="1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3"/>
    </row>
    <row r="24" spans="1:13" s="10" customFormat="1" ht="12.75" customHeight="1">
      <c r="A24" s="1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3"/>
    </row>
    <row r="25" spans="1:13" s="10" customFormat="1" ht="12.75" customHeight="1">
      <c r="A25" s="9" t="s">
        <v>19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 s="10" customFormat="1" ht="12.75" customHeight="1">
      <c r="A26" s="1" t="s">
        <v>20</v>
      </c>
      <c r="C26" s="3"/>
      <c r="D26" s="3">
        <v>1</v>
      </c>
      <c r="E26" s="3"/>
      <c r="F26" s="3"/>
      <c r="G26" s="3"/>
      <c r="H26" s="3"/>
      <c r="I26" s="3"/>
      <c r="J26" s="3"/>
      <c r="K26" s="3"/>
      <c r="L26" s="3"/>
      <c r="M26" s="3">
        <f aca="true" t="shared" si="1" ref="M26:M38">SUM(C26:L26)</f>
        <v>1</v>
      </c>
    </row>
    <row r="27" spans="1:13" s="10" customFormat="1" ht="12.75" customHeight="1">
      <c r="A27" s="1" t="s">
        <v>21</v>
      </c>
      <c r="C27" s="3">
        <v>1</v>
      </c>
      <c r="D27" s="3">
        <v>1</v>
      </c>
      <c r="E27" s="3">
        <v>1</v>
      </c>
      <c r="F27" s="3">
        <v>1</v>
      </c>
      <c r="G27" s="3">
        <v>1</v>
      </c>
      <c r="H27" s="3">
        <v>1</v>
      </c>
      <c r="I27" s="3">
        <v>1</v>
      </c>
      <c r="J27" s="3">
        <v>1</v>
      </c>
      <c r="K27" s="3">
        <v>1</v>
      </c>
      <c r="L27" s="3"/>
      <c r="M27" s="3">
        <f t="shared" si="1"/>
        <v>9</v>
      </c>
    </row>
    <row r="28" spans="1:13" s="10" customFormat="1" ht="12.75" customHeight="1">
      <c r="A28" s="1" t="s">
        <v>22</v>
      </c>
      <c r="C28" s="3">
        <v>1</v>
      </c>
      <c r="D28" s="3">
        <v>1</v>
      </c>
      <c r="E28" s="3">
        <v>1</v>
      </c>
      <c r="F28" s="3">
        <v>1</v>
      </c>
      <c r="G28" s="3"/>
      <c r="H28" s="3"/>
      <c r="I28" s="3"/>
      <c r="J28" s="3"/>
      <c r="K28" s="3"/>
      <c r="L28" s="3"/>
      <c r="M28" s="3">
        <f t="shared" si="1"/>
        <v>4</v>
      </c>
    </row>
    <row r="29" spans="1:13" s="10" customFormat="1" ht="12.75" customHeight="1">
      <c r="A29" s="1" t="s">
        <v>23</v>
      </c>
      <c r="C29" s="3">
        <v>1</v>
      </c>
      <c r="D29" s="3">
        <v>1</v>
      </c>
      <c r="E29" s="3">
        <v>1</v>
      </c>
      <c r="F29" s="3"/>
      <c r="G29" s="3"/>
      <c r="H29" s="3">
        <v>1</v>
      </c>
      <c r="I29" s="3"/>
      <c r="J29" s="3">
        <v>1</v>
      </c>
      <c r="K29" s="3"/>
      <c r="L29" s="3"/>
      <c r="M29" s="3">
        <f t="shared" si="1"/>
        <v>5</v>
      </c>
    </row>
    <row r="30" spans="1:13" s="10" customFormat="1" ht="12.75" customHeight="1">
      <c r="A30" s="1" t="s">
        <v>24</v>
      </c>
      <c r="C30" s="3">
        <v>1</v>
      </c>
      <c r="D30" s="3">
        <v>1</v>
      </c>
      <c r="E30" s="3">
        <v>1</v>
      </c>
      <c r="F30" s="3">
        <v>1</v>
      </c>
      <c r="G30" s="3"/>
      <c r="H30" s="3"/>
      <c r="I30" s="3">
        <v>1</v>
      </c>
      <c r="J30" s="3">
        <v>1</v>
      </c>
      <c r="K30" s="3">
        <v>1</v>
      </c>
      <c r="L30" s="3"/>
      <c r="M30" s="3">
        <f t="shared" si="1"/>
        <v>7</v>
      </c>
    </row>
    <row r="31" spans="1:13" s="10" customFormat="1" ht="12.75" customHeight="1">
      <c r="A31" s="1" t="s">
        <v>25</v>
      </c>
      <c r="C31" s="3">
        <v>1</v>
      </c>
      <c r="D31" s="3">
        <v>1</v>
      </c>
      <c r="E31" s="3">
        <v>1</v>
      </c>
      <c r="F31" s="3">
        <v>1</v>
      </c>
      <c r="G31" s="3">
        <v>1</v>
      </c>
      <c r="H31" s="3">
        <v>1</v>
      </c>
      <c r="I31" s="3">
        <v>1</v>
      </c>
      <c r="J31" s="3">
        <v>1</v>
      </c>
      <c r="K31" s="3">
        <v>1</v>
      </c>
      <c r="L31" s="3"/>
      <c r="M31" s="3">
        <f t="shared" si="1"/>
        <v>9</v>
      </c>
    </row>
    <row r="32" spans="1:13" s="10" customFormat="1" ht="12.75" customHeight="1">
      <c r="A32" s="1" t="s">
        <v>26</v>
      </c>
      <c r="C32" s="3">
        <v>1</v>
      </c>
      <c r="D32" s="3">
        <v>1</v>
      </c>
      <c r="E32" s="3">
        <v>1</v>
      </c>
      <c r="F32" s="3">
        <v>1</v>
      </c>
      <c r="G32" s="3">
        <v>1</v>
      </c>
      <c r="H32" s="3">
        <v>1</v>
      </c>
      <c r="I32" s="3">
        <v>1</v>
      </c>
      <c r="J32" s="3">
        <v>1</v>
      </c>
      <c r="K32" s="3">
        <v>1</v>
      </c>
      <c r="L32" s="3"/>
      <c r="M32" s="3">
        <f t="shared" si="1"/>
        <v>9</v>
      </c>
    </row>
    <row r="33" spans="1:13" s="10" customFormat="1" ht="12.75" customHeight="1">
      <c r="A33" s="1" t="s">
        <v>27</v>
      </c>
      <c r="C33" s="3">
        <v>1</v>
      </c>
      <c r="D33" s="3">
        <v>1</v>
      </c>
      <c r="E33" s="3"/>
      <c r="F33" s="3">
        <v>1</v>
      </c>
      <c r="G33" s="3"/>
      <c r="H33" s="3">
        <v>1</v>
      </c>
      <c r="I33" s="3">
        <v>1</v>
      </c>
      <c r="J33" s="3">
        <v>1</v>
      </c>
      <c r="K33" s="3">
        <v>1</v>
      </c>
      <c r="L33" s="3"/>
      <c r="M33" s="3">
        <f t="shared" si="1"/>
        <v>7</v>
      </c>
    </row>
    <row r="34" spans="1:13" s="10" customFormat="1" ht="12.75" customHeight="1">
      <c r="A34" s="1" t="s">
        <v>28</v>
      </c>
      <c r="C34" s="3"/>
      <c r="D34" s="3">
        <v>1</v>
      </c>
      <c r="E34" s="3">
        <v>1</v>
      </c>
      <c r="F34" s="3">
        <v>1</v>
      </c>
      <c r="G34" s="3"/>
      <c r="H34" s="3"/>
      <c r="I34" s="3">
        <v>1</v>
      </c>
      <c r="J34" s="3">
        <v>1</v>
      </c>
      <c r="K34" s="3">
        <v>1</v>
      </c>
      <c r="L34" s="3"/>
      <c r="M34" s="3">
        <f t="shared" si="1"/>
        <v>6</v>
      </c>
    </row>
    <row r="35" spans="1:13" s="10" customFormat="1" ht="12.75" customHeight="1">
      <c r="A35" s="32" t="s">
        <v>128</v>
      </c>
      <c r="C35" s="3"/>
      <c r="D35" s="3"/>
      <c r="E35" s="3"/>
      <c r="F35" s="3"/>
      <c r="G35" s="3">
        <v>1</v>
      </c>
      <c r="H35" s="3">
        <v>1</v>
      </c>
      <c r="I35" s="3">
        <v>1</v>
      </c>
      <c r="J35" s="3">
        <v>1</v>
      </c>
      <c r="K35" s="3">
        <v>1</v>
      </c>
      <c r="L35" s="3"/>
      <c r="M35" s="3">
        <f t="shared" si="1"/>
        <v>5</v>
      </c>
    </row>
    <row r="36" spans="1:13" s="10" customFormat="1" ht="12.75" customHeight="1">
      <c r="A36" s="32" t="s">
        <v>131</v>
      </c>
      <c r="C36" s="3"/>
      <c r="D36" s="3"/>
      <c r="E36" s="3"/>
      <c r="F36" s="3"/>
      <c r="G36" s="3"/>
      <c r="H36" s="3">
        <v>1</v>
      </c>
      <c r="I36" s="3"/>
      <c r="J36" s="3"/>
      <c r="K36" s="3"/>
      <c r="L36" s="3"/>
      <c r="M36" s="3">
        <f t="shared" si="1"/>
        <v>1</v>
      </c>
    </row>
    <row r="37" spans="1:13" s="10" customFormat="1" ht="12.75" customHeight="1">
      <c r="A37" s="32" t="s">
        <v>135</v>
      </c>
      <c r="C37" s="3"/>
      <c r="D37" s="3"/>
      <c r="E37" s="3"/>
      <c r="F37" s="3"/>
      <c r="G37" s="3"/>
      <c r="H37" s="3"/>
      <c r="I37" s="3">
        <v>1</v>
      </c>
      <c r="J37" s="3">
        <v>1</v>
      </c>
      <c r="K37" s="3">
        <v>1</v>
      </c>
      <c r="L37" s="3"/>
      <c r="M37" s="3">
        <f t="shared" si="1"/>
        <v>3</v>
      </c>
    </row>
    <row r="38" spans="1:13" s="10" customFormat="1" ht="12.75" customHeight="1">
      <c r="A38" s="32" t="s">
        <v>143</v>
      </c>
      <c r="C38" s="3"/>
      <c r="D38" s="3"/>
      <c r="E38" s="3"/>
      <c r="F38" s="3"/>
      <c r="G38" s="3"/>
      <c r="H38" s="3"/>
      <c r="I38" s="3"/>
      <c r="J38" s="3">
        <v>1</v>
      </c>
      <c r="K38" s="3"/>
      <c r="L38" s="3"/>
      <c r="M38" s="3">
        <f t="shared" si="1"/>
        <v>1</v>
      </c>
    </row>
    <row r="39" spans="1:13" s="10" customFormat="1" ht="12.75" customHeight="1">
      <c r="A39" s="1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</row>
    <row r="40" spans="1:13" s="10" customFormat="1" ht="12.75" customHeight="1">
      <c r="A40" s="15" t="s">
        <v>29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</row>
    <row r="41" spans="1:13" s="10" customFormat="1" ht="12.75" customHeight="1">
      <c r="A41" s="2" t="s">
        <v>30</v>
      </c>
      <c r="C41" s="3">
        <v>1</v>
      </c>
      <c r="D41" s="3">
        <v>1</v>
      </c>
      <c r="E41" s="3">
        <v>1</v>
      </c>
      <c r="F41" s="3">
        <v>1</v>
      </c>
      <c r="G41" s="3"/>
      <c r="H41" s="3">
        <v>1</v>
      </c>
      <c r="I41" s="3">
        <v>1</v>
      </c>
      <c r="J41" s="3">
        <v>1</v>
      </c>
      <c r="K41" s="3">
        <v>1</v>
      </c>
      <c r="L41" s="3"/>
      <c r="M41" s="3">
        <f aca="true" t="shared" si="2" ref="M41:M52">SUM(C41:L41)</f>
        <v>8</v>
      </c>
    </row>
    <row r="42" spans="1:13" s="10" customFormat="1" ht="12.75" customHeight="1">
      <c r="A42" s="1" t="s">
        <v>31</v>
      </c>
      <c r="C42" s="3">
        <v>1</v>
      </c>
      <c r="D42" s="3">
        <v>1</v>
      </c>
      <c r="E42" s="3">
        <v>1</v>
      </c>
      <c r="F42" s="3"/>
      <c r="G42" s="3"/>
      <c r="H42" s="3">
        <v>1</v>
      </c>
      <c r="I42" s="3">
        <v>1</v>
      </c>
      <c r="J42" s="3">
        <v>1</v>
      </c>
      <c r="K42" s="3"/>
      <c r="L42" s="3"/>
      <c r="M42" s="3">
        <f t="shared" si="2"/>
        <v>6</v>
      </c>
    </row>
    <row r="43" spans="1:13" s="10" customFormat="1" ht="12.75" customHeight="1">
      <c r="A43" s="1" t="s">
        <v>32</v>
      </c>
      <c r="C43" s="3">
        <v>1</v>
      </c>
      <c r="D43" s="3">
        <v>1</v>
      </c>
      <c r="E43" s="3">
        <v>1</v>
      </c>
      <c r="F43" s="3">
        <v>1</v>
      </c>
      <c r="G43" s="3"/>
      <c r="H43" s="3"/>
      <c r="I43" s="3">
        <v>1</v>
      </c>
      <c r="J43" s="3">
        <v>1</v>
      </c>
      <c r="K43" s="3">
        <v>1</v>
      </c>
      <c r="L43" s="3"/>
      <c r="M43" s="3">
        <f t="shared" si="2"/>
        <v>7</v>
      </c>
    </row>
    <row r="44" spans="1:13" s="10" customFormat="1" ht="12.75" customHeight="1">
      <c r="A44" s="1" t="s">
        <v>33</v>
      </c>
      <c r="C44" s="3">
        <v>1</v>
      </c>
      <c r="D44" s="3">
        <v>1</v>
      </c>
      <c r="E44" s="3">
        <v>1</v>
      </c>
      <c r="F44" s="3"/>
      <c r="G44" s="3"/>
      <c r="H44" s="3"/>
      <c r="I44" s="3">
        <v>1</v>
      </c>
      <c r="J44" s="3"/>
      <c r="K44" s="3">
        <v>1</v>
      </c>
      <c r="L44" s="3"/>
      <c r="M44" s="3">
        <f t="shared" si="2"/>
        <v>5</v>
      </c>
    </row>
    <row r="45" spans="1:13" s="10" customFormat="1" ht="12.75" customHeight="1">
      <c r="A45" s="1" t="s">
        <v>34</v>
      </c>
      <c r="C45" s="3">
        <v>1</v>
      </c>
      <c r="D45" s="3">
        <v>1</v>
      </c>
      <c r="E45" s="3">
        <v>1</v>
      </c>
      <c r="F45" s="3">
        <v>1</v>
      </c>
      <c r="G45" s="3">
        <v>1</v>
      </c>
      <c r="H45" s="3"/>
      <c r="I45" s="3">
        <v>1</v>
      </c>
      <c r="J45" s="3">
        <v>1</v>
      </c>
      <c r="K45" s="3">
        <v>1</v>
      </c>
      <c r="L45" s="3"/>
      <c r="M45" s="3">
        <f t="shared" si="2"/>
        <v>8</v>
      </c>
    </row>
    <row r="46" spans="1:13" s="10" customFormat="1" ht="12.75" customHeight="1">
      <c r="A46" s="1" t="s">
        <v>35</v>
      </c>
      <c r="C46" s="3"/>
      <c r="D46" s="3">
        <v>1</v>
      </c>
      <c r="E46" s="3">
        <v>1</v>
      </c>
      <c r="F46" s="3">
        <v>1</v>
      </c>
      <c r="G46" s="3"/>
      <c r="H46" s="3"/>
      <c r="I46" s="3"/>
      <c r="J46" s="3">
        <v>1</v>
      </c>
      <c r="K46" s="3"/>
      <c r="L46" s="3"/>
      <c r="M46" s="3">
        <f t="shared" si="2"/>
        <v>4</v>
      </c>
    </row>
    <row r="47" spans="1:13" s="10" customFormat="1" ht="12.75" customHeight="1">
      <c r="A47" s="1" t="s">
        <v>36</v>
      </c>
      <c r="C47" s="3"/>
      <c r="D47" s="3">
        <v>1</v>
      </c>
      <c r="E47" s="3">
        <v>1</v>
      </c>
      <c r="F47" s="3">
        <v>1</v>
      </c>
      <c r="G47" s="3"/>
      <c r="H47" s="3"/>
      <c r="I47" s="3"/>
      <c r="J47" s="3">
        <v>1</v>
      </c>
      <c r="K47" s="3"/>
      <c r="L47" s="3"/>
      <c r="M47" s="3">
        <f t="shared" si="2"/>
        <v>4</v>
      </c>
    </row>
    <row r="48" spans="1:13" s="10" customFormat="1" ht="12.75" customHeight="1">
      <c r="A48" s="1" t="s">
        <v>37</v>
      </c>
      <c r="C48" s="3"/>
      <c r="D48" s="3">
        <v>1</v>
      </c>
      <c r="E48" s="3">
        <v>1</v>
      </c>
      <c r="F48" s="3">
        <v>1</v>
      </c>
      <c r="G48" s="3"/>
      <c r="H48" s="3"/>
      <c r="I48" s="3"/>
      <c r="J48" s="3"/>
      <c r="K48" s="3"/>
      <c r="L48" s="3"/>
      <c r="M48" s="3">
        <f t="shared" si="2"/>
        <v>3</v>
      </c>
    </row>
    <row r="49" spans="1:13" s="10" customFormat="1" ht="12.75" customHeight="1">
      <c r="A49" s="1" t="s">
        <v>38</v>
      </c>
      <c r="C49" s="3"/>
      <c r="D49" s="3"/>
      <c r="E49" s="3">
        <v>1</v>
      </c>
      <c r="F49" s="3">
        <v>1</v>
      </c>
      <c r="G49" s="3"/>
      <c r="H49" s="3">
        <v>1</v>
      </c>
      <c r="I49" s="3"/>
      <c r="J49" s="3">
        <v>1</v>
      </c>
      <c r="K49" s="3"/>
      <c r="L49" s="3"/>
      <c r="M49" s="3">
        <f t="shared" si="2"/>
        <v>4</v>
      </c>
    </row>
    <row r="50" spans="1:13" s="10" customFormat="1" ht="12.75" customHeight="1">
      <c r="A50" s="1" t="s">
        <v>39</v>
      </c>
      <c r="C50" s="3"/>
      <c r="D50" s="3"/>
      <c r="E50" s="3">
        <v>1</v>
      </c>
      <c r="F50" s="3"/>
      <c r="G50" s="3"/>
      <c r="H50" s="3"/>
      <c r="I50" s="3"/>
      <c r="J50" s="3"/>
      <c r="K50" s="3"/>
      <c r="L50" s="3"/>
      <c r="M50" s="3">
        <f t="shared" si="2"/>
        <v>1</v>
      </c>
    </row>
    <row r="51" spans="1:13" s="10" customFormat="1" ht="12.75" customHeight="1">
      <c r="A51" s="1" t="s">
        <v>40</v>
      </c>
      <c r="C51" s="3"/>
      <c r="D51" s="3"/>
      <c r="E51" s="3"/>
      <c r="F51" s="3">
        <v>1</v>
      </c>
      <c r="G51" s="3">
        <v>1</v>
      </c>
      <c r="H51" s="3">
        <v>1</v>
      </c>
      <c r="I51" s="3">
        <v>1</v>
      </c>
      <c r="J51" s="3">
        <v>1</v>
      </c>
      <c r="K51" s="3">
        <v>1</v>
      </c>
      <c r="L51" s="3"/>
      <c r="M51" s="3">
        <f t="shared" si="2"/>
        <v>6</v>
      </c>
    </row>
    <row r="52" spans="1:13" s="10" customFormat="1" ht="12.75" customHeight="1">
      <c r="A52" s="32" t="s">
        <v>136</v>
      </c>
      <c r="C52" s="3"/>
      <c r="D52" s="3"/>
      <c r="E52" s="3"/>
      <c r="F52" s="3"/>
      <c r="G52" s="3"/>
      <c r="H52" s="3"/>
      <c r="I52" s="3">
        <v>1</v>
      </c>
      <c r="J52" s="3"/>
      <c r="K52" s="3"/>
      <c r="L52" s="3"/>
      <c r="M52" s="3">
        <f t="shared" si="2"/>
        <v>1</v>
      </c>
    </row>
    <row r="53" spans="2:12" ht="12.75" customHeight="1">
      <c r="B53" s="10"/>
      <c r="E53" s="3"/>
      <c r="F53" s="3"/>
      <c r="G53" s="3"/>
      <c r="H53" s="3"/>
      <c r="I53" s="3"/>
      <c r="J53" s="3"/>
      <c r="K53" s="3"/>
      <c r="L53" s="3"/>
    </row>
    <row r="54" spans="1:12" ht="12.75" customHeight="1">
      <c r="A54" s="9" t="s">
        <v>41</v>
      </c>
      <c r="E54" s="3"/>
      <c r="F54" s="3"/>
      <c r="G54" s="3"/>
      <c r="H54" s="3"/>
      <c r="I54" s="3"/>
      <c r="J54" s="3"/>
      <c r="K54" s="3"/>
      <c r="L54" s="3"/>
    </row>
    <row r="55" spans="1:13" ht="12.75" customHeight="1">
      <c r="A55" s="1" t="s">
        <v>42</v>
      </c>
      <c r="C55" s="3">
        <v>1</v>
      </c>
      <c r="D55" s="3">
        <v>1</v>
      </c>
      <c r="E55" s="3">
        <v>1</v>
      </c>
      <c r="F55" s="3">
        <v>1</v>
      </c>
      <c r="G55" s="3">
        <v>1</v>
      </c>
      <c r="H55" s="3"/>
      <c r="I55" s="3">
        <v>1</v>
      </c>
      <c r="J55" s="3">
        <v>1</v>
      </c>
      <c r="K55" s="3">
        <v>1</v>
      </c>
      <c r="L55" s="3"/>
      <c r="M55" s="3">
        <f aca="true" t="shared" si="3" ref="M55:M71">SUM(C55:L55)</f>
        <v>8</v>
      </c>
    </row>
    <row r="56" spans="1:13" ht="12.75" customHeight="1">
      <c r="A56" s="1" t="s">
        <v>43</v>
      </c>
      <c r="C56" s="3">
        <v>1</v>
      </c>
      <c r="D56" s="3">
        <v>1</v>
      </c>
      <c r="E56" s="3">
        <v>1</v>
      </c>
      <c r="F56" s="3">
        <v>1</v>
      </c>
      <c r="G56" s="3">
        <v>1</v>
      </c>
      <c r="H56" s="3"/>
      <c r="I56" s="3">
        <v>1</v>
      </c>
      <c r="J56" s="3"/>
      <c r="K56" s="3"/>
      <c r="L56" s="3"/>
      <c r="M56" s="3">
        <f t="shared" si="3"/>
        <v>6</v>
      </c>
    </row>
    <row r="57" spans="1:13" ht="12.75" customHeight="1">
      <c r="A57" s="1" t="s">
        <v>44</v>
      </c>
      <c r="C57" s="3">
        <v>1</v>
      </c>
      <c r="D57" s="3">
        <v>1</v>
      </c>
      <c r="E57" s="3">
        <v>1</v>
      </c>
      <c r="F57" s="3">
        <v>1</v>
      </c>
      <c r="G57" s="3">
        <v>1</v>
      </c>
      <c r="H57" s="3">
        <v>1</v>
      </c>
      <c r="I57" s="3">
        <v>1</v>
      </c>
      <c r="J57" s="3">
        <v>1</v>
      </c>
      <c r="K57" s="3">
        <v>1</v>
      </c>
      <c r="L57" s="3"/>
      <c r="M57" s="3">
        <f t="shared" si="3"/>
        <v>9</v>
      </c>
    </row>
    <row r="58" spans="1:13" ht="12.75" customHeight="1">
      <c r="A58" s="1" t="s">
        <v>45</v>
      </c>
      <c r="D58" s="3">
        <v>1</v>
      </c>
      <c r="E58" s="3"/>
      <c r="F58" s="3"/>
      <c r="G58" s="3"/>
      <c r="H58" s="3"/>
      <c r="I58" s="3"/>
      <c r="J58" s="3"/>
      <c r="K58" s="3"/>
      <c r="L58" s="3"/>
      <c r="M58" s="3">
        <f t="shared" si="3"/>
        <v>1</v>
      </c>
    </row>
    <row r="59" spans="1:13" ht="12.75" customHeight="1">
      <c r="A59" s="1" t="s">
        <v>46</v>
      </c>
      <c r="C59" s="3">
        <v>1</v>
      </c>
      <c r="D59" s="3">
        <v>1</v>
      </c>
      <c r="E59" s="3">
        <v>1</v>
      </c>
      <c r="F59" s="3">
        <v>1</v>
      </c>
      <c r="G59" s="3">
        <v>1</v>
      </c>
      <c r="H59" s="3">
        <v>1</v>
      </c>
      <c r="I59" s="3">
        <v>1</v>
      </c>
      <c r="J59" s="3">
        <v>1</v>
      </c>
      <c r="K59" s="3">
        <v>1</v>
      </c>
      <c r="L59" s="3"/>
      <c r="M59" s="3">
        <f t="shared" si="3"/>
        <v>9</v>
      </c>
    </row>
    <row r="60" spans="1:13" ht="12.75" customHeight="1">
      <c r="A60" s="1" t="s">
        <v>47</v>
      </c>
      <c r="C60" s="3">
        <v>1</v>
      </c>
      <c r="D60" s="3">
        <v>1</v>
      </c>
      <c r="E60" s="3">
        <v>1</v>
      </c>
      <c r="F60" s="3">
        <v>1</v>
      </c>
      <c r="G60" s="3"/>
      <c r="H60" s="3"/>
      <c r="I60" s="3">
        <v>1</v>
      </c>
      <c r="J60" s="3">
        <v>1</v>
      </c>
      <c r="K60" s="3"/>
      <c r="L60" s="3"/>
      <c r="M60" s="3">
        <f t="shared" si="3"/>
        <v>6</v>
      </c>
    </row>
    <row r="61" spans="1:13" ht="12.75" customHeight="1">
      <c r="A61" s="1" t="s">
        <v>48</v>
      </c>
      <c r="D61" s="3">
        <v>1</v>
      </c>
      <c r="E61" s="3">
        <v>1</v>
      </c>
      <c r="F61" s="3"/>
      <c r="G61" s="3"/>
      <c r="H61" s="3"/>
      <c r="I61" s="3"/>
      <c r="J61" s="3"/>
      <c r="K61" s="3"/>
      <c r="L61" s="3"/>
      <c r="M61" s="3">
        <f t="shared" si="3"/>
        <v>2</v>
      </c>
    </row>
    <row r="62" spans="1:13" ht="12.75" customHeight="1">
      <c r="A62" s="1" t="s">
        <v>49</v>
      </c>
      <c r="C62" s="3">
        <v>1</v>
      </c>
      <c r="D62" s="3">
        <v>1</v>
      </c>
      <c r="E62" s="3">
        <v>1</v>
      </c>
      <c r="F62" s="3">
        <v>1</v>
      </c>
      <c r="G62" s="3">
        <v>1</v>
      </c>
      <c r="H62" s="3">
        <v>1</v>
      </c>
      <c r="I62" s="3">
        <v>1</v>
      </c>
      <c r="J62" s="3"/>
      <c r="K62" s="3">
        <v>1</v>
      </c>
      <c r="L62" s="3"/>
      <c r="M62" s="3">
        <f t="shared" si="3"/>
        <v>8</v>
      </c>
    </row>
    <row r="63" spans="1:13" ht="12.75" customHeight="1">
      <c r="A63" s="1" t="s">
        <v>50</v>
      </c>
      <c r="D63" s="3">
        <v>1</v>
      </c>
      <c r="E63" s="3">
        <v>1</v>
      </c>
      <c r="F63" s="3">
        <v>1</v>
      </c>
      <c r="G63" s="3"/>
      <c r="H63" s="3">
        <v>1</v>
      </c>
      <c r="I63" s="3">
        <v>1</v>
      </c>
      <c r="J63" s="3">
        <v>1</v>
      </c>
      <c r="K63" s="3"/>
      <c r="L63" s="3"/>
      <c r="M63" s="3">
        <f t="shared" si="3"/>
        <v>6</v>
      </c>
    </row>
    <row r="64" spans="1:13" ht="12.75" customHeight="1">
      <c r="A64" s="1" t="s">
        <v>51</v>
      </c>
      <c r="C64" s="3">
        <v>1</v>
      </c>
      <c r="D64" s="3">
        <v>1</v>
      </c>
      <c r="E64" s="3">
        <v>1</v>
      </c>
      <c r="F64" s="3">
        <v>1</v>
      </c>
      <c r="G64" s="3">
        <v>1</v>
      </c>
      <c r="H64" s="3"/>
      <c r="I64" s="3">
        <v>1</v>
      </c>
      <c r="J64" s="3"/>
      <c r="K64" s="3">
        <v>1</v>
      </c>
      <c r="L64" s="3"/>
      <c r="M64" s="3">
        <f t="shared" si="3"/>
        <v>7</v>
      </c>
    </row>
    <row r="65" spans="1:13" ht="12.75" customHeight="1">
      <c r="A65" s="1" t="s">
        <v>52</v>
      </c>
      <c r="C65" s="3">
        <v>1</v>
      </c>
      <c r="E65" s="3">
        <v>1</v>
      </c>
      <c r="F65" s="3"/>
      <c r="G65" s="3"/>
      <c r="H65" s="3"/>
      <c r="I65" s="3"/>
      <c r="J65" s="3">
        <v>1</v>
      </c>
      <c r="K65" s="3"/>
      <c r="L65" s="3"/>
      <c r="M65" s="3">
        <f t="shared" si="3"/>
        <v>3</v>
      </c>
    </row>
    <row r="66" spans="1:13" ht="12.75" customHeight="1">
      <c r="A66" s="1" t="s">
        <v>53</v>
      </c>
      <c r="C66" s="3">
        <v>1</v>
      </c>
      <c r="E66" s="3"/>
      <c r="F66" s="3"/>
      <c r="G66" s="3"/>
      <c r="H66" s="3"/>
      <c r="I66" s="3"/>
      <c r="J66" s="3"/>
      <c r="K66" s="3"/>
      <c r="L66" s="3"/>
      <c r="M66" s="3">
        <f t="shared" si="3"/>
        <v>1</v>
      </c>
    </row>
    <row r="67" spans="1:13" ht="12.75" customHeight="1">
      <c r="A67" s="1" t="s">
        <v>54</v>
      </c>
      <c r="D67" s="3">
        <v>1</v>
      </c>
      <c r="E67" s="3">
        <v>1</v>
      </c>
      <c r="F67" s="3">
        <v>1</v>
      </c>
      <c r="G67" s="3"/>
      <c r="H67" s="3"/>
      <c r="I67" s="3"/>
      <c r="J67" s="3">
        <v>1</v>
      </c>
      <c r="K67" s="3"/>
      <c r="L67" s="3"/>
      <c r="M67" s="3">
        <f t="shared" si="3"/>
        <v>4</v>
      </c>
    </row>
    <row r="68" spans="1:13" ht="12.75" customHeight="1">
      <c r="A68" s="1" t="s">
        <v>55</v>
      </c>
      <c r="D68" s="3">
        <v>1</v>
      </c>
      <c r="E68" s="3">
        <v>1</v>
      </c>
      <c r="F68" s="3">
        <v>1</v>
      </c>
      <c r="G68" s="3"/>
      <c r="H68" s="3"/>
      <c r="I68" s="3"/>
      <c r="J68" s="3"/>
      <c r="K68" s="3"/>
      <c r="L68" s="3"/>
      <c r="M68" s="3">
        <f t="shared" si="3"/>
        <v>3</v>
      </c>
    </row>
    <row r="69" spans="1:13" ht="12.75" customHeight="1">
      <c r="A69" s="1" t="s">
        <v>56</v>
      </c>
      <c r="E69" s="3">
        <v>1</v>
      </c>
      <c r="F69" s="3">
        <v>1</v>
      </c>
      <c r="G69" s="3"/>
      <c r="H69" s="3"/>
      <c r="I69" s="3">
        <v>1</v>
      </c>
      <c r="J69" s="3"/>
      <c r="K69" s="3"/>
      <c r="L69" s="3"/>
      <c r="M69" s="3">
        <f t="shared" si="3"/>
        <v>3</v>
      </c>
    </row>
    <row r="70" spans="1:13" ht="12.75" customHeight="1">
      <c r="A70" s="1" t="s">
        <v>57</v>
      </c>
      <c r="E70" s="3"/>
      <c r="F70" s="3">
        <v>1</v>
      </c>
      <c r="G70" s="3"/>
      <c r="H70" s="3"/>
      <c r="I70" s="3">
        <v>1</v>
      </c>
      <c r="J70" s="3">
        <v>1</v>
      </c>
      <c r="K70" s="3"/>
      <c r="L70" s="3"/>
      <c r="M70" s="3">
        <f t="shared" si="3"/>
        <v>3</v>
      </c>
    </row>
    <row r="71" spans="1:13" ht="12.75" customHeight="1">
      <c r="A71" s="32" t="s">
        <v>132</v>
      </c>
      <c r="E71" s="3"/>
      <c r="F71" s="3"/>
      <c r="G71" s="3"/>
      <c r="H71" s="3">
        <v>1</v>
      </c>
      <c r="I71" s="3"/>
      <c r="J71" s="3"/>
      <c r="K71" s="3"/>
      <c r="L71" s="3"/>
      <c r="M71" s="3">
        <f t="shared" si="3"/>
        <v>1</v>
      </c>
    </row>
    <row r="72" spans="5:12" ht="12.75" customHeight="1">
      <c r="E72" s="3"/>
      <c r="F72" s="3"/>
      <c r="G72" s="3"/>
      <c r="H72" s="3"/>
      <c r="I72" s="3"/>
      <c r="J72" s="3"/>
      <c r="K72" s="3"/>
      <c r="L72" s="3"/>
    </row>
    <row r="73" spans="1:12" ht="12.75" customHeight="1">
      <c r="A73" s="9" t="s">
        <v>58</v>
      </c>
      <c r="E73" s="3"/>
      <c r="F73" s="3"/>
      <c r="G73" s="3"/>
      <c r="H73" s="3"/>
      <c r="I73" s="3"/>
      <c r="J73" s="3"/>
      <c r="K73" s="3"/>
      <c r="L73" s="3"/>
    </row>
    <row r="74" spans="1:13" ht="12.75" customHeight="1">
      <c r="A74" s="1" t="s">
        <v>59</v>
      </c>
      <c r="C74" s="3">
        <v>1</v>
      </c>
      <c r="D74" s="3">
        <v>1</v>
      </c>
      <c r="E74" s="3">
        <v>1</v>
      </c>
      <c r="F74" s="3">
        <v>1</v>
      </c>
      <c r="G74" s="3">
        <v>1</v>
      </c>
      <c r="H74" s="3"/>
      <c r="I74" s="3">
        <v>1</v>
      </c>
      <c r="J74" s="3">
        <v>1</v>
      </c>
      <c r="K74" s="3">
        <v>1</v>
      </c>
      <c r="L74" s="3"/>
      <c r="M74" s="3">
        <f aca="true" t="shared" si="4" ref="M74:M86">SUM(C74:L74)</f>
        <v>8</v>
      </c>
    </row>
    <row r="75" spans="1:13" ht="12.75" customHeight="1">
      <c r="A75" s="1" t="s">
        <v>60</v>
      </c>
      <c r="C75" s="3">
        <v>1</v>
      </c>
      <c r="E75" s="3">
        <v>1</v>
      </c>
      <c r="F75" s="3"/>
      <c r="G75" s="3"/>
      <c r="H75" s="3"/>
      <c r="I75" s="3">
        <v>1</v>
      </c>
      <c r="J75" s="3"/>
      <c r="K75" s="3"/>
      <c r="L75" s="3"/>
      <c r="M75" s="3">
        <f t="shared" si="4"/>
        <v>3</v>
      </c>
    </row>
    <row r="76" spans="1:13" ht="12.75" customHeight="1">
      <c r="A76" s="1" t="s">
        <v>61</v>
      </c>
      <c r="C76" s="3">
        <v>1</v>
      </c>
      <c r="D76" s="3">
        <v>1</v>
      </c>
      <c r="E76" s="3">
        <v>1</v>
      </c>
      <c r="F76" s="3">
        <v>1</v>
      </c>
      <c r="G76" s="3">
        <v>1</v>
      </c>
      <c r="H76" s="3"/>
      <c r="I76" s="3">
        <v>1</v>
      </c>
      <c r="J76" s="3">
        <v>1</v>
      </c>
      <c r="K76" s="3">
        <v>1</v>
      </c>
      <c r="L76" s="3"/>
      <c r="M76" s="3">
        <f t="shared" si="4"/>
        <v>8</v>
      </c>
    </row>
    <row r="77" spans="1:13" ht="12.75" customHeight="1">
      <c r="A77" s="1" t="s">
        <v>62</v>
      </c>
      <c r="C77" s="3">
        <v>1</v>
      </c>
      <c r="D77" s="3">
        <v>1</v>
      </c>
      <c r="E77" s="3">
        <v>1</v>
      </c>
      <c r="F77" s="3">
        <v>1</v>
      </c>
      <c r="G77" s="3">
        <v>1</v>
      </c>
      <c r="H77" s="3">
        <v>1</v>
      </c>
      <c r="I77" s="3"/>
      <c r="J77" s="3"/>
      <c r="K77" s="3"/>
      <c r="L77" s="3"/>
      <c r="M77" s="3">
        <f t="shared" si="4"/>
        <v>6</v>
      </c>
    </row>
    <row r="78" spans="1:13" ht="12.75" customHeight="1">
      <c r="A78" s="1" t="s">
        <v>63</v>
      </c>
      <c r="C78" s="3">
        <v>1</v>
      </c>
      <c r="D78" s="3">
        <v>1</v>
      </c>
      <c r="E78" s="3">
        <v>1</v>
      </c>
      <c r="F78" s="3">
        <v>1</v>
      </c>
      <c r="G78" s="3">
        <v>1</v>
      </c>
      <c r="H78" s="3">
        <v>1</v>
      </c>
      <c r="I78" s="3">
        <v>1</v>
      </c>
      <c r="J78" s="3">
        <v>1</v>
      </c>
      <c r="K78" s="3">
        <v>1</v>
      </c>
      <c r="L78" s="3"/>
      <c r="M78" s="3">
        <f t="shared" si="4"/>
        <v>9</v>
      </c>
    </row>
    <row r="79" spans="1:13" ht="12.75" customHeight="1">
      <c r="A79" s="1" t="s">
        <v>64</v>
      </c>
      <c r="C79" s="3">
        <v>1</v>
      </c>
      <c r="D79" s="3">
        <v>1</v>
      </c>
      <c r="E79" s="3"/>
      <c r="F79" s="3"/>
      <c r="G79" s="3"/>
      <c r="H79" s="3"/>
      <c r="I79" s="3">
        <v>1</v>
      </c>
      <c r="J79" s="3"/>
      <c r="K79" s="3"/>
      <c r="L79" s="3"/>
      <c r="M79" s="3">
        <f t="shared" si="4"/>
        <v>3</v>
      </c>
    </row>
    <row r="80" spans="1:13" ht="12.75" customHeight="1">
      <c r="A80" s="1" t="s">
        <v>65</v>
      </c>
      <c r="C80" s="3">
        <v>1</v>
      </c>
      <c r="D80" s="3">
        <v>1</v>
      </c>
      <c r="E80" s="3">
        <v>1</v>
      </c>
      <c r="F80" s="3">
        <v>1</v>
      </c>
      <c r="G80" s="3">
        <v>1</v>
      </c>
      <c r="H80" s="3">
        <v>1</v>
      </c>
      <c r="I80" s="3">
        <v>1</v>
      </c>
      <c r="J80" s="3">
        <v>1</v>
      </c>
      <c r="K80" s="3">
        <v>1</v>
      </c>
      <c r="L80" s="3"/>
      <c r="M80" s="3">
        <f t="shared" si="4"/>
        <v>9</v>
      </c>
    </row>
    <row r="81" spans="1:13" ht="12.75" customHeight="1">
      <c r="A81" s="1" t="s">
        <v>66</v>
      </c>
      <c r="E81" s="3">
        <v>1</v>
      </c>
      <c r="F81" s="3"/>
      <c r="G81" s="3"/>
      <c r="H81" s="3"/>
      <c r="I81" s="3"/>
      <c r="J81" s="3"/>
      <c r="K81" s="3">
        <v>1</v>
      </c>
      <c r="L81" s="3"/>
      <c r="M81" s="3">
        <f t="shared" si="4"/>
        <v>2</v>
      </c>
    </row>
    <row r="82" spans="1:13" ht="12.75" customHeight="1">
      <c r="A82" s="1" t="s">
        <v>67</v>
      </c>
      <c r="E82" s="3">
        <v>1</v>
      </c>
      <c r="F82" s="3"/>
      <c r="G82" s="3"/>
      <c r="H82" s="3"/>
      <c r="I82" s="3"/>
      <c r="J82" s="3"/>
      <c r="K82" s="3"/>
      <c r="L82" s="3"/>
      <c r="M82" s="3">
        <f t="shared" si="4"/>
        <v>1</v>
      </c>
    </row>
    <row r="83" spans="1:13" ht="12.75" customHeight="1">
      <c r="A83" s="32" t="s">
        <v>147</v>
      </c>
      <c r="E83" s="3">
        <v>1</v>
      </c>
      <c r="F83" s="3"/>
      <c r="G83" s="3"/>
      <c r="H83" s="3"/>
      <c r="I83" s="3"/>
      <c r="J83" s="3"/>
      <c r="K83" s="3"/>
      <c r="L83" s="3"/>
      <c r="M83" s="3">
        <f t="shared" si="4"/>
        <v>1</v>
      </c>
    </row>
    <row r="84" spans="1:13" ht="12.75" customHeight="1">
      <c r="A84" s="1" t="s">
        <v>68</v>
      </c>
      <c r="E84" s="3">
        <v>1</v>
      </c>
      <c r="F84" s="3"/>
      <c r="G84" s="3"/>
      <c r="H84" s="3"/>
      <c r="I84" s="3"/>
      <c r="J84" s="3"/>
      <c r="K84" s="3"/>
      <c r="L84" s="3"/>
      <c r="M84" s="3">
        <f t="shared" si="4"/>
        <v>1</v>
      </c>
    </row>
    <row r="85" spans="1:13" ht="12.75" customHeight="1">
      <c r="A85" s="1" t="s">
        <v>69</v>
      </c>
      <c r="E85" s="3"/>
      <c r="F85" s="3">
        <v>1</v>
      </c>
      <c r="G85" s="3">
        <v>1</v>
      </c>
      <c r="H85" s="3">
        <v>1</v>
      </c>
      <c r="I85" s="3"/>
      <c r="J85" s="3"/>
      <c r="K85" s="3">
        <v>1</v>
      </c>
      <c r="L85" s="3"/>
      <c r="M85" s="3">
        <f t="shared" si="4"/>
        <v>4</v>
      </c>
    </row>
    <row r="86" spans="1:13" ht="12.75" customHeight="1">
      <c r="A86" s="32" t="s">
        <v>137</v>
      </c>
      <c r="E86" s="3"/>
      <c r="F86" s="3"/>
      <c r="G86" s="3"/>
      <c r="H86" s="3"/>
      <c r="I86" s="3">
        <v>1</v>
      </c>
      <c r="J86" s="3"/>
      <c r="K86" s="3"/>
      <c r="L86" s="3"/>
      <c r="M86" s="3">
        <f t="shared" si="4"/>
        <v>1</v>
      </c>
    </row>
    <row r="87" spans="5:12" ht="12.75" customHeight="1">
      <c r="E87" s="3"/>
      <c r="F87" s="3"/>
      <c r="G87" s="3"/>
      <c r="H87" s="3"/>
      <c r="I87" s="3"/>
      <c r="J87" s="3"/>
      <c r="K87" s="3"/>
      <c r="L87" s="3"/>
    </row>
    <row r="88" spans="1:12" ht="12.75" customHeight="1">
      <c r="A88" s="9" t="s">
        <v>70</v>
      </c>
      <c r="E88" s="3"/>
      <c r="F88" s="3"/>
      <c r="G88" s="3"/>
      <c r="H88" s="3"/>
      <c r="I88" s="3"/>
      <c r="J88" s="3"/>
      <c r="K88" s="3"/>
      <c r="L88" s="3"/>
    </row>
    <row r="89" spans="1:13" ht="12.75" customHeight="1">
      <c r="A89" s="1" t="s">
        <v>71</v>
      </c>
      <c r="C89" s="3">
        <v>1</v>
      </c>
      <c r="D89" s="3">
        <v>1</v>
      </c>
      <c r="E89" s="3">
        <v>1</v>
      </c>
      <c r="F89" s="3"/>
      <c r="G89" s="3"/>
      <c r="H89" s="3"/>
      <c r="I89" s="3">
        <v>1</v>
      </c>
      <c r="J89" s="3">
        <v>1</v>
      </c>
      <c r="K89" s="3">
        <v>1</v>
      </c>
      <c r="L89" s="3"/>
      <c r="M89" s="3">
        <f aca="true" t="shared" si="5" ref="M89:M100">SUM(C89:L89)</f>
        <v>6</v>
      </c>
    </row>
    <row r="90" spans="1:13" ht="12.75" customHeight="1">
      <c r="A90" s="1" t="s">
        <v>72</v>
      </c>
      <c r="C90" s="3">
        <v>1</v>
      </c>
      <c r="E90" s="3"/>
      <c r="F90" s="3">
        <v>1</v>
      </c>
      <c r="G90" s="3"/>
      <c r="H90" s="3"/>
      <c r="I90" s="3"/>
      <c r="J90" s="3"/>
      <c r="K90" s="3"/>
      <c r="L90" s="3"/>
      <c r="M90" s="3">
        <f t="shared" si="5"/>
        <v>2</v>
      </c>
    </row>
    <row r="91" spans="1:13" ht="12.75" customHeight="1">
      <c r="A91" s="1" t="s">
        <v>73</v>
      </c>
      <c r="C91" s="3">
        <v>1</v>
      </c>
      <c r="D91" s="3">
        <v>1</v>
      </c>
      <c r="E91" s="3">
        <v>1</v>
      </c>
      <c r="F91" s="3">
        <v>1</v>
      </c>
      <c r="G91" s="3">
        <v>1</v>
      </c>
      <c r="H91" s="3">
        <v>1</v>
      </c>
      <c r="I91" s="3">
        <v>1</v>
      </c>
      <c r="J91" s="3">
        <v>1</v>
      </c>
      <c r="K91" s="3">
        <v>1</v>
      </c>
      <c r="L91" s="3"/>
      <c r="M91" s="3">
        <f t="shared" si="5"/>
        <v>9</v>
      </c>
    </row>
    <row r="92" spans="1:13" ht="12.75" customHeight="1">
      <c r="A92" s="1" t="s">
        <v>74</v>
      </c>
      <c r="C92" s="3">
        <v>1</v>
      </c>
      <c r="D92" s="3">
        <v>1</v>
      </c>
      <c r="E92" s="3">
        <v>1</v>
      </c>
      <c r="F92" s="3">
        <v>1</v>
      </c>
      <c r="G92" s="3"/>
      <c r="H92" s="3"/>
      <c r="I92" s="3">
        <v>1</v>
      </c>
      <c r="J92" s="3">
        <v>1</v>
      </c>
      <c r="K92" s="3"/>
      <c r="L92" s="3"/>
      <c r="M92" s="3">
        <f t="shared" si="5"/>
        <v>6</v>
      </c>
    </row>
    <row r="93" spans="1:13" ht="12.75" customHeight="1">
      <c r="A93" s="1" t="s">
        <v>75</v>
      </c>
      <c r="C93" s="3">
        <v>1</v>
      </c>
      <c r="D93" s="3">
        <v>1</v>
      </c>
      <c r="E93" s="3">
        <v>1</v>
      </c>
      <c r="F93" s="3">
        <v>1</v>
      </c>
      <c r="G93" s="3">
        <v>1</v>
      </c>
      <c r="H93" s="3"/>
      <c r="I93" s="3"/>
      <c r="J93" s="3">
        <v>1</v>
      </c>
      <c r="K93" s="3">
        <v>1</v>
      </c>
      <c r="L93" s="3"/>
      <c r="M93" s="3">
        <f t="shared" si="5"/>
        <v>7</v>
      </c>
    </row>
    <row r="94" spans="1:13" ht="12.75" customHeight="1">
      <c r="A94" s="1" t="s">
        <v>76</v>
      </c>
      <c r="C94" s="3">
        <v>1</v>
      </c>
      <c r="D94" s="3">
        <v>1</v>
      </c>
      <c r="E94" s="3">
        <v>1</v>
      </c>
      <c r="F94" s="3">
        <v>1</v>
      </c>
      <c r="G94" s="3">
        <v>1</v>
      </c>
      <c r="H94" s="3">
        <v>1</v>
      </c>
      <c r="I94" s="3">
        <v>1</v>
      </c>
      <c r="J94" s="3">
        <v>1</v>
      </c>
      <c r="K94" s="3">
        <v>1</v>
      </c>
      <c r="L94" s="3"/>
      <c r="M94" s="3">
        <f t="shared" si="5"/>
        <v>9</v>
      </c>
    </row>
    <row r="95" spans="1:13" ht="12.75" customHeight="1">
      <c r="A95" s="1" t="s">
        <v>77</v>
      </c>
      <c r="C95" s="3">
        <v>1</v>
      </c>
      <c r="D95" s="3">
        <v>1</v>
      </c>
      <c r="E95" s="3">
        <v>1</v>
      </c>
      <c r="F95" s="3"/>
      <c r="G95" s="3"/>
      <c r="H95" s="3"/>
      <c r="I95" s="3">
        <v>1</v>
      </c>
      <c r="J95" s="3">
        <v>1</v>
      </c>
      <c r="K95" s="3">
        <v>1</v>
      </c>
      <c r="L95" s="3"/>
      <c r="M95" s="3">
        <f t="shared" si="5"/>
        <v>6</v>
      </c>
    </row>
    <row r="96" spans="1:13" ht="12.75" customHeight="1">
      <c r="A96" s="1" t="s">
        <v>78</v>
      </c>
      <c r="C96" s="3">
        <v>1</v>
      </c>
      <c r="D96" s="3">
        <v>1</v>
      </c>
      <c r="E96" s="3">
        <v>1</v>
      </c>
      <c r="F96" s="3">
        <v>1</v>
      </c>
      <c r="G96" s="3"/>
      <c r="H96" s="3"/>
      <c r="I96" s="3">
        <v>1</v>
      </c>
      <c r="J96" s="3">
        <v>1</v>
      </c>
      <c r="K96" s="3">
        <v>1</v>
      </c>
      <c r="L96" s="3"/>
      <c r="M96" s="3">
        <f t="shared" si="5"/>
        <v>7</v>
      </c>
    </row>
    <row r="97" spans="1:13" ht="12.75" customHeight="1">
      <c r="A97" s="1" t="s">
        <v>79</v>
      </c>
      <c r="D97" s="3">
        <v>1</v>
      </c>
      <c r="E97" s="3">
        <v>1</v>
      </c>
      <c r="F97" s="3"/>
      <c r="G97" s="3"/>
      <c r="H97" s="3"/>
      <c r="I97" s="3"/>
      <c r="J97" s="3">
        <v>1</v>
      </c>
      <c r="K97" s="3"/>
      <c r="L97" s="3"/>
      <c r="M97" s="3">
        <f t="shared" si="5"/>
        <v>3</v>
      </c>
    </row>
    <row r="98" spans="1:13" ht="12.75" customHeight="1">
      <c r="A98" s="1" t="s">
        <v>80</v>
      </c>
      <c r="C98" s="3">
        <v>1</v>
      </c>
      <c r="D98" s="3">
        <v>1</v>
      </c>
      <c r="E98" s="3">
        <v>1</v>
      </c>
      <c r="F98" s="3">
        <v>1</v>
      </c>
      <c r="G98" s="3"/>
      <c r="H98" s="3"/>
      <c r="I98" s="3"/>
      <c r="J98" s="3"/>
      <c r="K98" s="3">
        <v>1</v>
      </c>
      <c r="L98" s="3"/>
      <c r="M98" s="3">
        <f t="shared" si="5"/>
        <v>5</v>
      </c>
    </row>
    <row r="99" spans="1:13" ht="12.75" customHeight="1">
      <c r="A99" s="1" t="s">
        <v>81</v>
      </c>
      <c r="C99" s="3">
        <v>1</v>
      </c>
      <c r="D99" s="3">
        <v>1</v>
      </c>
      <c r="E99" s="3">
        <v>1</v>
      </c>
      <c r="F99" s="3">
        <v>1</v>
      </c>
      <c r="G99" s="3">
        <v>1</v>
      </c>
      <c r="H99" s="3">
        <v>1</v>
      </c>
      <c r="I99" s="3">
        <v>1</v>
      </c>
      <c r="J99" s="3">
        <v>1</v>
      </c>
      <c r="K99" s="3">
        <v>1</v>
      </c>
      <c r="L99" s="3"/>
      <c r="M99" s="3">
        <f t="shared" si="5"/>
        <v>9</v>
      </c>
    </row>
    <row r="100" spans="1:13" ht="12.75" customHeight="1">
      <c r="A100" s="32" t="s">
        <v>148</v>
      </c>
      <c r="E100" s="3"/>
      <c r="F100" s="3"/>
      <c r="G100" s="3"/>
      <c r="H100" s="3"/>
      <c r="I100" s="3"/>
      <c r="J100" s="3"/>
      <c r="K100" s="3">
        <v>1</v>
      </c>
      <c r="L100" s="3"/>
      <c r="M100" s="3">
        <f t="shared" si="5"/>
        <v>1</v>
      </c>
    </row>
    <row r="101" spans="5:12" ht="12.75" customHeight="1">
      <c r="E101" s="3"/>
      <c r="F101" s="3"/>
      <c r="G101" s="3"/>
      <c r="H101" s="3"/>
      <c r="I101" s="3"/>
      <c r="J101" s="3"/>
      <c r="K101" s="3"/>
      <c r="L101" s="3"/>
    </row>
    <row r="102" spans="1:12" ht="12.75" customHeight="1">
      <c r="A102" s="9" t="s">
        <v>82</v>
      </c>
      <c r="E102" s="3"/>
      <c r="F102" s="3"/>
      <c r="G102" s="3"/>
      <c r="H102" s="3"/>
      <c r="I102" s="3"/>
      <c r="J102" s="3"/>
      <c r="K102" s="3"/>
      <c r="L102" s="3"/>
    </row>
    <row r="103" spans="1:13" ht="12.75" customHeight="1">
      <c r="A103" s="1" t="s">
        <v>83</v>
      </c>
      <c r="C103" s="3">
        <v>1</v>
      </c>
      <c r="D103" s="3">
        <v>1</v>
      </c>
      <c r="E103" s="3">
        <v>1</v>
      </c>
      <c r="F103" s="3">
        <v>1</v>
      </c>
      <c r="G103" s="3">
        <v>1</v>
      </c>
      <c r="H103" s="3"/>
      <c r="I103" s="3">
        <v>1</v>
      </c>
      <c r="J103" s="3">
        <v>1</v>
      </c>
      <c r="K103" s="3">
        <v>1</v>
      </c>
      <c r="L103" s="3"/>
      <c r="M103" s="3">
        <f aca="true" t="shared" si="6" ref="M103:M111">SUM(C103:L103)</f>
        <v>8</v>
      </c>
    </row>
    <row r="104" spans="1:13" ht="12.75" customHeight="1">
      <c r="A104" s="1" t="s">
        <v>84</v>
      </c>
      <c r="C104" s="3">
        <v>1</v>
      </c>
      <c r="D104" s="3">
        <v>1</v>
      </c>
      <c r="E104" s="3"/>
      <c r="F104" s="3"/>
      <c r="G104" s="3"/>
      <c r="H104" s="3"/>
      <c r="I104" s="3"/>
      <c r="J104" s="3"/>
      <c r="K104" s="3"/>
      <c r="L104" s="3"/>
      <c r="M104" s="3">
        <f t="shared" si="6"/>
        <v>2</v>
      </c>
    </row>
    <row r="105" spans="1:13" ht="12.75" customHeight="1">
      <c r="A105" s="1" t="s">
        <v>85</v>
      </c>
      <c r="C105" s="3">
        <v>1</v>
      </c>
      <c r="D105" s="3">
        <v>1</v>
      </c>
      <c r="E105" s="3">
        <v>1</v>
      </c>
      <c r="F105" s="3"/>
      <c r="G105" s="3"/>
      <c r="H105" s="3"/>
      <c r="I105" s="3"/>
      <c r="J105" s="3">
        <v>1</v>
      </c>
      <c r="K105" s="3">
        <v>1</v>
      </c>
      <c r="L105" s="3"/>
      <c r="M105" s="3">
        <f t="shared" si="6"/>
        <v>5</v>
      </c>
    </row>
    <row r="106" spans="1:13" ht="12.75" customHeight="1">
      <c r="A106" s="1" t="s">
        <v>86</v>
      </c>
      <c r="C106" s="3">
        <v>1</v>
      </c>
      <c r="E106" s="3">
        <v>1</v>
      </c>
      <c r="F106" s="3"/>
      <c r="G106" s="3">
        <v>1</v>
      </c>
      <c r="H106" s="3"/>
      <c r="I106" s="3"/>
      <c r="J106" s="3">
        <v>1</v>
      </c>
      <c r="K106" s="3"/>
      <c r="L106" s="3"/>
      <c r="M106" s="3">
        <f t="shared" si="6"/>
        <v>4</v>
      </c>
    </row>
    <row r="107" spans="1:13" ht="12.75" customHeight="1">
      <c r="A107" s="1" t="s">
        <v>87</v>
      </c>
      <c r="C107" s="3">
        <v>1</v>
      </c>
      <c r="D107" s="3">
        <v>1</v>
      </c>
      <c r="E107" s="3">
        <v>1</v>
      </c>
      <c r="F107" s="3">
        <v>1</v>
      </c>
      <c r="G107" s="3">
        <v>1</v>
      </c>
      <c r="H107" s="3">
        <v>1</v>
      </c>
      <c r="I107" s="3">
        <v>1</v>
      </c>
      <c r="J107" s="3">
        <v>1</v>
      </c>
      <c r="K107" s="3">
        <v>1</v>
      </c>
      <c r="L107" s="3"/>
      <c r="M107" s="3">
        <f t="shared" si="6"/>
        <v>9</v>
      </c>
    </row>
    <row r="108" spans="1:13" ht="12.75" customHeight="1">
      <c r="A108" s="1" t="s">
        <v>88</v>
      </c>
      <c r="C108" s="3">
        <v>1</v>
      </c>
      <c r="D108" s="3">
        <v>1</v>
      </c>
      <c r="E108" s="3">
        <v>1</v>
      </c>
      <c r="F108" s="3"/>
      <c r="G108" s="3"/>
      <c r="H108" s="3"/>
      <c r="I108" s="3">
        <v>1</v>
      </c>
      <c r="J108" s="3"/>
      <c r="K108" s="3"/>
      <c r="L108" s="3"/>
      <c r="M108" s="3">
        <f t="shared" si="6"/>
        <v>4</v>
      </c>
    </row>
    <row r="109" spans="1:13" ht="12.75" customHeight="1">
      <c r="A109" s="1" t="s">
        <v>89</v>
      </c>
      <c r="E109" s="3">
        <v>1</v>
      </c>
      <c r="F109" s="3"/>
      <c r="G109" s="3"/>
      <c r="H109" s="3"/>
      <c r="I109" s="3"/>
      <c r="J109" s="3"/>
      <c r="K109" s="3"/>
      <c r="L109" s="3"/>
      <c r="M109" s="3">
        <f t="shared" si="6"/>
        <v>1</v>
      </c>
    </row>
    <row r="110" spans="1:13" ht="12.75" customHeight="1">
      <c r="A110" s="1" t="s">
        <v>90</v>
      </c>
      <c r="E110" s="3">
        <v>1</v>
      </c>
      <c r="F110" s="3"/>
      <c r="G110" s="3"/>
      <c r="H110" s="3"/>
      <c r="I110" s="3"/>
      <c r="J110" s="3"/>
      <c r="K110" s="3"/>
      <c r="L110" s="3"/>
      <c r="M110" s="3">
        <f t="shared" si="6"/>
        <v>1</v>
      </c>
    </row>
    <row r="111" spans="1:13" ht="12.75" customHeight="1">
      <c r="A111" s="32" t="s">
        <v>138</v>
      </c>
      <c r="E111" s="3"/>
      <c r="F111" s="3"/>
      <c r="G111" s="3"/>
      <c r="H111" s="3"/>
      <c r="I111" s="3">
        <v>1</v>
      </c>
      <c r="J111" s="3"/>
      <c r="K111" s="3">
        <v>1</v>
      </c>
      <c r="L111" s="3"/>
      <c r="M111" s="3">
        <f t="shared" si="6"/>
        <v>2</v>
      </c>
    </row>
    <row r="112" spans="5:12" ht="12.75" customHeight="1">
      <c r="E112" s="3"/>
      <c r="F112" s="3"/>
      <c r="G112" s="3"/>
      <c r="H112" s="3"/>
      <c r="I112" s="3"/>
      <c r="J112" s="3"/>
      <c r="K112" s="3"/>
      <c r="L112" s="3"/>
    </row>
    <row r="113" spans="1:12" ht="12.75" customHeight="1">
      <c r="A113" s="9" t="s">
        <v>91</v>
      </c>
      <c r="E113" s="3"/>
      <c r="F113" s="3"/>
      <c r="G113" s="3"/>
      <c r="H113" s="3"/>
      <c r="I113" s="3"/>
      <c r="J113" s="3"/>
      <c r="K113" s="3"/>
      <c r="L113" s="3"/>
    </row>
    <row r="114" spans="1:13" ht="12.75" customHeight="1">
      <c r="A114" s="1" t="s">
        <v>92</v>
      </c>
      <c r="D114" s="3">
        <v>1</v>
      </c>
      <c r="E114" s="3">
        <v>1</v>
      </c>
      <c r="F114" s="3"/>
      <c r="G114" s="3"/>
      <c r="H114" s="3"/>
      <c r="I114" s="3"/>
      <c r="J114" s="3"/>
      <c r="K114" s="3"/>
      <c r="L114" s="3"/>
      <c r="M114" s="3">
        <f aca="true" t="shared" si="7" ref="M114:M123">SUM(C114:L114)</f>
        <v>2</v>
      </c>
    </row>
    <row r="115" spans="1:13" ht="12.75" customHeight="1">
      <c r="A115" s="1" t="s">
        <v>93</v>
      </c>
      <c r="C115" s="3">
        <v>1</v>
      </c>
      <c r="E115" s="3"/>
      <c r="F115" s="3"/>
      <c r="G115" s="3"/>
      <c r="H115" s="3"/>
      <c r="I115" s="3"/>
      <c r="J115" s="3">
        <v>1</v>
      </c>
      <c r="K115" s="3">
        <v>1</v>
      </c>
      <c r="L115" s="3"/>
      <c r="M115" s="3">
        <f t="shared" si="7"/>
        <v>3</v>
      </c>
    </row>
    <row r="116" spans="1:13" ht="12.75" customHeight="1">
      <c r="A116" s="1" t="s">
        <v>94</v>
      </c>
      <c r="C116" s="3">
        <v>1</v>
      </c>
      <c r="E116" s="3"/>
      <c r="F116" s="3"/>
      <c r="G116" s="3"/>
      <c r="H116" s="3"/>
      <c r="I116" s="3"/>
      <c r="J116" s="3"/>
      <c r="K116" s="3"/>
      <c r="L116" s="3"/>
      <c r="M116" s="3">
        <f t="shared" si="7"/>
        <v>1</v>
      </c>
    </row>
    <row r="117" spans="1:13" ht="12.75" customHeight="1">
      <c r="A117" s="1" t="s">
        <v>95</v>
      </c>
      <c r="D117" s="3">
        <v>1</v>
      </c>
      <c r="E117" s="3">
        <v>1</v>
      </c>
      <c r="F117" s="3">
        <v>1</v>
      </c>
      <c r="G117" s="3"/>
      <c r="H117" s="3">
        <v>1</v>
      </c>
      <c r="I117" s="3">
        <v>1</v>
      </c>
      <c r="J117" s="3">
        <v>1</v>
      </c>
      <c r="K117" s="3">
        <v>1</v>
      </c>
      <c r="L117" s="3"/>
      <c r="M117" s="3">
        <f t="shared" si="7"/>
        <v>7</v>
      </c>
    </row>
    <row r="118" spans="1:13" ht="12.75" customHeight="1">
      <c r="A118" s="1" t="s">
        <v>96</v>
      </c>
      <c r="C118" s="3">
        <v>1</v>
      </c>
      <c r="D118" s="3">
        <v>1</v>
      </c>
      <c r="E118" s="3">
        <v>1</v>
      </c>
      <c r="F118" s="3">
        <v>1</v>
      </c>
      <c r="G118" s="3"/>
      <c r="H118" s="3">
        <v>1</v>
      </c>
      <c r="I118" s="3">
        <v>1</v>
      </c>
      <c r="J118" s="3">
        <v>1</v>
      </c>
      <c r="K118" s="3">
        <v>1</v>
      </c>
      <c r="L118" s="3"/>
      <c r="M118" s="3">
        <f t="shared" si="7"/>
        <v>8</v>
      </c>
    </row>
    <row r="119" spans="1:13" ht="12.75" customHeight="1">
      <c r="A119" s="1" t="s">
        <v>97</v>
      </c>
      <c r="C119" s="3">
        <v>1</v>
      </c>
      <c r="D119" s="3">
        <v>1</v>
      </c>
      <c r="E119" s="3">
        <v>1</v>
      </c>
      <c r="F119" s="3"/>
      <c r="G119" s="3"/>
      <c r="H119" s="3"/>
      <c r="I119" s="3"/>
      <c r="J119" s="3">
        <v>1</v>
      </c>
      <c r="K119" s="3"/>
      <c r="L119" s="3"/>
      <c r="M119" s="3">
        <f t="shared" si="7"/>
        <v>4</v>
      </c>
    </row>
    <row r="120" spans="1:13" ht="12.75" customHeight="1">
      <c r="A120" s="1" t="s">
        <v>98</v>
      </c>
      <c r="D120" s="3">
        <v>1</v>
      </c>
      <c r="E120" s="3">
        <v>1</v>
      </c>
      <c r="F120" s="3"/>
      <c r="G120" s="3"/>
      <c r="H120" s="3"/>
      <c r="I120" s="3"/>
      <c r="J120" s="3"/>
      <c r="K120" s="3"/>
      <c r="L120" s="3"/>
      <c r="M120" s="3">
        <f t="shared" si="7"/>
        <v>2</v>
      </c>
    </row>
    <row r="121" spans="1:13" ht="12.75" customHeight="1">
      <c r="A121" s="1" t="s">
        <v>99</v>
      </c>
      <c r="E121" s="3">
        <v>1</v>
      </c>
      <c r="F121" s="3"/>
      <c r="G121" s="3"/>
      <c r="H121" s="3"/>
      <c r="I121" s="3"/>
      <c r="J121" s="3"/>
      <c r="K121" s="3"/>
      <c r="L121" s="3"/>
      <c r="M121" s="3">
        <f t="shared" si="7"/>
        <v>1</v>
      </c>
    </row>
    <row r="122" spans="1:13" ht="12.75" customHeight="1">
      <c r="A122" s="32" t="s">
        <v>144</v>
      </c>
      <c r="E122" s="3"/>
      <c r="F122" s="3"/>
      <c r="G122" s="3"/>
      <c r="H122" s="3"/>
      <c r="I122" s="3"/>
      <c r="J122" s="3">
        <v>1</v>
      </c>
      <c r="K122" s="3"/>
      <c r="L122" s="3"/>
      <c r="M122" s="3">
        <f t="shared" si="7"/>
        <v>1</v>
      </c>
    </row>
    <row r="123" spans="1:13" ht="12.75" customHeight="1">
      <c r="A123" s="32" t="s">
        <v>149</v>
      </c>
      <c r="E123" s="3"/>
      <c r="F123" s="3"/>
      <c r="G123" s="3"/>
      <c r="H123" s="3"/>
      <c r="I123" s="3"/>
      <c r="J123" s="3"/>
      <c r="K123" s="3">
        <v>1</v>
      </c>
      <c r="L123" s="3"/>
      <c r="M123" s="3">
        <f t="shared" si="7"/>
        <v>1</v>
      </c>
    </row>
    <row r="124" spans="5:12" ht="12.75" customHeight="1">
      <c r="E124" s="3"/>
      <c r="F124" s="3"/>
      <c r="G124" s="3"/>
      <c r="H124" s="3"/>
      <c r="I124" s="3"/>
      <c r="J124" s="3"/>
      <c r="K124" s="3"/>
      <c r="L124" s="3"/>
    </row>
    <row r="125" spans="1:12" ht="12.75" customHeight="1">
      <c r="A125" s="9" t="s">
        <v>100</v>
      </c>
      <c r="E125" s="3"/>
      <c r="F125" s="3"/>
      <c r="G125" s="3"/>
      <c r="H125" s="3"/>
      <c r="I125" s="3"/>
      <c r="J125" s="3"/>
      <c r="K125" s="3"/>
      <c r="L125" s="3"/>
    </row>
    <row r="126" spans="1:13" ht="12.75" customHeight="1">
      <c r="A126" s="1" t="s">
        <v>101</v>
      </c>
      <c r="D126" s="3">
        <v>1</v>
      </c>
      <c r="E126" s="3">
        <v>1</v>
      </c>
      <c r="F126" s="3">
        <v>1</v>
      </c>
      <c r="G126" s="3"/>
      <c r="H126" s="3">
        <v>1</v>
      </c>
      <c r="I126" s="3">
        <v>1</v>
      </c>
      <c r="J126" s="3">
        <v>1</v>
      </c>
      <c r="K126" s="3">
        <v>1</v>
      </c>
      <c r="L126" s="3"/>
      <c r="M126" s="3">
        <f>SUM(C126:L126)</f>
        <v>7</v>
      </c>
    </row>
    <row r="127" spans="1:13" ht="12.75" customHeight="1">
      <c r="A127" s="1" t="s">
        <v>102</v>
      </c>
      <c r="C127" s="3">
        <v>1</v>
      </c>
      <c r="E127" s="3"/>
      <c r="F127" s="3"/>
      <c r="G127" s="3"/>
      <c r="H127" s="3"/>
      <c r="I127" s="3"/>
      <c r="J127" s="3"/>
      <c r="K127" s="3"/>
      <c r="L127" s="3"/>
      <c r="M127" s="3">
        <f>SUM(C127:L127)</f>
        <v>1</v>
      </c>
    </row>
    <row r="128" spans="1:13" ht="12.75" customHeight="1">
      <c r="A128" s="1" t="s">
        <v>103</v>
      </c>
      <c r="C128" s="3">
        <v>1</v>
      </c>
      <c r="E128" s="3"/>
      <c r="F128" s="3">
        <v>1</v>
      </c>
      <c r="G128" s="3"/>
      <c r="H128" s="3"/>
      <c r="I128" s="3">
        <v>1</v>
      </c>
      <c r="J128" s="3">
        <v>1</v>
      </c>
      <c r="K128" s="3">
        <v>1</v>
      </c>
      <c r="L128" s="3"/>
      <c r="M128" s="3">
        <f>SUM(C128:L128)</f>
        <v>5</v>
      </c>
    </row>
    <row r="129" spans="1:13" ht="12.75" customHeight="1">
      <c r="A129" s="1" t="s">
        <v>104</v>
      </c>
      <c r="C129" s="3">
        <v>1</v>
      </c>
      <c r="E129" s="3"/>
      <c r="F129" s="3"/>
      <c r="G129" s="3"/>
      <c r="H129" s="3"/>
      <c r="I129" s="3"/>
      <c r="J129" s="3"/>
      <c r="K129" s="3"/>
      <c r="L129" s="3"/>
      <c r="M129" s="3">
        <f>SUM(C129:L129)</f>
        <v>1</v>
      </c>
    </row>
    <row r="130" spans="1:13" ht="12.75" customHeight="1">
      <c r="A130" s="1" t="s">
        <v>105</v>
      </c>
      <c r="D130" s="3">
        <v>1</v>
      </c>
      <c r="E130" s="3">
        <v>1</v>
      </c>
      <c r="F130" s="3"/>
      <c r="G130" s="3"/>
      <c r="H130" s="3"/>
      <c r="I130" s="3"/>
      <c r="J130" s="3"/>
      <c r="K130" s="3"/>
      <c r="L130" s="3"/>
      <c r="M130" s="3">
        <f>SUM(C130:L130)</f>
        <v>2</v>
      </c>
    </row>
    <row r="131" spans="5:12" ht="12.75" customHeight="1">
      <c r="E131" s="3"/>
      <c r="F131" s="3"/>
      <c r="G131" s="3"/>
      <c r="H131" s="3"/>
      <c r="I131" s="3"/>
      <c r="J131" s="3"/>
      <c r="K131" s="3"/>
      <c r="L131" s="3"/>
    </row>
    <row r="132" spans="5:12" ht="12.75" customHeight="1">
      <c r="E132" s="3"/>
      <c r="F132" s="3"/>
      <c r="G132" s="3"/>
      <c r="H132" s="3"/>
      <c r="I132" s="3"/>
      <c r="J132" s="3"/>
      <c r="K132" s="3"/>
      <c r="L132" s="3"/>
    </row>
    <row r="133" spans="1:12" ht="12.75" customHeight="1">
      <c r="A133" s="9" t="s">
        <v>106</v>
      </c>
      <c r="E133" s="3"/>
      <c r="F133" s="3"/>
      <c r="G133" s="3"/>
      <c r="H133" s="3"/>
      <c r="I133" s="3"/>
      <c r="J133" s="3"/>
      <c r="K133" s="3"/>
      <c r="L133" s="3"/>
    </row>
    <row r="134" spans="1:13" ht="12.75" customHeight="1">
      <c r="A134" s="1" t="s">
        <v>107</v>
      </c>
      <c r="D134" s="3">
        <v>1</v>
      </c>
      <c r="E134" s="3">
        <v>1</v>
      </c>
      <c r="F134" s="3">
        <v>1</v>
      </c>
      <c r="G134" s="3">
        <v>1</v>
      </c>
      <c r="H134" s="3"/>
      <c r="I134" s="3">
        <v>1</v>
      </c>
      <c r="J134" s="3">
        <v>1</v>
      </c>
      <c r="K134" s="3">
        <v>1</v>
      </c>
      <c r="L134" s="3"/>
      <c r="M134" s="3">
        <f>SUM(C134:L134)</f>
        <v>7</v>
      </c>
    </row>
    <row r="135" spans="1:13" ht="12.75" customHeight="1">
      <c r="A135" s="1" t="s">
        <v>108</v>
      </c>
      <c r="D135" s="3">
        <v>1</v>
      </c>
      <c r="E135" s="3">
        <v>1</v>
      </c>
      <c r="F135" s="3"/>
      <c r="G135" s="3"/>
      <c r="H135" s="3"/>
      <c r="I135" s="3"/>
      <c r="J135" s="3"/>
      <c r="K135" s="3"/>
      <c r="L135" s="3"/>
      <c r="M135" s="3">
        <f>SUM(C135:L135)</f>
        <v>2</v>
      </c>
    </row>
    <row r="136" spans="5:12" ht="12.75" customHeight="1">
      <c r="E136" s="3"/>
      <c r="F136" s="3"/>
      <c r="G136" s="3"/>
      <c r="H136" s="3"/>
      <c r="I136" s="3"/>
      <c r="J136" s="3"/>
      <c r="K136" s="3"/>
      <c r="L136" s="3"/>
    </row>
    <row r="137" spans="5:12" ht="12.75" customHeight="1">
      <c r="E137" s="3"/>
      <c r="F137" s="3"/>
      <c r="G137" s="3"/>
      <c r="H137" s="3"/>
      <c r="I137" s="3"/>
      <c r="J137" s="3"/>
      <c r="K137" s="3"/>
      <c r="L137" s="3"/>
    </row>
    <row r="138" spans="1:12" ht="12.75" customHeight="1">
      <c r="A138" s="9" t="s">
        <v>109</v>
      </c>
      <c r="E138" s="3"/>
      <c r="F138" s="3"/>
      <c r="G138" s="3"/>
      <c r="H138" s="3"/>
      <c r="I138" s="3"/>
      <c r="J138" s="3"/>
      <c r="K138" s="3"/>
      <c r="L138" s="3"/>
    </row>
    <row r="139" spans="1:13" ht="12.75" customHeight="1">
      <c r="A139" s="1" t="s">
        <v>110</v>
      </c>
      <c r="C139" s="3">
        <v>1</v>
      </c>
      <c r="D139" s="3">
        <v>1</v>
      </c>
      <c r="E139" s="3">
        <v>1</v>
      </c>
      <c r="F139" s="3">
        <v>1</v>
      </c>
      <c r="G139" s="3">
        <v>1</v>
      </c>
      <c r="H139" s="3">
        <v>1</v>
      </c>
      <c r="I139" s="3">
        <v>1</v>
      </c>
      <c r="J139" s="3">
        <v>1</v>
      </c>
      <c r="K139" s="3">
        <v>1</v>
      </c>
      <c r="L139" s="3"/>
      <c r="M139" s="3">
        <f>SUM(C139:L139)</f>
        <v>9</v>
      </c>
    </row>
    <row r="140" spans="1:13" ht="12.75" customHeight="1">
      <c r="A140" s="1" t="s">
        <v>111</v>
      </c>
      <c r="D140" s="3">
        <v>1</v>
      </c>
      <c r="E140" s="3">
        <v>1</v>
      </c>
      <c r="F140" s="3"/>
      <c r="G140" s="3"/>
      <c r="H140" s="3"/>
      <c r="I140" s="3"/>
      <c r="J140" s="3"/>
      <c r="K140" s="3"/>
      <c r="L140" s="3"/>
      <c r="M140" s="3">
        <f>SUM(C140:L140)</f>
        <v>2</v>
      </c>
    </row>
    <row r="141" spans="1:13" ht="12.75" customHeight="1">
      <c r="A141" s="1" t="s">
        <v>112</v>
      </c>
      <c r="E141" s="3"/>
      <c r="F141" s="3">
        <v>1</v>
      </c>
      <c r="G141" s="3"/>
      <c r="H141" s="3"/>
      <c r="I141" s="3"/>
      <c r="J141" s="3"/>
      <c r="K141" s="3"/>
      <c r="L141" s="3"/>
      <c r="M141" s="3">
        <f>SUM(C141:L141)</f>
        <v>1</v>
      </c>
    </row>
    <row r="142" spans="5:13" ht="12.75" customHeight="1">
      <c r="E142" s="3"/>
      <c r="F142" s="3"/>
      <c r="G142" s="3"/>
      <c r="H142" s="3"/>
      <c r="I142" s="3"/>
      <c r="J142" s="3"/>
      <c r="K142" s="3"/>
      <c r="L142" s="3"/>
      <c r="M142" s="13"/>
    </row>
    <row r="143" spans="5:13" ht="12.75" customHeight="1">
      <c r="E143" s="3"/>
      <c r="F143" s="3"/>
      <c r="G143" s="3"/>
      <c r="H143" s="3"/>
      <c r="I143" s="3"/>
      <c r="J143" s="3"/>
      <c r="K143" s="3"/>
      <c r="L143" s="3"/>
      <c r="M143" s="13"/>
    </row>
    <row r="144" spans="5:13" ht="12.75" customHeight="1">
      <c r="E144" s="16"/>
      <c r="F144" s="16"/>
      <c r="G144" s="16"/>
      <c r="H144" s="16"/>
      <c r="I144" s="16"/>
      <c r="J144" s="16"/>
      <c r="K144" s="16"/>
      <c r="L144" s="16"/>
      <c r="M144" s="13"/>
    </row>
    <row r="145" spans="8:11" ht="12.75" customHeight="1">
      <c r="H145" s="2"/>
      <c r="J145" s="2"/>
      <c r="K145" s="2"/>
    </row>
    <row r="146" spans="8:11" ht="12.75" customHeight="1">
      <c r="H146" s="2"/>
      <c r="J146" s="2"/>
      <c r="K146" s="2"/>
    </row>
    <row r="147" spans="1:13" ht="12.75" customHeight="1">
      <c r="A147" s="9" t="s">
        <v>113</v>
      </c>
      <c r="C147" s="3">
        <f aca="true" t="shared" si="8" ref="C147:M147">SUM(C7:C146)</f>
        <v>60</v>
      </c>
      <c r="D147" s="3">
        <f t="shared" si="8"/>
        <v>70</v>
      </c>
      <c r="E147" s="3">
        <f t="shared" si="8"/>
        <v>78</v>
      </c>
      <c r="F147" s="3">
        <f t="shared" si="8"/>
        <v>56</v>
      </c>
      <c r="G147" s="3">
        <f t="shared" si="8"/>
        <v>33</v>
      </c>
      <c r="H147" s="3">
        <f t="shared" si="8"/>
        <v>36</v>
      </c>
      <c r="I147" s="3">
        <f t="shared" si="8"/>
        <v>58</v>
      </c>
      <c r="J147" s="3">
        <f t="shared" si="8"/>
        <v>62</v>
      </c>
      <c r="K147" s="3">
        <f t="shared" si="8"/>
        <v>55</v>
      </c>
      <c r="L147" s="3">
        <f t="shared" si="8"/>
        <v>0</v>
      </c>
      <c r="M147" s="13">
        <f t="shared" si="8"/>
        <v>508</v>
      </c>
    </row>
    <row r="148" spans="1:13" s="17" customFormat="1" ht="12.75" customHeight="1">
      <c r="A148" s="1"/>
      <c r="C148" s="13"/>
      <c r="D148" s="13"/>
      <c r="M148" s="13"/>
    </row>
    <row r="149" spans="10:11" ht="12.75" customHeight="1">
      <c r="J149" s="2"/>
      <c r="K149" s="2"/>
    </row>
    <row r="150" spans="2:13" ht="12.75" customHeight="1">
      <c r="B150" s="1" t="s">
        <v>114</v>
      </c>
      <c r="J150" s="2"/>
      <c r="K150" s="2"/>
      <c r="M150" s="3">
        <f>COUNTIF(M$7:M$146,"=1")</f>
        <v>23</v>
      </c>
    </row>
    <row r="151" spans="2:13" ht="12.75" customHeight="1">
      <c r="B151" s="1" t="s">
        <v>115</v>
      </c>
      <c r="J151" s="2"/>
      <c r="K151" s="2"/>
      <c r="M151" s="3">
        <f>COUNTIF(M$7:M$146,"=2")</f>
        <v>11</v>
      </c>
    </row>
    <row r="152" spans="2:15" ht="12.75" customHeight="1">
      <c r="B152" s="1" t="s">
        <v>116</v>
      </c>
      <c r="J152" s="2"/>
      <c r="K152" s="2"/>
      <c r="M152" s="3">
        <f>COUNTIF(M$7:M$146,"=3")</f>
        <v>12</v>
      </c>
      <c r="N152" s="3">
        <f>COUNTIF(M$7:M$146,"&gt;2")</f>
        <v>75</v>
      </c>
      <c r="O152" s="19" t="s">
        <v>139</v>
      </c>
    </row>
    <row r="153" spans="2:13" ht="12.75" customHeight="1">
      <c r="B153" s="1" t="s">
        <v>117</v>
      </c>
      <c r="J153" s="2"/>
      <c r="K153" s="2"/>
      <c r="M153" s="3">
        <f>COUNTIF(M$7:M$146,"=4")</f>
        <v>9</v>
      </c>
    </row>
    <row r="154" spans="2:13" ht="12.75" customHeight="1">
      <c r="B154" s="1" t="s">
        <v>118</v>
      </c>
      <c r="J154" s="2"/>
      <c r="K154" s="2"/>
      <c r="M154" s="3">
        <f>COUNTIF(M$7:M$146,"=5")</f>
        <v>6</v>
      </c>
    </row>
    <row r="155" spans="2:15" ht="12.75" customHeight="1">
      <c r="B155" s="1" t="s">
        <v>119</v>
      </c>
      <c r="J155" s="2"/>
      <c r="K155" s="2"/>
      <c r="M155" s="3">
        <f>COUNTIF(M$7:M$146,"=6")</f>
        <v>12</v>
      </c>
      <c r="N155" s="3">
        <f>COUNTIF(M$7:M$146,"&gt;5")</f>
        <v>48</v>
      </c>
      <c r="O155" s="19" t="s">
        <v>140</v>
      </c>
    </row>
    <row r="156" spans="2:13" ht="12.75" customHeight="1">
      <c r="B156" s="1" t="s">
        <v>120</v>
      </c>
      <c r="J156" s="2"/>
      <c r="K156" s="2"/>
      <c r="M156" s="3">
        <f>COUNTIF(M$7:M$146,"=7")</f>
        <v>11</v>
      </c>
    </row>
    <row r="157" spans="2:13" ht="12.75" customHeight="1">
      <c r="B157" s="1" t="s">
        <v>121</v>
      </c>
      <c r="J157" s="2"/>
      <c r="K157" s="2"/>
      <c r="M157" s="3">
        <f>COUNTIF(M$7:M$146,"=8")</f>
        <v>13</v>
      </c>
    </row>
    <row r="158" spans="2:15" ht="12.75" customHeight="1">
      <c r="B158" s="1" t="s">
        <v>122</v>
      </c>
      <c r="J158" s="2"/>
      <c r="K158" s="2"/>
      <c r="M158" s="3">
        <f>COUNTIF(M$7:M$146,"=9")</f>
        <v>12</v>
      </c>
      <c r="N158" s="3">
        <f>COUNTIF(M$7:M$146,"&gt;8")</f>
        <v>12</v>
      </c>
      <c r="O158" s="19" t="s">
        <v>141</v>
      </c>
    </row>
    <row r="159" spans="2:13" ht="12.75" customHeight="1">
      <c r="B159" s="1" t="s">
        <v>123</v>
      </c>
      <c r="J159" s="2"/>
      <c r="K159" s="2"/>
      <c r="M159" s="3">
        <f>COUNTIF(M$7:M$146,"=10")</f>
        <v>0</v>
      </c>
    </row>
    <row r="160" spans="1:13" ht="12.75" customHeight="1">
      <c r="A160" s="1" t="s">
        <v>124</v>
      </c>
      <c r="E160" s="3"/>
      <c r="F160" s="3"/>
      <c r="G160" s="3"/>
      <c r="H160" s="3"/>
      <c r="I160" s="3"/>
      <c r="J160" s="3"/>
      <c r="K160" s="3"/>
      <c r="L160" s="3"/>
      <c r="M160" s="13">
        <f>COUNT(M7:M146)</f>
        <v>109</v>
      </c>
    </row>
    <row r="161" spans="10:11" ht="12.75" customHeight="1">
      <c r="J161" s="2"/>
      <c r="K161" s="2"/>
    </row>
    <row r="162" spans="10:11" ht="15" customHeight="1">
      <c r="J162" s="2"/>
      <c r="K162" s="2"/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L52"/>
  <sheetViews>
    <sheetView workbookViewId="0" topLeftCell="A1">
      <selection activeCell="B1" sqref="B1"/>
    </sheetView>
  </sheetViews>
  <sheetFormatPr defaultColWidth="9.140625" defaultRowHeight="12.75"/>
  <cols>
    <col min="1" max="1" width="5.421875" style="18" customWidth="1"/>
    <col min="2" max="2" width="28.7109375" style="19" customWidth="1"/>
    <col min="3" max="3" width="2.8515625" style="20" customWidth="1"/>
    <col min="4" max="4" width="27.00390625" style="19" customWidth="1"/>
    <col min="5" max="5" width="2.57421875" style="20" customWidth="1"/>
    <col min="6" max="6" width="26.7109375" style="19" customWidth="1"/>
    <col min="7" max="7" width="2.57421875" style="20" customWidth="1"/>
    <col min="8" max="16384" width="9.140625" style="19" customWidth="1"/>
  </cols>
  <sheetData>
    <row r="1" spans="1:7" s="20" customFormat="1" ht="64.5" customHeight="1">
      <c r="A1" s="21"/>
      <c r="B1" s="22"/>
      <c r="C1" s="22"/>
      <c r="D1" s="22"/>
      <c r="E1" s="22"/>
      <c r="F1" s="22"/>
      <c r="G1" s="22"/>
    </row>
    <row r="2" spans="1:7" s="29" customFormat="1" ht="12.75">
      <c r="A2" s="23"/>
      <c r="B2" s="24" t="s">
        <v>125</v>
      </c>
      <c r="C2" s="25"/>
      <c r="D2" s="26" t="s">
        <v>126</v>
      </c>
      <c r="E2" s="27"/>
      <c r="F2" s="28" t="s">
        <v>127</v>
      </c>
      <c r="G2" s="27"/>
    </row>
    <row r="3" spans="1:6" ht="12.75">
      <c r="A3" s="30">
        <v>1</v>
      </c>
      <c r="B3" s="19" t="s">
        <v>18</v>
      </c>
      <c r="D3" s="19" t="s">
        <v>23</v>
      </c>
      <c r="F3" s="19" t="s">
        <v>7</v>
      </c>
    </row>
    <row r="4" spans="1:6" ht="12.75">
      <c r="A4" s="30">
        <v>2</v>
      </c>
      <c r="B4" s="19" t="s">
        <v>48</v>
      </c>
      <c r="D4" s="19" t="s">
        <v>128</v>
      </c>
      <c r="F4" s="19" t="s">
        <v>8</v>
      </c>
    </row>
    <row r="5" spans="1:6" ht="12.75">
      <c r="A5" s="30">
        <v>3</v>
      </c>
      <c r="B5" s="19" t="s">
        <v>66</v>
      </c>
      <c r="D5" s="19" t="s">
        <v>33</v>
      </c>
      <c r="F5" s="19" t="s">
        <v>10</v>
      </c>
    </row>
    <row r="6" spans="1:6" ht="12.75">
      <c r="A6" s="30">
        <v>4</v>
      </c>
      <c r="B6" s="19" t="s">
        <v>72</v>
      </c>
      <c r="D6" s="19" t="s">
        <v>80</v>
      </c>
      <c r="F6" s="19" t="s">
        <v>12</v>
      </c>
    </row>
    <row r="7" spans="1:6" ht="12.75">
      <c r="A7" s="30">
        <v>5</v>
      </c>
      <c r="B7" s="19" t="s">
        <v>84</v>
      </c>
      <c r="D7" s="19" t="s">
        <v>85</v>
      </c>
      <c r="F7" s="19" t="s">
        <v>13</v>
      </c>
    </row>
    <row r="8" spans="1:11" ht="12.75">
      <c r="A8" s="30">
        <v>6</v>
      </c>
      <c r="B8" s="19" t="s">
        <v>138</v>
      </c>
      <c r="D8" s="19" t="s">
        <v>103</v>
      </c>
      <c r="F8" s="19" t="s">
        <v>30</v>
      </c>
      <c r="K8" s="31"/>
    </row>
    <row r="9" spans="1:6" ht="12.75">
      <c r="A9" s="30">
        <v>7</v>
      </c>
      <c r="B9" s="19" t="s">
        <v>92</v>
      </c>
      <c r="F9" s="19" t="s">
        <v>34</v>
      </c>
    </row>
    <row r="10" spans="1:6" ht="12.75">
      <c r="A10" s="30">
        <v>8</v>
      </c>
      <c r="B10" s="19" t="s">
        <v>98</v>
      </c>
      <c r="F10" s="19" t="s">
        <v>42</v>
      </c>
    </row>
    <row r="11" spans="1:12" ht="12.75">
      <c r="A11" s="30">
        <v>9</v>
      </c>
      <c r="B11" s="19" t="s">
        <v>105</v>
      </c>
      <c r="F11" s="19" t="s">
        <v>49</v>
      </c>
      <c r="L11" s="20"/>
    </row>
    <row r="12" spans="1:6" ht="12.75">
      <c r="A12" s="30">
        <v>10</v>
      </c>
      <c r="B12" s="19" t="s">
        <v>108</v>
      </c>
      <c r="F12" s="19" t="s">
        <v>59</v>
      </c>
    </row>
    <row r="13" spans="1:6" ht="12.75">
      <c r="A13" s="30">
        <v>11</v>
      </c>
      <c r="B13" s="19" t="s">
        <v>111</v>
      </c>
      <c r="F13" s="19" t="s">
        <v>61</v>
      </c>
    </row>
    <row r="14" spans="1:6" ht="12.75">
      <c r="A14" s="30">
        <v>12</v>
      </c>
      <c r="F14" s="19" t="s">
        <v>83</v>
      </c>
    </row>
    <row r="15" spans="1:6" ht="12.75">
      <c r="A15" s="30">
        <v>13</v>
      </c>
      <c r="F15" s="19" t="s">
        <v>96</v>
      </c>
    </row>
    <row r="16" ht="12.75">
      <c r="A16" s="30">
        <v>14</v>
      </c>
    </row>
    <row r="17" ht="12.75">
      <c r="A17" s="30">
        <v>15</v>
      </c>
    </row>
    <row r="18" ht="12.75">
      <c r="A18" s="30">
        <v>16</v>
      </c>
    </row>
    <row r="19" ht="12.75">
      <c r="A19" s="30">
        <v>17</v>
      </c>
    </row>
    <row r="20" ht="12.75">
      <c r="A20" s="30">
        <v>18</v>
      </c>
    </row>
    <row r="21" ht="12.75">
      <c r="A21" s="30">
        <v>19</v>
      </c>
    </row>
    <row r="22" ht="12.75">
      <c r="A22" s="30">
        <v>20</v>
      </c>
    </row>
    <row r="23" ht="12.75">
      <c r="A23" s="30">
        <v>21</v>
      </c>
    </row>
    <row r="24" ht="12.75">
      <c r="A24" s="30">
        <v>22</v>
      </c>
    </row>
    <row r="25" ht="12.75">
      <c r="A25" s="30">
        <v>23</v>
      </c>
    </row>
    <row r="26" ht="12.75">
      <c r="A26" s="30">
        <v>24</v>
      </c>
    </row>
    <row r="27" ht="12.75">
      <c r="A27" s="30">
        <v>25</v>
      </c>
    </row>
    <row r="28" ht="12.75">
      <c r="A28" s="30">
        <v>26</v>
      </c>
    </row>
    <row r="29" ht="12.75">
      <c r="A29" s="30">
        <v>27</v>
      </c>
    </row>
    <row r="30" ht="12.75">
      <c r="A30" s="30">
        <v>28</v>
      </c>
    </row>
    <row r="31" ht="12.75">
      <c r="A31" s="30">
        <v>29</v>
      </c>
    </row>
    <row r="32" ht="12.75">
      <c r="A32" s="30">
        <v>30</v>
      </c>
    </row>
    <row r="33" ht="12.75">
      <c r="A33" s="30">
        <v>31</v>
      </c>
    </row>
    <row r="34" ht="12.75">
      <c r="A34" s="30">
        <v>32</v>
      </c>
    </row>
    <row r="35" ht="12.75">
      <c r="A35" s="30">
        <v>33</v>
      </c>
    </row>
    <row r="36" ht="12.75">
      <c r="A36" s="30">
        <v>34</v>
      </c>
    </row>
    <row r="37" ht="12.75">
      <c r="A37" s="30">
        <v>35</v>
      </c>
    </row>
    <row r="38" ht="12.75">
      <c r="A38" s="30">
        <v>36</v>
      </c>
    </row>
    <row r="39" ht="12.75">
      <c r="A39" s="30">
        <v>37</v>
      </c>
    </row>
    <row r="40" ht="12.75">
      <c r="A40" s="30">
        <v>38</v>
      </c>
    </row>
    <row r="41" ht="12.75">
      <c r="A41" s="30">
        <v>39</v>
      </c>
    </row>
    <row r="42" ht="12.75">
      <c r="A42" s="30">
        <v>40</v>
      </c>
    </row>
    <row r="43" ht="12.75">
      <c r="A43" s="30">
        <v>41</v>
      </c>
    </row>
    <row r="44" ht="12.75">
      <c r="A44" s="30">
        <v>42</v>
      </c>
    </row>
    <row r="45" ht="12.75">
      <c r="A45" s="30">
        <v>43</v>
      </c>
    </row>
    <row r="46" ht="12.75">
      <c r="A46" s="30">
        <v>44</v>
      </c>
    </row>
    <row r="47" ht="12.75">
      <c r="A47" s="30">
        <v>45</v>
      </c>
    </row>
    <row r="48" ht="12.75">
      <c r="A48" s="30">
        <v>46</v>
      </c>
    </row>
    <row r="49" ht="12.75">
      <c r="A49" s="30">
        <v>47</v>
      </c>
    </row>
    <row r="50" ht="12.75">
      <c r="A50" s="30">
        <v>48</v>
      </c>
    </row>
    <row r="51" ht="12.75">
      <c r="A51" s="30">
        <v>49</v>
      </c>
    </row>
    <row r="52" ht="12.75">
      <c r="A52" s="30">
        <v>50</v>
      </c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Tuomas Hyyppä</cp:lastModifiedBy>
  <dcterms:modified xsi:type="dcterms:W3CDTF">2012-03-21T20:44:59Z</dcterms:modified>
  <cp:category/>
  <cp:version/>
  <cp:contentType/>
  <cp:contentStatus/>
</cp:coreProperties>
</file>