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aluot\Documents\VALMENNUS\TRI-LIITTO\Suomen Cup 2024\"/>
    </mc:Choice>
  </mc:AlternateContent>
  <xr:revisionPtr revIDLastSave="0" documentId="8_{F77BA58A-EC7C-4A75-9039-74C819E631FA}" xr6:coauthVersionLast="47" xr6:coauthVersionMax="47" xr10:uidLastSave="{00000000-0000-0000-0000-000000000000}"/>
  <bookViews>
    <workbookView xWindow="-110" yWindow="-110" windowWidth="19420" windowHeight="10420" firstSheet="1" activeTab="7" xr2:uid="{5A7F78F0-178A-1D41-9301-2BCA05FA179C}"/>
  </bookViews>
  <sheets>
    <sheet name="9v pojat" sheetId="1" r:id="rId1"/>
    <sheet name="9v tytöt" sheetId="2" r:id="rId2"/>
    <sheet name="11v pojat" sheetId="3" r:id="rId3"/>
    <sheet name="11 v tytöt" sheetId="4" r:id="rId4"/>
    <sheet name="13 v pojat" sheetId="5" r:id="rId5"/>
    <sheet name="13 tytöt" sheetId="6" r:id="rId6"/>
    <sheet name="15 pojat" sheetId="9" r:id="rId7"/>
    <sheet name="15 tytöt" sheetId="12" r:id="rId8"/>
    <sheet name="17 pojat" sheetId="10" r:id="rId9"/>
    <sheet name="17 tytöt" sheetId="13" r:id="rId10"/>
    <sheet name="19 pojat" sheetId="11" r:id="rId11"/>
    <sheet name="19 tytöt" sheetId="14" r:id="rId12"/>
    <sheet name="Avoin miehet" sheetId="7" r:id="rId13"/>
    <sheet name="avoin naiset" sheetId="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7" hidden="1">'15 tytöt'!#REF!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2" l="1"/>
  <c r="H24" i="12"/>
  <c r="G24" i="12"/>
  <c r="F24" i="12"/>
  <c r="E24" i="12"/>
  <c r="D24" i="12"/>
  <c r="C24" i="12"/>
  <c r="I23" i="12"/>
  <c r="H23" i="12"/>
  <c r="G23" i="12"/>
  <c r="F23" i="12"/>
  <c r="E23" i="12"/>
  <c r="D23" i="12"/>
  <c r="C23" i="12"/>
  <c r="I22" i="12"/>
  <c r="H22" i="12"/>
  <c r="G22" i="12"/>
  <c r="F22" i="12"/>
  <c r="E22" i="12"/>
  <c r="D22" i="12"/>
  <c r="C22" i="12"/>
  <c r="I21" i="12"/>
  <c r="H21" i="12"/>
  <c r="G21" i="12"/>
  <c r="F21" i="12"/>
  <c r="E21" i="12"/>
  <c r="D21" i="12"/>
  <c r="C21" i="12"/>
  <c r="I20" i="12"/>
  <c r="H20" i="12"/>
  <c r="G20" i="12"/>
  <c r="F20" i="12"/>
  <c r="E20" i="12"/>
  <c r="D20" i="12"/>
  <c r="C20" i="12"/>
  <c r="I19" i="12"/>
  <c r="H19" i="12"/>
  <c r="G19" i="12"/>
  <c r="F19" i="12"/>
  <c r="E19" i="12"/>
  <c r="D19" i="12"/>
  <c r="C19" i="12"/>
  <c r="J19" i="12" s="1"/>
  <c r="I18" i="12"/>
  <c r="H18" i="12"/>
  <c r="G18" i="12"/>
  <c r="F18" i="12"/>
  <c r="E18" i="12"/>
  <c r="D18" i="12"/>
  <c r="C18" i="12"/>
  <c r="I17" i="12"/>
  <c r="H17" i="12"/>
  <c r="G17" i="12"/>
  <c r="F17" i="12"/>
  <c r="E17" i="12"/>
  <c r="D17" i="12"/>
  <c r="C17" i="12"/>
  <c r="I16" i="12"/>
  <c r="H16" i="12"/>
  <c r="G16" i="12"/>
  <c r="F16" i="12"/>
  <c r="E16" i="12"/>
  <c r="D16" i="12"/>
  <c r="C16" i="12"/>
  <c r="I15" i="12"/>
  <c r="H15" i="12"/>
  <c r="G15" i="12"/>
  <c r="F15" i="12"/>
  <c r="E15" i="12"/>
  <c r="D15" i="12"/>
  <c r="C15" i="12"/>
  <c r="I14" i="12"/>
  <c r="H14" i="12"/>
  <c r="G14" i="12"/>
  <c r="F14" i="12"/>
  <c r="E14" i="12"/>
  <c r="D14" i="12"/>
  <c r="C14" i="12"/>
  <c r="I13" i="12"/>
  <c r="H13" i="12"/>
  <c r="G13" i="12"/>
  <c r="F13" i="12"/>
  <c r="E13" i="12"/>
  <c r="D13" i="12"/>
  <c r="C13" i="12"/>
  <c r="I12" i="12"/>
  <c r="H12" i="12"/>
  <c r="G12" i="12"/>
  <c r="F12" i="12"/>
  <c r="E12" i="12"/>
  <c r="D12" i="12"/>
  <c r="C12" i="12"/>
  <c r="I11" i="12"/>
  <c r="H11" i="12"/>
  <c r="G11" i="12"/>
  <c r="F11" i="12"/>
  <c r="E11" i="12"/>
  <c r="D11" i="12"/>
  <c r="C11" i="12"/>
  <c r="I10" i="12"/>
  <c r="H10" i="12"/>
  <c r="G10" i="12"/>
  <c r="F10" i="12"/>
  <c r="E10" i="12"/>
  <c r="D10" i="12"/>
  <c r="C10" i="12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J8" i="12" s="1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3" i="12"/>
  <c r="H3" i="12"/>
  <c r="G3" i="12"/>
  <c r="F3" i="12"/>
  <c r="E3" i="12"/>
  <c r="D3" i="12"/>
  <c r="C3" i="12"/>
  <c r="I2" i="12"/>
  <c r="H2" i="12"/>
  <c r="G2" i="12"/>
  <c r="F2" i="12"/>
  <c r="E2" i="12"/>
  <c r="D2" i="12"/>
  <c r="C2" i="12"/>
  <c r="J11" i="12" l="1"/>
  <c r="J21" i="12"/>
  <c r="J2" i="12"/>
  <c r="J10" i="12"/>
  <c r="J9" i="12"/>
  <c r="J17" i="12"/>
  <c r="J3" i="12"/>
  <c r="J16" i="12"/>
  <c r="J24" i="12"/>
  <c r="J7" i="12"/>
  <c r="J15" i="12"/>
  <c r="J23" i="12"/>
  <c r="J6" i="12"/>
  <c r="J14" i="12"/>
  <c r="J22" i="12"/>
  <c r="J5" i="12"/>
  <c r="J13" i="12"/>
  <c r="J4" i="12"/>
  <c r="J12" i="12"/>
  <c r="J20" i="12"/>
  <c r="J18" i="12"/>
  <c r="J6" i="10" l="1"/>
  <c r="J5" i="10"/>
  <c r="J4" i="10"/>
  <c r="J3" i="10"/>
  <c r="I13" i="14" l="1"/>
  <c r="H13" i="14"/>
  <c r="G13" i="14"/>
  <c r="F13" i="14"/>
  <c r="E13" i="14"/>
  <c r="D13" i="14"/>
  <c r="C13" i="14"/>
  <c r="I11" i="14"/>
  <c r="H11" i="14"/>
  <c r="G11" i="14"/>
  <c r="F11" i="14"/>
  <c r="E11" i="14"/>
  <c r="D11" i="14"/>
  <c r="C11" i="14"/>
  <c r="I5" i="14"/>
  <c r="H5" i="14"/>
  <c r="G5" i="14"/>
  <c r="F5" i="14"/>
  <c r="E5" i="14"/>
  <c r="D5" i="14"/>
  <c r="C5" i="14"/>
  <c r="I7" i="14"/>
  <c r="H7" i="14"/>
  <c r="G7" i="14"/>
  <c r="F7" i="14"/>
  <c r="E7" i="14"/>
  <c r="D7" i="14"/>
  <c r="C7" i="14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I14" i="14"/>
  <c r="H14" i="14"/>
  <c r="G14" i="14"/>
  <c r="F14" i="14"/>
  <c r="E14" i="14"/>
  <c r="D14" i="14"/>
  <c r="C14" i="14"/>
  <c r="I6" i="14"/>
  <c r="H6" i="14"/>
  <c r="G6" i="14"/>
  <c r="F6" i="14"/>
  <c r="E6" i="14"/>
  <c r="D6" i="14"/>
  <c r="C6" i="14"/>
  <c r="I12" i="14"/>
  <c r="H12" i="14"/>
  <c r="G12" i="14"/>
  <c r="F12" i="14"/>
  <c r="E12" i="14"/>
  <c r="D12" i="14"/>
  <c r="C12" i="14"/>
  <c r="I10" i="14"/>
  <c r="H10" i="14"/>
  <c r="G10" i="14"/>
  <c r="F10" i="14"/>
  <c r="E10" i="14"/>
  <c r="D10" i="14"/>
  <c r="C10" i="14"/>
  <c r="I4" i="14"/>
  <c r="H4" i="14"/>
  <c r="G4" i="14"/>
  <c r="F4" i="14"/>
  <c r="E4" i="14"/>
  <c r="D4" i="14"/>
  <c r="C4" i="14"/>
  <c r="I3" i="14"/>
  <c r="H3" i="14"/>
  <c r="G3" i="14"/>
  <c r="F3" i="14"/>
  <c r="E3" i="14"/>
  <c r="D3" i="14"/>
  <c r="C3" i="14"/>
  <c r="I2" i="14"/>
  <c r="H2" i="14"/>
  <c r="G2" i="14"/>
  <c r="F2" i="14"/>
  <c r="E2" i="14"/>
  <c r="D2" i="14"/>
  <c r="C2" i="14"/>
  <c r="J5" i="14" l="1"/>
  <c r="J7" i="14"/>
  <c r="J6" i="14"/>
  <c r="J12" i="14"/>
  <c r="J13" i="14"/>
  <c r="J10" i="14"/>
  <c r="J11" i="14"/>
  <c r="J2" i="14"/>
  <c r="J9" i="14"/>
  <c r="J4" i="14"/>
  <c r="J3" i="14"/>
  <c r="J8" i="14"/>
  <c r="J14" i="14"/>
  <c r="I11" i="13" l="1"/>
  <c r="H11" i="13"/>
  <c r="G11" i="13"/>
  <c r="F11" i="13"/>
  <c r="E11" i="13"/>
  <c r="D11" i="13"/>
  <c r="C11" i="13"/>
  <c r="I3" i="13"/>
  <c r="H3" i="13"/>
  <c r="G3" i="13"/>
  <c r="F3" i="13"/>
  <c r="E3" i="13"/>
  <c r="D3" i="13"/>
  <c r="C3" i="13"/>
  <c r="I7" i="13"/>
  <c r="H7" i="13"/>
  <c r="G7" i="13"/>
  <c r="F7" i="13"/>
  <c r="E7" i="13"/>
  <c r="D7" i="13"/>
  <c r="C7" i="13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6" i="13"/>
  <c r="H6" i="13"/>
  <c r="G6" i="13"/>
  <c r="F6" i="13"/>
  <c r="E6" i="13"/>
  <c r="D6" i="13"/>
  <c r="C6" i="13"/>
  <c r="I2" i="13"/>
  <c r="H2" i="13"/>
  <c r="G2" i="13"/>
  <c r="F2" i="13"/>
  <c r="E2" i="13"/>
  <c r="D2" i="13"/>
  <c r="C2" i="13"/>
  <c r="I10" i="13"/>
  <c r="H10" i="13"/>
  <c r="G10" i="13"/>
  <c r="F10" i="13"/>
  <c r="E10" i="13"/>
  <c r="D10" i="13"/>
  <c r="C10" i="13"/>
  <c r="I5" i="13"/>
  <c r="H5" i="13"/>
  <c r="G5" i="13"/>
  <c r="F5" i="13"/>
  <c r="E5" i="13"/>
  <c r="D5" i="13"/>
  <c r="C5" i="13"/>
  <c r="I12" i="13"/>
  <c r="H12" i="13"/>
  <c r="G12" i="13"/>
  <c r="F12" i="13"/>
  <c r="E12" i="13"/>
  <c r="D12" i="13"/>
  <c r="C12" i="13"/>
  <c r="I4" i="13"/>
  <c r="H4" i="13"/>
  <c r="G4" i="13"/>
  <c r="F4" i="13"/>
  <c r="E4" i="13"/>
  <c r="D4" i="13"/>
  <c r="C4" i="13"/>
  <c r="J3" i="13" l="1"/>
  <c r="J10" i="13"/>
  <c r="J5" i="13"/>
  <c r="J11" i="13"/>
  <c r="J4" i="13"/>
  <c r="J7" i="13"/>
  <c r="J12" i="13"/>
  <c r="J9" i="13"/>
  <c r="J8" i="13"/>
  <c r="J6" i="13"/>
  <c r="J2" i="13"/>
  <c r="I7" i="11" l="1"/>
  <c r="H7" i="11"/>
  <c r="G7" i="11"/>
  <c r="F7" i="11"/>
  <c r="E7" i="11"/>
  <c r="D7" i="11"/>
  <c r="C7" i="11"/>
  <c r="I8" i="11"/>
  <c r="H8" i="11"/>
  <c r="G8" i="11"/>
  <c r="F8" i="11"/>
  <c r="E8" i="11"/>
  <c r="D8" i="11"/>
  <c r="C8" i="11"/>
  <c r="I6" i="11"/>
  <c r="H6" i="11"/>
  <c r="G6" i="11"/>
  <c r="F6" i="11"/>
  <c r="E6" i="11"/>
  <c r="D6" i="11"/>
  <c r="C6" i="11"/>
  <c r="I10" i="11"/>
  <c r="H10" i="11"/>
  <c r="G10" i="11"/>
  <c r="F10" i="11"/>
  <c r="E10" i="11"/>
  <c r="D10" i="11"/>
  <c r="C10" i="11"/>
  <c r="I3" i="11"/>
  <c r="H3" i="11"/>
  <c r="G3" i="11"/>
  <c r="F3" i="11"/>
  <c r="E3" i="11"/>
  <c r="D3" i="11"/>
  <c r="C3" i="11"/>
  <c r="I11" i="11"/>
  <c r="H11" i="11"/>
  <c r="G11" i="11"/>
  <c r="F11" i="11"/>
  <c r="E11" i="11"/>
  <c r="D11" i="11"/>
  <c r="C11" i="11"/>
  <c r="I5" i="11"/>
  <c r="H5" i="11"/>
  <c r="G5" i="11"/>
  <c r="F5" i="11"/>
  <c r="E5" i="11"/>
  <c r="D5" i="11"/>
  <c r="C5" i="11"/>
  <c r="I9" i="11"/>
  <c r="H9" i="11"/>
  <c r="G9" i="11"/>
  <c r="F9" i="11"/>
  <c r="E9" i="11"/>
  <c r="D9" i="11"/>
  <c r="C9" i="11"/>
  <c r="H2" i="11"/>
  <c r="G2" i="11"/>
  <c r="F2" i="11"/>
  <c r="E2" i="11"/>
  <c r="D2" i="11"/>
  <c r="C2" i="11"/>
  <c r="I4" i="11"/>
  <c r="H4" i="11"/>
  <c r="G4" i="11"/>
  <c r="F4" i="11"/>
  <c r="E4" i="11"/>
  <c r="D4" i="11"/>
  <c r="C4" i="11"/>
  <c r="J7" i="11" l="1"/>
  <c r="J5" i="11"/>
  <c r="J9" i="11"/>
  <c r="J2" i="11"/>
  <c r="J8" i="11"/>
  <c r="J6" i="11"/>
  <c r="J10" i="11"/>
  <c r="J4" i="11"/>
  <c r="J3" i="11"/>
  <c r="J11" i="11"/>
  <c r="I9" i="9" l="1"/>
  <c r="H9" i="9"/>
  <c r="G9" i="9"/>
  <c r="F9" i="9"/>
  <c r="E9" i="9"/>
  <c r="D9" i="9"/>
  <c r="C9" i="9"/>
  <c r="I6" i="9"/>
  <c r="H6" i="9"/>
  <c r="G6" i="9"/>
  <c r="F6" i="9"/>
  <c r="E6" i="9"/>
  <c r="D6" i="9"/>
  <c r="C6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3" i="9"/>
  <c r="H3" i="9"/>
  <c r="G3" i="9"/>
  <c r="F3" i="9"/>
  <c r="E3" i="9"/>
  <c r="D3" i="9"/>
  <c r="C3" i="9"/>
  <c r="I2" i="9"/>
  <c r="H2" i="9"/>
  <c r="G2" i="9"/>
  <c r="F2" i="9"/>
  <c r="E2" i="9"/>
  <c r="D2" i="9"/>
  <c r="C2" i="9"/>
  <c r="I4" i="9"/>
  <c r="H4" i="9"/>
  <c r="G4" i="9"/>
  <c r="F4" i="9"/>
  <c r="E4" i="9"/>
  <c r="D4" i="9"/>
  <c r="C4" i="9"/>
  <c r="I5" i="9"/>
  <c r="H5" i="9"/>
  <c r="G5" i="9"/>
  <c r="F5" i="9"/>
  <c r="E5" i="9"/>
  <c r="D5" i="9"/>
  <c r="C5" i="9"/>
  <c r="J6" i="9" l="1"/>
  <c r="J3" i="9"/>
  <c r="J5" i="9"/>
  <c r="J2" i="9"/>
  <c r="J9" i="9"/>
  <c r="J8" i="9"/>
  <c r="J7" i="9"/>
  <c r="J4" i="9"/>
  <c r="H45" i="8" l="1"/>
  <c r="G45" i="8"/>
  <c r="F45" i="8"/>
  <c r="E45" i="8"/>
  <c r="D45" i="8"/>
  <c r="C45" i="8"/>
  <c r="H36" i="8"/>
  <c r="G36" i="8"/>
  <c r="F36" i="8"/>
  <c r="E36" i="8"/>
  <c r="D36" i="8"/>
  <c r="C36" i="8"/>
  <c r="H29" i="8"/>
  <c r="G29" i="8"/>
  <c r="F29" i="8"/>
  <c r="E29" i="8"/>
  <c r="D29" i="8"/>
  <c r="C29" i="8"/>
  <c r="I29" i="8" s="1"/>
  <c r="H28" i="8"/>
  <c r="G28" i="8"/>
  <c r="F28" i="8"/>
  <c r="E28" i="8"/>
  <c r="D28" i="8"/>
  <c r="C28" i="8"/>
  <c r="H23" i="8"/>
  <c r="G23" i="8"/>
  <c r="F23" i="8"/>
  <c r="E23" i="8"/>
  <c r="D23" i="8"/>
  <c r="C23" i="8"/>
  <c r="H44" i="8"/>
  <c r="G44" i="8"/>
  <c r="F44" i="8"/>
  <c r="E44" i="8"/>
  <c r="D44" i="8"/>
  <c r="C44" i="8"/>
  <c r="H41" i="8"/>
  <c r="G41" i="8"/>
  <c r="F41" i="8"/>
  <c r="E41" i="8"/>
  <c r="D41" i="8"/>
  <c r="C41" i="8"/>
  <c r="H32" i="8"/>
  <c r="G32" i="8"/>
  <c r="F32" i="8"/>
  <c r="E32" i="8"/>
  <c r="D32" i="8"/>
  <c r="C32" i="8"/>
  <c r="H25" i="8"/>
  <c r="G25" i="8"/>
  <c r="F25" i="8"/>
  <c r="E25" i="8"/>
  <c r="D25" i="8"/>
  <c r="C25" i="8"/>
  <c r="H40" i="8"/>
  <c r="G40" i="8"/>
  <c r="F40" i="8"/>
  <c r="E40" i="8"/>
  <c r="D40" i="8"/>
  <c r="C40" i="8"/>
  <c r="H49" i="8"/>
  <c r="G49" i="8"/>
  <c r="F49" i="8"/>
  <c r="E49" i="8"/>
  <c r="D49" i="8"/>
  <c r="C49" i="8"/>
  <c r="I49" i="8" s="1"/>
  <c r="H7" i="8"/>
  <c r="G7" i="8"/>
  <c r="F7" i="8"/>
  <c r="E7" i="8"/>
  <c r="D7" i="8"/>
  <c r="C7" i="8"/>
  <c r="H27" i="8"/>
  <c r="G27" i="8"/>
  <c r="F27" i="8"/>
  <c r="E27" i="8"/>
  <c r="D27" i="8"/>
  <c r="C27" i="8"/>
  <c r="H47" i="8"/>
  <c r="G47" i="8"/>
  <c r="F47" i="8"/>
  <c r="E47" i="8"/>
  <c r="D47" i="8"/>
  <c r="C47" i="8"/>
  <c r="H46" i="8"/>
  <c r="G46" i="8"/>
  <c r="F46" i="8"/>
  <c r="E46" i="8"/>
  <c r="D46" i="8"/>
  <c r="C46" i="8"/>
  <c r="H39" i="8"/>
  <c r="G39" i="8"/>
  <c r="F39" i="8"/>
  <c r="E39" i="8"/>
  <c r="D39" i="8"/>
  <c r="C39" i="8"/>
  <c r="H21" i="8"/>
  <c r="G21" i="8"/>
  <c r="F21" i="8"/>
  <c r="E21" i="8"/>
  <c r="D21" i="8"/>
  <c r="C21" i="8"/>
  <c r="H35" i="8"/>
  <c r="G35" i="8"/>
  <c r="F35" i="8"/>
  <c r="E35" i="8"/>
  <c r="D35" i="8"/>
  <c r="C35" i="8"/>
  <c r="H26" i="8"/>
  <c r="G26" i="8"/>
  <c r="F26" i="8"/>
  <c r="E26" i="8"/>
  <c r="D26" i="8"/>
  <c r="C26" i="8"/>
  <c r="H30" i="8"/>
  <c r="G30" i="8"/>
  <c r="F30" i="8"/>
  <c r="E30" i="8"/>
  <c r="D30" i="8"/>
  <c r="C30" i="8"/>
  <c r="H50" i="8"/>
  <c r="G50" i="8"/>
  <c r="F50" i="8"/>
  <c r="E50" i="8"/>
  <c r="D50" i="8"/>
  <c r="C50" i="8"/>
  <c r="H37" i="8"/>
  <c r="G37" i="8"/>
  <c r="F37" i="8"/>
  <c r="E37" i="8"/>
  <c r="D37" i="8"/>
  <c r="C37" i="8"/>
  <c r="H48" i="8"/>
  <c r="G48" i="8"/>
  <c r="F48" i="8"/>
  <c r="E48" i="8"/>
  <c r="D48" i="8"/>
  <c r="C48" i="8"/>
  <c r="H33" i="8"/>
  <c r="G33" i="8"/>
  <c r="F33" i="8"/>
  <c r="E33" i="8"/>
  <c r="D33" i="8"/>
  <c r="C33" i="8"/>
  <c r="H15" i="8"/>
  <c r="G15" i="8"/>
  <c r="F15" i="8"/>
  <c r="E15" i="8"/>
  <c r="D15" i="8"/>
  <c r="C15" i="8"/>
  <c r="H43" i="8"/>
  <c r="G43" i="8"/>
  <c r="F43" i="8"/>
  <c r="E43" i="8"/>
  <c r="D43" i="8"/>
  <c r="C43" i="8"/>
  <c r="H10" i="8"/>
  <c r="G10" i="8"/>
  <c r="F10" i="8"/>
  <c r="E10" i="8"/>
  <c r="D10" i="8"/>
  <c r="C10" i="8"/>
  <c r="H17" i="8"/>
  <c r="G17" i="8"/>
  <c r="F17" i="8"/>
  <c r="E17" i="8"/>
  <c r="D17" i="8"/>
  <c r="C17" i="8"/>
  <c r="H22" i="8"/>
  <c r="G22" i="8"/>
  <c r="F22" i="8"/>
  <c r="E22" i="8"/>
  <c r="D22" i="8"/>
  <c r="C22" i="8"/>
  <c r="H13" i="8"/>
  <c r="G13" i="8"/>
  <c r="F13" i="8"/>
  <c r="E13" i="8"/>
  <c r="D13" i="8"/>
  <c r="C13" i="8"/>
  <c r="H5" i="8"/>
  <c r="G5" i="8"/>
  <c r="F5" i="8"/>
  <c r="E5" i="8"/>
  <c r="D5" i="8"/>
  <c r="C5" i="8"/>
  <c r="H14" i="8"/>
  <c r="G14" i="8"/>
  <c r="F14" i="8"/>
  <c r="E14" i="8"/>
  <c r="D14" i="8"/>
  <c r="C14" i="8"/>
  <c r="H16" i="8"/>
  <c r="G16" i="8"/>
  <c r="F16" i="8"/>
  <c r="E16" i="8"/>
  <c r="D16" i="8"/>
  <c r="C16" i="8"/>
  <c r="H24" i="8"/>
  <c r="G24" i="8"/>
  <c r="F24" i="8"/>
  <c r="E24" i="8"/>
  <c r="D24" i="8"/>
  <c r="C24" i="8"/>
  <c r="H51" i="8"/>
  <c r="G51" i="8"/>
  <c r="F51" i="8"/>
  <c r="E51" i="8"/>
  <c r="D51" i="8"/>
  <c r="C51" i="8"/>
  <c r="I51" i="8" s="1"/>
  <c r="H34" i="8"/>
  <c r="G34" i="8"/>
  <c r="F34" i="8"/>
  <c r="E34" i="8"/>
  <c r="D34" i="8"/>
  <c r="C34" i="8"/>
  <c r="H42" i="8"/>
  <c r="G42" i="8"/>
  <c r="F42" i="8"/>
  <c r="E42" i="8"/>
  <c r="D42" i="8"/>
  <c r="C42" i="8"/>
  <c r="H19" i="8"/>
  <c r="G19" i="8"/>
  <c r="F19" i="8"/>
  <c r="E19" i="8"/>
  <c r="D19" i="8"/>
  <c r="C19" i="8"/>
  <c r="H11" i="8"/>
  <c r="G11" i="8"/>
  <c r="F11" i="8"/>
  <c r="E11" i="8"/>
  <c r="D11" i="8"/>
  <c r="C11" i="8"/>
  <c r="H38" i="8"/>
  <c r="G38" i="8"/>
  <c r="F38" i="8"/>
  <c r="E38" i="8"/>
  <c r="D38" i="8"/>
  <c r="C38" i="8"/>
  <c r="H18" i="8"/>
  <c r="G18" i="8"/>
  <c r="F18" i="8"/>
  <c r="E18" i="8"/>
  <c r="D18" i="8"/>
  <c r="C18" i="8"/>
  <c r="H9" i="8"/>
  <c r="G9" i="8"/>
  <c r="F9" i="8"/>
  <c r="E9" i="8"/>
  <c r="D9" i="8"/>
  <c r="C9" i="8"/>
  <c r="H8" i="8"/>
  <c r="G8" i="8"/>
  <c r="F8" i="8"/>
  <c r="E8" i="8"/>
  <c r="D8" i="8"/>
  <c r="C8" i="8"/>
  <c r="H31" i="8"/>
  <c r="G31" i="8"/>
  <c r="F31" i="8"/>
  <c r="E31" i="8"/>
  <c r="D31" i="8"/>
  <c r="C31" i="8"/>
  <c r="H6" i="8"/>
  <c r="G6" i="8"/>
  <c r="F6" i="8"/>
  <c r="E6" i="8"/>
  <c r="D6" i="8"/>
  <c r="C6" i="8"/>
  <c r="H20" i="8"/>
  <c r="G20" i="8"/>
  <c r="F20" i="8"/>
  <c r="E20" i="8"/>
  <c r="D20" i="8"/>
  <c r="C20" i="8"/>
  <c r="H4" i="8"/>
  <c r="G4" i="8"/>
  <c r="F4" i="8"/>
  <c r="E4" i="8"/>
  <c r="D4" i="8"/>
  <c r="C4" i="8"/>
  <c r="H12" i="8"/>
  <c r="G12" i="8"/>
  <c r="F12" i="8"/>
  <c r="E12" i="8"/>
  <c r="D12" i="8"/>
  <c r="C12" i="8"/>
  <c r="H3" i="8"/>
  <c r="G3" i="8"/>
  <c r="F3" i="8"/>
  <c r="E3" i="8"/>
  <c r="D3" i="8"/>
  <c r="C3" i="8"/>
  <c r="H2" i="8"/>
  <c r="G2" i="8"/>
  <c r="F2" i="8"/>
  <c r="E2" i="8"/>
  <c r="D2" i="8"/>
  <c r="C2" i="8"/>
  <c r="I45" i="8" l="1"/>
  <c r="I41" i="8"/>
  <c r="I5" i="8"/>
  <c r="I34" i="8"/>
  <c r="I14" i="8"/>
  <c r="I23" i="8"/>
  <c r="I11" i="8"/>
  <c r="I4" i="8"/>
  <c r="I12" i="8"/>
  <c r="I31" i="8"/>
  <c r="I38" i="8"/>
  <c r="I17" i="8"/>
  <c r="I33" i="8"/>
  <c r="I30" i="8"/>
  <c r="I39" i="8"/>
  <c r="I7" i="8"/>
  <c r="I32" i="8"/>
  <c r="I28" i="8"/>
  <c r="I3" i="8"/>
  <c r="I6" i="8"/>
  <c r="I18" i="8"/>
  <c r="I42" i="8"/>
  <c r="I16" i="8"/>
  <c r="I22" i="8"/>
  <c r="I15" i="8"/>
  <c r="I50" i="8"/>
  <c r="I21" i="8"/>
  <c r="I27" i="8"/>
  <c r="I25" i="8"/>
  <c r="I20" i="8"/>
  <c r="I9" i="8"/>
  <c r="I19" i="8"/>
  <c r="I24" i="8"/>
  <c r="I13" i="8"/>
  <c r="I43" i="8"/>
  <c r="I37" i="8"/>
  <c r="I35" i="8"/>
  <c r="I47" i="8"/>
  <c r="I40" i="8"/>
  <c r="I44" i="8"/>
  <c r="I36" i="8"/>
  <c r="I2" i="8"/>
  <c r="I10" i="8"/>
  <c r="I48" i="8"/>
  <c r="I26" i="8"/>
  <c r="I46" i="8"/>
  <c r="I8" i="8"/>
  <c r="H44" i="7" l="1"/>
  <c r="G44" i="7"/>
  <c r="F44" i="7"/>
  <c r="E44" i="7"/>
  <c r="D44" i="7"/>
  <c r="C44" i="7"/>
  <c r="H40" i="7"/>
  <c r="G40" i="7"/>
  <c r="F40" i="7"/>
  <c r="E40" i="7"/>
  <c r="D40" i="7"/>
  <c r="C40" i="7"/>
  <c r="H38" i="7"/>
  <c r="G38" i="7"/>
  <c r="F38" i="7"/>
  <c r="E38" i="7"/>
  <c r="D38" i="7"/>
  <c r="C38" i="7"/>
  <c r="I38" i="7" s="1"/>
  <c r="H36" i="7"/>
  <c r="G36" i="7"/>
  <c r="F36" i="7"/>
  <c r="E36" i="7"/>
  <c r="D36" i="7"/>
  <c r="C36" i="7"/>
  <c r="H35" i="7"/>
  <c r="G35" i="7"/>
  <c r="F35" i="7"/>
  <c r="E35" i="7"/>
  <c r="D35" i="7"/>
  <c r="C35" i="7"/>
  <c r="H22" i="7"/>
  <c r="G22" i="7"/>
  <c r="F22" i="7"/>
  <c r="E22" i="7"/>
  <c r="D22" i="7"/>
  <c r="C22" i="7"/>
  <c r="H34" i="7"/>
  <c r="G34" i="7"/>
  <c r="F34" i="7"/>
  <c r="E34" i="7"/>
  <c r="D34" i="7"/>
  <c r="C34" i="7"/>
  <c r="I34" i="7" s="1"/>
  <c r="H30" i="7"/>
  <c r="G30" i="7"/>
  <c r="F30" i="7"/>
  <c r="E30" i="7"/>
  <c r="D30" i="7"/>
  <c r="C30" i="7"/>
  <c r="I30" i="7" s="1"/>
  <c r="H42" i="7"/>
  <c r="G42" i="7"/>
  <c r="F42" i="7"/>
  <c r="E42" i="7"/>
  <c r="D42" i="7"/>
  <c r="C42" i="7"/>
  <c r="H39" i="7"/>
  <c r="G39" i="7"/>
  <c r="F39" i="7"/>
  <c r="E39" i="7"/>
  <c r="D39" i="7"/>
  <c r="C39" i="7"/>
  <c r="H13" i="7"/>
  <c r="G13" i="7"/>
  <c r="F13" i="7"/>
  <c r="E13" i="7"/>
  <c r="D13" i="7"/>
  <c r="C13" i="7"/>
  <c r="I13" i="7" s="1"/>
  <c r="H19" i="7"/>
  <c r="G19" i="7"/>
  <c r="F19" i="7"/>
  <c r="E19" i="7"/>
  <c r="D19" i="7"/>
  <c r="C19" i="7"/>
  <c r="I19" i="7" s="1"/>
  <c r="H8" i="7"/>
  <c r="G8" i="7"/>
  <c r="F8" i="7"/>
  <c r="E8" i="7"/>
  <c r="D8" i="7"/>
  <c r="C8" i="7"/>
  <c r="H46" i="7"/>
  <c r="G46" i="7"/>
  <c r="F46" i="7"/>
  <c r="E46" i="7"/>
  <c r="D46" i="7"/>
  <c r="C46" i="7"/>
  <c r="H23" i="7"/>
  <c r="G23" i="7"/>
  <c r="F23" i="7"/>
  <c r="E23" i="7"/>
  <c r="D23" i="7"/>
  <c r="C23" i="7"/>
  <c r="I23" i="7" s="1"/>
  <c r="H26" i="7"/>
  <c r="G26" i="7"/>
  <c r="F26" i="7"/>
  <c r="E26" i="7"/>
  <c r="D26" i="7"/>
  <c r="C26" i="7"/>
  <c r="I26" i="7" s="1"/>
  <c r="H45" i="7"/>
  <c r="G45" i="7"/>
  <c r="F45" i="7"/>
  <c r="E45" i="7"/>
  <c r="D45" i="7"/>
  <c r="C45" i="7"/>
  <c r="H20" i="7"/>
  <c r="G20" i="7"/>
  <c r="F20" i="7"/>
  <c r="E20" i="7"/>
  <c r="D20" i="7"/>
  <c r="C20" i="7"/>
  <c r="H32" i="7"/>
  <c r="G32" i="7"/>
  <c r="F32" i="7"/>
  <c r="E32" i="7"/>
  <c r="D32" i="7"/>
  <c r="C32" i="7"/>
  <c r="I32" i="7" s="1"/>
  <c r="H17" i="7"/>
  <c r="G17" i="7"/>
  <c r="F17" i="7"/>
  <c r="E17" i="7"/>
  <c r="D17" i="7"/>
  <c r="C17" i="7"/>
  <c r="I17" i="7" s="1"/>
  <c r="H12" i="7"/>
  <c r="G12" i="7"/>
  <c r="F12" i="7"/>
  <c r="E12" i="7"/>
  <c r="D12" i="7"/>
  <c r="C12" i="7"/>
  <c r="H7" i="7"/>
  <c r="G7" i="7"/>
  <c r="F7" i="7"/>
  <c r="E7" i="7"/>
  <c r="D7" i="7"/>
  <c r="C7" i="7"/>
  <c r="H4" i="7"/>
  <c r="G4" i="7"/>
  <c r="F4" i="7"/>
  <c r="E4" i="7"/>
  <c r="D4" i="7"/>
  <c r="C4" i="7"/>
  <c r="I4" i="7" s="1"/>
  <c r="H5" i="7"/>
  <c r="G5" i="7"/>
  <c r="F5" i="7"/>
  <c r="E5" i="7"/>
  <c r="D5" i="7"/>
  <c r="C5" i="7"/>
  <c r="I5" i="7" s="1"/>
  <c r="H3" i="7"/>
  <c r="G3" i="7"/>
  <c r="F3" i="7"/>
  <c r="E3" i="7"/>
  <c r="D3" i="7"/>
  <c r="C3" i="7"/>
  <c r="H47" i="7"/>
  <c r="G47" i="7"/>
  <c r="F47" i="7"/>
  <c r="E47" i="7"/>
  <c r="D47" i="7"/>
  <c r="C47" i="7"/>
  <c r="H33" i="7"/>
  <c r="G33" i="7"/>
  <c r="F33" i="7"/>
  <c r="E33" i="7"/>
  <c r="D33" i="7"/>
  <c r="C33" i="7"/>
  <c r="I33" i="7" s="1"/>
  <c r="H24" i="7"/>
  <c r="G24" i="7"/>
  <c r="F24" i="7"/>
  <c r="E24" i="7"/>
  <c r="D24" i="7"/>
  <c r="C24" i="7"/>
  <c r="H28" i="7"/>
  <c r="G28" i="7"/>
  <c r="F28" i="7"/>
  <c r="E28" i="7"/>
  <c r="D28" i="7"/>
  <c r="C28" i="7"/>
  <c r="H43" i="7"/>
  <c r="G43" i="7"/>
  <c r="F43" i="7"/>
  <c r="E43" i="7"/>
  <c r="D43" i="7"/>
  <c r="C43" i="7"/>
  <c r="H31" i="7"/>
  <c r="G31" i="7"/>
  <c r="F31" i="7"/>
  <c r="E31" i="7"/>
  <c r="D31" i="7"/>
  <c r="C31" i="7"/>
  <c r="I31" i="7" s="1"/>
  <c r="H41" i="7"/>
  <c r="G41" i="7"/>
  <c r="F41" i="7"/>
  <c r="E41" i="7"/>
  <c r="D41" i="7"/>
  <c r="C41" i="7"/>
  <c r="H27" i="7"/>
  <c r="G27" i="7"/>
  <c r="F27" i="7"/>
  <c r="E27" i="7"/>
  <c r="D27" i="7"/>
  <c r="C27" i="7"/>
  <c r="H14" i="7"/>
  <c r="G14" i="7"/>
  <c r="F14" i="7"/>
  <c r="E14" i="7"/>
  <c r="D14" i="7"/>
  <c r="C14" i="7"/>
  <c r="H10" i="7"/>
  <c r="G10" i="7"/>
  <c r="F10" i="7"/>
  <c r="E10" i="7"/>
  <c r="D10" i="7"/>
  <c r="C10" i="7"/>
  <c r="H37" i="7"/>
  <c r="G37" i="7"/>
  <c r="F37" i="7"/>
  <c r="E37" i="7"/>
  <c r="D37" i="7"/>
  <c r="C37" i="7"/>
  <c r="H18" i="7"/>
  <c r="G18" i="7"/>
  <c r="F18" i="7"/>
  <c r="E18" i="7"/>
  <c r="D18" i="7"/>
  <c r="C18" i="7"/>
  <c r="H9" i="7"/>
  <c r="G9" i="7"/>
  <c r="F9" i="7"/>
  <c r="E9" i="7"/>
  <c r="D9" i="7"/>
  <c r="C9" i="7"/>
  <c r="H6" i="7"/>
  <c r="G6" i="7"/>
  <c r="F6" i="7"/>
  <c r="E6" i="7"/>
  <c r="D6" i="7"/>
  <c r="C6" i="7"/>
  <c r="H29" i="7"/>
  <c r="G29" i="7"/>
  <c r="F29" i="7"/>
  <c r="E29" i="7"/>
  <c r="D29" i="7"/>
  <c r="C29" i="7"/>
  <c r="H15" i="7"/>
  <c r="G15" i="7"/>
  <c r="F15" i="7"/>
  <c r="E15" i="7"/>
  <c r="D15" i="7"/>
  <c r="C15" i="7"/>
  <c r="H16" i="7"/>
  <c r="G16" i="7"/>
  <c r="F16" i="7"/>
  <c r="E16" i="7"/>
  <c r="D16" i="7"/>
  <c r="C16" i="7"/>
  <c r="H11" i="7"/>
  <c r="G11" i="7"/>
  <c r="F11" i="7"/>
  <c r="E11" i="7"/>
  <c r="D11" i="7"/>
  <c r="C11" i="7"/>
  <c r="H25" i="7"/>
  <c r="G25" i="7"/>
  <c r="F25" i="7"/>
  <c r="E25" i="7"/>
  <c r="D25" i="7"/>
  <c r="C25" i="7"/>
  <c r="H21" i="7"/>
  <c r="G21" i="7"/>
  <c r="F21" i="7"/>
  <c r="E21" i="7"/>
  <c r="D21" i="7"/>
  <c r="C21" i="7"/>
  <c r="H2" i="7"/>
  <c r="G2" i="7"/>
  <c r="F2" i="7"/>
  <c r="E2" i="7"/>
  <c r="D2" i="7"/>
  <c r="C2" i="7"/>
  <c r="H26" i="6"/>
  <c r="G26" i="6"/>
  <c r="F26" i="6"/>
  <c r="E26" i="6"/>
  <c r="D26" i="6"/>
  <c r="C26" i="6"/>
  <c r="H25" i="6"/>
  <c r="G25" i="6"/>
  <c r="F25" i="6"/>
  <c r="E25" i="6"/>
  <c r="D25" i="6"/>
  <c r="C25" i="6"/>
  <c r="H24" i="6"/>
  <c r="G24" i="6"/>
  <c r="F24" i="6"/>
  <c r="E24" i="6"/>
  <c r="D24" i="6"/>
  <c r="C24" i="6"/>
  <c r="H12" i="6"/>
  <c r="G12" i="6"/>
  <c r="F12" i="6"/>
  <c r="E12" i="6"/>
  <c r="D12" i="6"/>
  <c r="C12" i="6"/>
  <c r="H23" i="6"/>
  <c r="G23" i="6"/>
  <c r="F23" i="6"/>
  <c r="E23" i="6"/>
  <c r="D23" i="6"/>
  <c r="C23" i="6"/>
  <c r="H22" i="6"/>
  <c r="G22" i="6"/>
  <c r="F22" i="6"/>
  <c r="E22" i="6"/>
  <c r="D22" i="6"/>
  <c r="C22" i="6"/>
  <c r="H19" i="6"/>
  <c r="G19" i="6"/>
  <c r="F19" i="6"/>
  <c r="E19" i="6"/>
  <c r="D19" i="6"/>
  <c r="C19" i="6"/>
  <c r="H17" i="6"/>
  <c r="G17" i="6"/>
  <c r="F17" i="6"/>
  <c r="E17" i="6"/>
  <c r="D17" i="6"/>
  <c r="C17" i="6"/>
  <c r="H8" i="6"/>
  <c r="G8" i="6"/>
  <c r="F8" i="6"/>
  <c r="E8" i="6"/>
  <c r="D8" i="6"/>
  <c r="C8" i="6"/>
  <c r="H16" i="6"/>
  <c r="G16" i="6"/>
  <c r="F16" i="6"/>
  <c r="E16" i="6"/>
  <c r="D16" i="6"/>
  <c r="C16" i="6"/>
  <c r="H15" i="6"/>
  <c r="G15" i="6"/>
  <c r="F15" i="6"/>
  <c r="E15" i="6"/>
  <c r="D15" i="6"/>
  <c r="C15" i="6"/>
  <c r="H14" i="6"/>
  <c r="G14" i="6"/>
  <c r="F14" i="6"/>
  <c r="E14" i="6"/>
  <c r="D14" i="6"/>
  <c r="C14" i="6"/>
  <c r="H13" i="6"/>
  <c r="G13" i="6"/>
  <c r="F13" i="6"/>
  <c r="E13" i="6"/>
  <c r="D13" i="6"/>
  <c r="C13" i="6"/>
  <c r="H21" i="6"/>
  <c r="G21" i="6"/>
  <c r="F21" i="6"/>
  <c r="E21" i="6"/>
  <c r="D21" i="6"/>
  <c r="C21" i="6"/>
  <c r="H20" i="6"/>
  <c r="G20" i="6"/>
  <c r="F20" i="6"/>
  <c r="E20" i="6"/>
  <c r="D20" i="6"/>
  <c r="C20" i="6"/>
  <c r="H18" i="6"/>
  <c r="G18" i="6"/>
  <c r="F18" i="6"/>
  <c r="E18" i="6"/>
  <c r="D18" i="6"/>
  <c r="C18" i="6"/>
  <c r="H7" i="6"/>
  <c r="G7" i="6"/>
  <c r="F7" i="6"/>
  <c r="E7" i="6"/>
  <c r="D7" i="6"/>
  <c r="C7" i="6"/>
  <c r="H6" i="6"/>
  <c r="G6" i="6"/>
  <c r="F6" i="6"/>
  <c r="E6" i="6"/>
  <c r="D6" i="6"/>
  <c r="C6" i="6"/>
  <c r="H4" i="6"/>
  <c r="G4" i="6"/>
  <c r="F4" i="6"/>
  <c r="E4" i="6"/>
  <c r="D4" i="6"/>
  <c r="C4" i="6"/>
  <c r="H5" i="6"/>
  <c r="G5" i="6"/>
  <c r="F5" i="6"/>
  <c r="E5" i="6"/>
  <c r="D5" i="6"/>
  <c r="C5" i="6"/>
  <c r="H10" i="6"/>
  <c r="G10" i="6"/>
  <c r="F10" i="6"/>
  <c r="E10" i="6"/>
  <c r="D10" i="6"/>
  <c r="C10" i="6"/>
  <c r="H11" i="6"/>
  <c r="G11" i="6"/>
  <c r="F11" i="6"/>
  <c r="E11" i="6"/>
  <c r="D11" i="6"/>
  <c r="C11" i="6"/>
  <c r="H9" i="6"/>
  <c r="G9" i="6"/>
  <c r="F9" i="6"/>
  <c r="E9" i="6"/>
  <c r="D9" i="6"/>
  <c r="C9" i="6"/>
  <c r="H3" i="6"/>
  <c r="G3" i="6"/>
  <c r="F3" i="6"/>
  <c r="E3" i="6"/>
  <c r="D3" i="6"/>
  <c r="C3" i="6"/>
  <c r="H2" i="6"/>
  <c r="G2" i="6"/>
  <c r="F2" i="6"/>
  <c r="E2" i="6"/>
  <c r="D2" i="6"/>
  <c r="C2" i="6"/>
  <c r="I24" i="7" l="1"/>
  <c r="I36" i="7"/>
  <c r="I22" i="7"/>
  <c r="I29" i="7"/>
  <c r="I37" i="7"/>
  <c r="I41" i="7"/>
  <c r="I25" i="7"/>
  <c r="I21" i="7"/>
  <c r="I15" i="7"/>
  <c r="I18" i="7"/>
  <c r="I27" i="7"/>
  <c r="I28" i="7"/>
  <c r="I3" i="7"/>
  <c r="I12" i="7"/>
  <c r="I45" i="7"/>
  <c r="I8" i="7"/>
  <c r="I42" i="7"/>
  <c r="I35" i="7"/>
  <c r="I44" i="7"/>
  <c r="I16" i="7"/>
  <c r="I9" i="7"/>
  <c r="I14" i="7"/>
  <c r="I43" i="7"/>
  <c r="I47" i="7"/>
  <c r="I7" i="7"/>
  <c r="I20" i="7"/>
  <c r="I46" i="7"/>
  <c r="I39" i="7"/>
  <c r="I40" i="7"/>
  <c r="I2" i="7"/>
  <c r="I11" i="7"/>
  <c r="I6" i="7"/>
  <c r="I10" i="7"/>
  <c r="I3" i="6"/>
  <c r="I5" i="6"/>
  <c r="I18" i="6"/>
  <c r="I14" i="6"/>
  <c r="I17" i="6"/>
  <c r="I12" i="6"/>
  <c r="I10" i="6"/>
  <c r="I7" i="6"/>
  <c r="I13" i="6"/>
  <c r="I8" i="6"/>
  <c r="I23" i="6"/>
  <c r="I26" i="6"/>
  <c r="I11" i="6"/>
  <c r="I6" i="6"/>
  <c r="I21" i="6"/>
  <c r="I16" i="6"/>
  <c r="I22" i="6"/>
  <c r="I25" i="6"/>
  <c r="I2" i="6"/>
  <c r="I9" i="6"/>
  <c r="I4" i="6"/>
  <c r="I20" i="6"/>
  <c r="I15" i="6"/>
  <c r="I19" i="6"/>
  <c r="I24" i="6"/>
  <c r="H17" i="5" l="1"/>
  <c r="G17" i="5"/>
  <c r="F17" i="5"/>
  <c r="E17" i="5"/>
  <c r="D17" i="5"/>
  <c r="C17" i="5"/>
  <c r="H16" i="5"/>
  <c r="G16" i="5"/>
  <c r="F16" i="5"/>
  <c r="E16" i="5"/>
  <c r="D16" i="5"/>
  <c r="C16" i="5"/>
  <c r="H14" i="5"/>
  <c r="G14" i="5"/>
  <c r="F14" i="5"/>
  <c r="E14" i="5"/>
  <c r="D14" i="5"/>
  <c r="C14" i="5"/>
  <c r="H11" i="5"/>
  <c r="G11" i="5"/>
  <c r="F11" i="5"/>
  <c r="E11" i="5"/>
  <c r="D11" i="5"/>
  <c r="C11" i="5"/>
  <c r="H6" i="5"/>
  <c r="G6" i="5"/>
  <c r="F6" i="5"/>
  <c r="E6" i="5"/>
  <c r="D6" i="5"/>
  <c r="C6" i="5"/>
  <c r="H13" i="5"/>
  <c r="G13" i="5"/>
  <c r="F13" i="5"/>
  <c r="E13" i="5"/>
  <c r="D13" i="5"/>
  <c r="C13" i="5"/>
  <c r="H10" i="5"/>
  <c r="G10" i="5"/>
  <c r="F10" i="5"/>
  <c r="E10" i="5"/>
  <c r="D10" i="5"/>
  <c r="C10" i="5"/>
  <c r="H5" i="5"/>
  <c r="G5" i="5"/>
  <c r="F5" i="5"/>
  <c r="E5" i="5"/>
  <c r="D5" i="5"/>
  <c r="C5" i="5"/>
  <c r="D2" i="5"/>
  <c r="C2" i="5"/>
  <c r="H15" i="5"/>
  <c r="G15" i="5"/>
  <c r="F15" i="5"/>
  <c r="E15" i="5"/>
  <c r="D15" i="5"/>
  <c r="C15" i="5"/>
  <c r="H12" i="5"/>
  <c r="G12" i="5"/>
  <c r="F12" i="5"/>
  <c r="E12" i="5"/>
  <c r="D12" i="5"/>
  <c r="C12" i="5"/>
  <c r="H9" i="5"/>
  <c r="G9" i="5"/>
  <c r="F9" i="5"/>
  <c r="E9" i="5"/>
  <c r="D9" i="5"/>
  <c r="C9" i="5"/>
  <c r="H8" i="5"/>
  <c r="G8" i="5"/>
  <c r="F8" i="5"/>
  <c r="E8" i="5"/>
  <c r="D8" i="5"/>
  <c r="C8" i="5"/>
  <c r="H7" i="5"/>
  <c r="G7" i="5"/>
  <c r="F7" i="5"/>
  <c r="E7" i="5"/>
  <c r="D7" i="5"/>
  <c r="C7" i="5"/>
  <c r="H4" i="5"/>
  <c r="G4" i="5"/>
  <c r="F4" i="5"/>
  <c r="E4" i="5"/>
  <c r="D4" i="5"/>
  <c r="C4" i="5"/>
  <c r="H3" i="5"/>
  <c r="G3" i="5"/>
  <c r="F3" i="5"/>
  <c r="E3" i="5"/>
  <c r="D3" i="5"/>
  <c r="C3" i="5"/>
  <c r="I16" i="5" l="1"/>
  <c r="I3" i="5"/>
  <c r="I13" i="5"/>
  <c r="I15" i="5"/>
  <c r="I4" i="5"/>
  <c r="I5" i="5"/>
  <c r="I11" i="5"/>
  <c r="I12" i="5"/>
  <c r="I9" i="5"/>
  <c r="I6" i="5"/>
  <c r="I17" i="5"/>
  <c r="I8" i="5"/>
  <c r="I7" i="5"/>
  <c r="I10" i="5"/>
  <c r="I14" i="5"/>
  <c r="I2" i="5"/>
  <c r="G22" i="4" l="1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G18" i="4"/>
  <c r="F18" i="4"/>
  <c r="E18" i="4"/>
  <c r="D18" i="4"/>
  <c r="C18" i="4"/>
  <c r="G17" i="4"/>
  <c r="F17" i="4"/>
  <c r="E17" i="4"/>
  <c r="D17" i="4"/>
  <c r="C17" i="4"/>
  <c r="G15" i="4"/>
  <c r="F15" i="4"/>
  <c r="E15" i="4"/>
  <c r="D15" i="4"/>
  <c r="C15" i="4"/>
  <c r="G14" i="4"/>
  <c r="F14" i="4"/>
  <c r="E14" i="4"/>
  <c r="D14" i="4"/>
  <c r="C14" i="4"/>
  <c r="G9" i="4"/>
  <c r="F9" i="4"/>
  <c r="E9" i="4"/>
  <c r="D9" i="4"/>
  <c r="C9" i="4"/>
  <c r="G12" i="4"/>
  <c r="F12" i="4"/>
  <c r="E12" i="4"/>
  <c r="D12" i="4"/>
  <c r="C12" i="4"/>
  <c r="G16" i="4"/>
  <c r="F16" i="4"/>
  <c r="E16" i="4"/>
  <c r="D16" i="4"/>
  <c r="C16" i="4"/>
  <c r="G10" i="4"/>
  <c r="F10" i="4"/>
  <c r="E10" i="4"/>
  <c r="D10" i="4"/>
  <c r="C10" i="4"/>
  <c r="G11" i="4"/>
  <c r="F11" i="4"/>
  <c r="E11" i="4"/>
  <c r="D11" i="4"/>
  <c r="C11" i="4"/>
  <c r="G7" i="4"/>
  <c r="F7" i="4"/>
  <c r="E7" i="4"/>
  <c r="D7" i="4"/>
  <c r="C7" i="4"/>
  <c r="G4" i="4"/>
  <c r="F4" i="4"/>
  <c r="E4" i="4"/>
  <c r="D4" i="4"/>
  <c r="C4" i="4"/>
  <c r="G6" i="4"/>
  <c r="F6" i="4"/>
  <c r="E6" i="4"/>
  <c r="D6" i="4"/>
  <c r="C6" i="4"/>
  <c r="G13" i="4"/>
  <c r="F13" i="4"/>
  <c r="E13" i="4"/>
  <c r="D13" i="4"/>
  <c r="C13" i="4"/>
  <c r="G8" i="4"/>
  <c r="F8" i="4"/>
  <c r="E8" i="4"/>
  <c r="D8" i="4"/>
  <c r="C8" i="4"/>
  <c r="G5" i="4"/>
  <c r="F5" i="4"/>
  <c r="E5" i="4"/>
  <c r="D5" i="4"/>
  <c r="C5" i="4"/>
  <c r="G3" i="4"/>
  <c r="F3" i="4"/>
  <c r="E3" i="4"/>
  <c r="D3" i="4"/>
  <c r="C3" i="4"/>
  <c r="G2" i="4"/>
  <c r="F2" i="4"/>
  <c r="E2" i="4"/>
  <c r="D2" i="4"/>
  <c r="C2" i="4"/>
  <c r="H10" i="4" l="1"/>
  <c r="H14" i="4"/>
  <c r="H9" i="4"/>
  <c r="H6" i="4"/>
  <c r="H2" i="4"/>
  <c r="H5" i="4"/>
  <c r="H16" i="4"/>
  <c r="H20" i="4"/>
  <c r="H7" i="4"/>
  <c r="H17" i="4"/>
  <c r="H13" i="4"/>
  <c r="H22" i="4"/>
  <c r="H19" i="4"/>
  <c r="H4" i="4"/>
  <c r="H15" i="4"/>
  <c r="H8" i="4"/>
  <c r="H12" i="4"/>
  <c r="H21" i="4"/>
  <c r="H3" i="4"/>
  <c r="H11" i="4"/>
  <c r="H18" i="4"/>
  <c r="G14" i="3" l="1"/>
  <c r="F14" i="3"/>
  <c r="E14" i="3"/>
  <c r="D14" i="3"/>
  <c r="C14" i="3"/>
  <c r="G12" i="3"/>
  <c r="F12" i="3"/>
  <c r="E12" i="3"/>
  <c r="D12" i="3"/>
  <c r="C12" i="3"/>
  <c r="G11" i="3"/>
  <c r="F11" i="3"/>
  <c r="E11" i="3"/>
  <c r="D11" i="3"/>
  <c r="C11" i="3"/>
  <c r="G13" i="3"/>
  <c r="F13" i="3"/>
  <c r="E13" i="3"/>
  <c r="D13" i="3"/>
  <c r="C13" i="3"/>
  <c r="G6" i="3"/>
  <c r="F6" i="3"/>
  <c r="E6" i="3"/>
  <c r="D6" i="3"/>
  <c r="C6" i="3"/>
  <c r="G10" i="3"/>
  <c r="F10" i="3"/>
  <c r="E10" i="3"/>
  <c r="D10" i="3"/>
  <c r="C10" i="3"/>
  <c r="G8" i="3"/>
  <c r="F8" i="3"/>
  <c r="E8" i="3"/>
  <c r="D8" i="3"/>
  <c r="C8" i="3"/>
  <c r="G7" i="3"/>
  <c r="F7" i="3"/>
  <c r="E7" i="3"/>
  <c r="D7" i="3"/>
  <c r="C7" i="3"/>
  <c r="G2" i="3"/>
  <c r="F2" i="3"/>
  <c r="E2" i="3"/>
  <c r="D2" i="3"/>
  <c r="C2" i="3"/>
  <c r="G5" i="3"/>
  <c r="F5" i="3"/>
  <c r="E5" i="3"/>
  <c r="D5" i="3"/>
  <c r="C5" i="3"/>
  <c r="G9" i="3"/>
  <c r="F9" i="3"/>
  <c r="E9" i="3"/>
  <c r="D9" i="3"/>
  <c r="C9" i="3"/>
  <c r="G3" i="3"/>
  <c r="F3" i="3"/>
  <c r="E3" i="3"/>
  <c r="D3" i="3"/>
  <c r="C3" i="3"/>
  <c r="F4" i="3"/>
  <c r="E4" i="3"/>
  <c r="D4" i="3"/>
  <c r="C4" i="3"/>
  <c r="E10" i="2"/>
  <c r="D10" i="2"/>
  <c r="C10" i="2"/>
  <c r="E12" i="2"/>
  <c r="D12" i="2"/>
  <c r="C12" i="2"/>
  <c r="E9" i="2"/>
  <c r="D9" i="2"/>
  <c r="C9" i="2"/>
  <c r="E8" i="2"/>
  <c r="D8" i="2"/>
  <c r="C8" i="2"/>
  <c r="E11" i="2"/>
  <c r="D11" i="2"/>
  <c r="C11" i="2"/>
  <c r="E7" i="2"/>
  <c r="D7" i="2"/>
  <c r="C7" i="2"/>
  <c r="E6" i="2"/>
  <c r="D6" i="2"/>
  <c r="C6" i="2"/>
  <c r="E4" i="2"/>
  <c r="D4" i="2"/>
  <c r="C4" i="2"/>
  <c r="E3" i="2"/>
  <c r="D3" i="2"/>
  <c r="C3" i="2"/>
  <c r="E5" i="2"/>
  <c r="D5" i="2"/>
  <c r="C5" i="2"/>
  <c r="E2" i="2"/>
  <c r="D2" i="2"/>
  <c r="C2" i="2"/>
  <c r="H10" i="3" l="1"/>
  <c r="H6" i="3"/>
  <c r="H8" i="3"/>
  <c r="H5" i="3"/>
  <c r="H11" i="3"/>
  <c r="H4" i="3"/>
  <c r="H7" i="3"/>
  <c r="H14" i="3"/>
  <c r="H9" i="3"/>
  <c r="H13" i="3"/>
  <c r="H2" i="3"/>
  <c r="H12" i="3"/>
  <c r="H3" i="3"/>
  <c r="F8" i="2"/>
  <c r="F10" i="2"/>
  <c r="F6" i="2"/>
  <c r="F4" i="2"/>
  <c r="F3" i="2"/>
  <c r="F5" i="2"/>
  <c r="F12" i="2"/>
  <c r="F2" i="2"/>
  <c r="F9" i="2"/>
  <c r="F11" i="2"/>
  <c r="F7" i="2"/>
  <c r="E9" i="1" l="1"/>
  <c r="D9" i="1"/>
  <c r="C9" i="1"/>
  <c r="E5" i="1"/>
  <c r="D5" i="1"/>
  <c r="C5" i="1"/>
  <c r="E8" i="1"/>
  <c r="D8" i="1"/>
  <c r="C8" i="1"/>
  <c r="E7" i="1"/>
  <c r="D7" i="1"/>
  <c r="C7" i="1"/>
  <c r="E4" i="1"/>
  <c r="D4" i="1"/>
  <c r="C4" i="1"/>
  <c r="E6" i="1"/>
  <c r="D6" i="1"/>
  <c r="C6" i="1"/>
  <c r="E3" i="1"/>
  <c r="D3" i="1"/>
  <c r="C3" i="1"/>
  <c r="E2" i="1"/>
  <c r="D2" i="1"/>
  <c r="C2" i="1"/>
  <c r="F3" i="1" l="1"/>
  <c r="F9" i="1"/>
  <c r="F2" i="1"/>
  <c r="F6" i="1"/>
  <c r="F8" i="1"/>
  <c r="F4" i="1"/>
  <c r="F5" i="1"/>
  <c r="F7" i="1"/>
</calcChain>
</file>

<file path=xl/sharedStrings.xml><?xml version="1.0" encoding="utf-8"?>
<sst xmlns="http://schemas.openxmlformats.org/spreadsheetml/2006/main" count="384" uniqueCount="239">
  <si>
    <t>Kilpailja</t>
  </si>
  <si>
    <t>Kisa 1</t>
  </si>
  <si>
    <t>Kisa 2</t>
  </si>
  <si>
    <t>Kisa 3</t>
  </si>
  <si>
    <t>TOP5</t>
  </si>
  <si>
    <t>Mauri Ronkanen</t>
  </si>
  <si>
    <t>Eetu Hämäläinen</t>
  </si>
  <si>
    <t>Peetu Heiskanen</t>
  </si>
  <si>
    <t>Otso Mannonen</t>
  </si>
  <si>
    <t>Eeli Petäjämäki</t>
  </si>
  <si>
    <t>Maxim Ovaska</t>
  </si>
  <si>
    <t>Anssi Teho</t>
  </si>
  <si>
    <t>Wille Junnila</t>
  </si>
  <si>
    <t>Kerttu Ranta</t>
  </si>
  <si>
    <t>Lola Monte</t>
  </si>
  <si>
    <t>Iia Hannula</t>
  </si>
  <si>
    <t>Maija Vuohelainen</t>
  </si>
  <si>
    <t>Marjaana Salo</t>
  </si>
  <si>
    <t>Ellen Anttonen</t>
  </si>
  <si>
    <t>Mikaela Mattila</t>
  </si>
  <si>
    <t>Fanny Jokela</t>
  </si>
  <si>
    <t>Tyyne Rintala</t>
  </si>
  <si>
    <t>Aino Rönkkö</t>
  </si>
  <si>
    <t>Hilda Tunnila</t>
  </si>
  <si>
    <t>Kisa 4</t>
  </si>
  <si>
    <t>Kisa 5</t>
  </si>
  <si>
    <t>Hendrik Mäihäniemi</t>
  </si>
  <si>
    <t>Markus Tervajoki</t>
  </si>
  <si>
    <t>Frans Sivula</t>
  </si>
  <si>
    <t>Henri Kaila</t>
  </si>
  <si>
    <t>Emil Ruissalo</t>
  </si>
  <si>
    <t>Edvin Kervinen</t>
  </si>
  <si>
    <t>Daniel Turunen</t>
  </si>
  <si>
    <t>Teo Lehtonen</t>
  </si>
  <si>
    <t>Väinö Holopainen</t>
  </si>
  <si>
    <t>Lev Perevoshchikov</t>
  </si>
  <si>
    <t>Eemil Kärkkäinen</t>
  </si>
  <si>
    <t>Elmeri Marjeta</t>
  </si>
  <si>
    <t>Anton Uusilehto</t>
  </si>
  <si>
    <t>Mimmi Koivisto</t>
  </si>
  <si>
    <t>Velma Kössi</t>
  </si>
  <si>
    <t>Vivian Lahti</t>
  </si>
  <si>
    <t>Ella Palola</t>
  </si>
  <si>
    <t>Tyyne Kärki</t>
  </si>
  <si>
    <t>Liina Lehtonen</t>
  </si>
  <si>
    <t>Aada Hannula</t>
  </si>
  <si>
    <t>Emma Nurminen</t>
  </si>
  <si>
    <t>Anni Uuspelto</t>
  </si>
  <si>
    <t>Eva Nieminen</t>
  </si>
  <si>
    <t>Vera Monte</t>
  </si>
  <si>
    <t>Mette Mäenpää</t>
  </si>
  <si>
    <t>Helen Widgren</t>
  </si>
  <si>
    <t>Anniina Salo</t>
  </si>
  <si>
    <t>Mirella Vihavainen</t>
  </si>
  <si>
    <t>Erin Anttonen</t>
  </si>
  <si>
    <t>Juuli Pyymäki</t>
  </si>
  <si>
    <t>Vilja Tunnila</t>
  </si>
  <si>
    <t>Elsa Kainulainen</t>
  </si>
  <si>
    <t>Veera Backman</t>
  </si>
  <si>
    <t>3 parasta</t>
  </si>
  <si>
    <t>2 parasta</t>
  </si>
  <si>
    <t>Kisa 6</t>
  </si>
  <si>
    <t>Elmo Miettinen</t>
  </si>
  <si>
    <t>Elias Kleemola</t>
  </si>
  <si>
    <t>Väinö Hautakoski</t>
  </si>
  <si>
    <t>Onni Koikkalainen</t>
  </si>
  <si>
    <t>Ian Fagerman</t>
  </si>
  <si>
    <t>Kevin Repo</t>
  </si>
  <si>
    <t>Aron Sandholm</t>
  </si>
  <si>
    <t>Luomala Alfons</t>
  </si>
  <si>
    <t>Kangas Emil</t>
  </si>
  <si>
    <t>Kinnunen Niilo</t>
  </si>
  <si>
    <t>Jonne Junnila</t>
  </si>
  <si>
    <t>Jonathan Halme</t>
  </si>
  <si>
    <t>Valtteri Backman</t>
  </si>
  <si>
    <t>Tomi Lyytinen</t>
  </si>
  <si>
    <t>Niilo Kinnunen</t>
  </si>
  <si>
    <t>4 parasta</t>
  </si>
  <si>
    <t>Viljami  Väyrynen</t>
  </si>
  <si>
    <t>Emmi Hämäläinen</t>
  </si>
  <si>
    <t>Taimi Elo</t>
  </si>
  <si>
    <t>Netta Turunen</t>
  </si>
  <si>
    <t>Maisa Liinalaakso</t>
  </si>
  <si>
    <t>Mette Borremans</t>
  </si>
  <si>
    <t>Aino Uuspelto</t>
  </si>
  <si>
    <t>Viola Holopainen</t>
  </si>
  <si>
    <t>Venla Sinko</t>
  </si>
  <si>
    <t>Elsa Pomrén</t>
  </si>
  <si>
    <t>Siiri Toiviainen</t>
  </si>
  <si>
    <t>Vivi Ruuskanen</t>
  </si>
  <si>
    <t>Mea Uppa</t>
  </si>
  <si>
    <t>Hilla Määttä</t>
  </si>
  <si>
    <t>Kangas Saga</t>
  </si>
  <si>
    <t>Nousiainen Miia</t>
  </si>
  <si>
    <t>Järvinen Tuuli</t>
  </si>
  <si>
    <t>Siina Savolainen</t>
  </si>
  <si>
    <t>Lumi-Kukka Saaranen</t>
  </si>
  <si>
    <t>Saga Kangas</t>
  </si>
  <si>
    <t>Daniela Mattila</t>
  </si>
  <si>
    <t>Ellen Naumanen</t>
  </si>
  <si>
    <t>Miisa Hautamäki</t>
  </si>
  <si>
    <t>Josefiina Rautiainen</t>
  </si>
  <si>
    <t>Matleena Vuohelainen</t>
  </si>
  <si>
    <t>Kristiina Salo</t>
  </si>
  <si>
    <t>Kisa 7</t>
  </si>
  <si>
    <t>Veikka Sarén</t>
  </si>
  <si>
    <t>Jarno Piik</t>
  </si>
  <si>
    <t>Asla Suutari Jääskö</t>
  </si>
  <si>
    <t>Rene Vuorio</t>
  </si>
  <si>
    <t>Antti Peltokorpi</t>
  </si>
  <si>
    <t>Johannes Strömsholm</t>
  </si>
  <si>
    <t>Ibai Mendia Izueta</t>
  </si>
  <si>
    <t>Teppo Malinen</t>
  </si>
  <si>
    <t>Samu Hanhela</t>
  </si>
  <si>
    <t>Joona Tuikka</t>
  </si>
  <si>
    <t>Olli Lappalainen</t>
  </si>
  <si>
    <t>Alex Sundstedt</t>
  </si>
  <si>
    <t>Akseli Ylikoski</t>
  </si>
  <si>
    <t>Juuso Honkanen</t>
  </si>
  <si>
    <t>Leo Kervinen</t>
  </si>
  <si>
    <t>Onni Jussila</t>
  </si>
  <si>
    <t>Eero Heiskanen</t>
  </si>
  <si>
    <t>Henri Källström</t>
  </si>
  <si>
    <t>Onni Venäläinen</t>
  </si>
  <si>
    <t>Lauri Huhtanen</t>
  </si>
  <si>
    <t>Miro Välitalo</t>
  </si>
  <si>
    <t>Jere Helminen</t>
  </si>
  <si>
    <t>Max Walther</t>
  </si>
  <si>
    <t>Kim Harju</t>
  </si>
  <si>
    <t>Pyry Paloviita</t>
  </si>
  <si>
    <t>Joona Lehtonen</t>
  </si>
  <si>
    <t>Roni Piilinen</t>
  </si>
  <si>
    <t>Antti Uusitupa</t>
  </si>
  <si>
    <t>Riku Rissanen</t>
  </si>
  <si>
    <t>Tuomas Suikki</t>
  </si>
  <si>
    <t>Veikka Lassila</t>
  </si>
  <si>
    <t>Aarre Tuikkala</t>
  </si>
  <si>
    <t>Hjalmar Vickholm</t>
  </si>
  <si>
    <t>Juha-Matti Halonen</t>
  </si>
  <si>
    <t>Saku Aro</t>
  </si>
  <si>
    <t>Henrik Goesch</t>
  </si>
  <si>
    <t>Oskari Lepistö</t>
  </si>
  <si>
    <t>Antti Hämmäinen</t>
  </si>
  <si>
    <t>Karri Holopainen</t>
  </si>
  <si>
    <t>Erwin Borremans</t>
  </si>
  <si>
    <t>Juuso Manninen</t>
  </si>
  <si>
    <t>Daniel Kivilohkare</t>
  </si>
  <si>
    <t>Ilkka Utriainen</t>
  </si>
  <si>
    <t>janne Peltokorpi</t>
  </si>
  <si>
    <t>Aleksi Lager</t>
  </si>
  <si>
    <t>Kasperi Heikkinen</t>
  </si>
  <si>
    <t>6 kisaa, 4 parasta</t>
  </si>
  <si>
    <t>Helena Knaapi</t>
  </si>
  <si>
    <t>Iida Reini</t>
  </si>
  <si>
    <t>Janina Saarnio</t>
  </si>
  <si>
    <t>Nella Paronen</t>
  </si>
  <si>
    <t>Nenna Mäkinen</t>
  </si>
  <si>
    <t>Lumi Laitinen</t>
  </si>
  <si>
    <t>Viivi Vainio</t>
  </si>
  <si>
    <t>Kaisa Keränen</t>
  </si>
  <si>
    <t>Filippa Kokki</t>
  </si>
  <si>
    <t>Vilma Puttonen</t>
  </si>
  <si>
    <t>Aino Salmi</t>
  </si>
  <si>
    <t>Kaisla Seppänen</t>
  </si>
  <si>
    <t>Minea Kankkonen</t>
  </si>
  <si>
    <t>Laura Volanen</t>
  </si>
  <si>
    <t>Veera Alihaanperä</t>
  </si>
  <si>
    <t>Rebekka Backholm</t>
  </si>
  <si>
    <t>Julia Kekkonen</t>
  </si>
  <si>
    <t>Elina Turunen</t>
  </si>
  <si>
    <t>Astrid Snäll</t>
  </si>
  <si>
    <t>Jutta Puranen</t>
  </si>
  <si>
    <t>Tytti Åberg</t>
  </si>
  <si>
    <t>Ida Wikman</t>
  </si>
  <si>
    <t>Ida Kontkanen</t>
  </si>
  <si>
    <t>Emilia Holmila</t>
  </si>
  <si>
    <t>Iina Vänttinen</t>
  </si>
  <si>
    <t>Kaisa Seppälä</t>
  </si>
  <si>
    <t>Neela Notkonen</t>
  </si>
  <si>
    <t>Aliina Karvonen</t>
  </si>
  <si>
    <t>Niina Roiko-Jokela</t>
  </si>
  <si>
    <t>Ada Holm</t>
  </si>
  <si>
    <t>Saana Paananen</t>
  </si>
  <si>
    <t>Julianna Hannus</t>
  </si>
  <si>
    <t>Sofia Hämäläinen</t>
  </si>
  <si>
    <t>Venla Koivula</t>
  </si>
  <si>
    <t>Ellen Fröjdö</t>
  </si>
  <si>
    <t>Vilma Koivula</t>
  </si>
  <si>
    <t>Miselle Suvitie</t>
  </si>
  <si>
    <t>Anni Luhtanen</t>
  </si>
  <si>
    <t>Maisa Tuliniemi</t>
  </si>
  <si>
    <t>Ronja Haavisto</t>
  </si>
  <si>
    <t>Katariina Paloniemi</t>
  </si>
  <si>
    <t>Tiina Pohjalainen</t>
  </si>
  <si>
    <t>Julia Lahnajärvi</t>
  </si>
  <si>
    <t>Martta Lehtinen</t>
  </si>
  <si>
    <t>Liina Nuoranne</t>
  </si>
  <si>
    <t>Rebecka Backholm</t>
  </si>
  <si>
    <t>Laura Heinonen</t>
  </si>
  <si>
    <t>Aino Kuljukka</t>
  </si>
  <si>
    <t>Jenny Vuori</t>
  </si>
  <si>
    <t>Veera Niemelä</t>
  </si>
  <si>
    <t>Toivo Koivu</t>
  </si>
  <si>
    <t>Riku Frilander</t>
  </si>
  <si>
    <t>Erik Naumanen</t>
  </si>
  <si>
    <t>Elis Luomala</t>
  </si>
  <si>
    <t>Santeri Palvanen</t>
  </si>
  <si>
    <t>Väinö Koivu</t>
  </si>
  <si>
    <t>Otto Vesikansa</t>
  </si>
  <si>
    <t>Liam Barner-Rasmussen</t>
  </si>
  <si>
    <t>7 kisaa, 5 parasta</t>
  </si>
  <si>
    <t>Kai Mattlin</t>
  </si>
  <si>
    <t>7 kisaa, viisi parasta</t>
  </si>
  <si>
    <t>Onni Jusiila</t>
  </si>
  <si>
    <t>Emma Haka-Risku</t>
  </si>
  <si>
    <t>Emilia Mäntyharju</t>
  </si>
  <si>
    <t>Janna Turunen</t>
  </si>
  <si>
    <t>Vilma Hautamäki</t>
  </si>
  <si>
    <t>Sandra Iskari</t>
  </si>
  <si>
    <t>Enni Katja</t>
  </si>
  <si>
    <t>Aamu  Himanen</t>
  </si>
  <si>
    <t>Kaisli Ruha</t>
  </si>
  <si>
    <t>Eerika Tiihonen</t>
  </si>
  <si>
    <t>Amanda Junttonen</t>
  </si>
  <si>
    <t>Sara Fuss</t>
  </si>
  <si>
    <t>Määttä Malla</t>
  </si>
  <si>
    <t>Ryynänen Kirsti</t>
  </si>
  <si>
    <t>Kangas Inga</t>
  </si>
  <si>
    <t>Roosa Teho</t>
  </si>
  <si>
    <t>Sara Volotinen</t>
  </si>
  <si>
    <t>Aamu Rekola</t>
  </si>
  <si>
    <t>Inga Knagas</t>
  </si>
  <si>
    <t>Natalie Wester</t>
  </si>
  <si>
    <t>Pihla Tolvanen</t>
  </si>
  <si>
    <t>Minni Liinalaakso</t>
  </si>
  <si>
    <t>Taija Huovinen</t>
  </si>
  <si>
    <t>Misella Suvitie</t>
  </si>
  <si>
    <t>Aino Hurmansalo</t>
  </si>
  <si>
    <t>Edith Ronkainen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</si>
</sst>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2"/>
      <color rgb="FF000000"/>
      <name val="Aptos Narrow"/>
      <family val="2"/>
      <scheme val="minor"/>
    </font>
    <font>
      <sz val="11"/>
      <color theme="1"/>
      <name val="Aptos Narrow"/>
      <scheme val="minor"/>
    </font>
    <font>
      <sz val="11"/>
      <color rgb="FF000000"/>
      <name val="Aptos Narrow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0" xfId="0" applyNumberFormat="1"/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164" fontId="5" fillId="0" borderId="1" xfId="0" applyNumberFormat="1" applyFont="1" applyBorder="1"/>
    <xf numFmtId="0" fontId="6" fillId="0" borderId="2" xfId="0" applyFont="1" applyBorder="1" applyAlignment="1">
      <alignment horizontal="center"/>
    </xf>
    <xf numFmtId="164" fontId="6" fillId="0" borderId="1" xfId="0" applyNumberFormat="1" applyFont="1" applyBorder="1" applyAlignment="1">
      <alignment wrapText="1"/>
    </xf>
    <xf numFmtId="0" fontId="1" fillId="0" borderId="0" xfId="0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8" fillId="0" borderId="0" xfId="0" applyFont="1"/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164" fontId="8" fillId="0" borderId="1" xfId="0" applyNumberFormat="1" applyFont="1" applyBorder="1"/>
    <xf numFmtId="0" fontId="7" fillId="0" borderId="1" xfId="0" applyFont="1" applyBorder="1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P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M%20U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N%20U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M%20avoin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N%20avo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T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P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T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P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-T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P%20U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T%20U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atamminen/Desktop/Suomen%20CUP/2024/2024%20pistelasku_N%20U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  <sheetName val="Kisa 4"/>
      <sheetName val="Kisa 5"/>
      <sheetName val="Kisa 6"/>
      <sheetName val="Kisa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  <sheetName val="Kisa 4"/>
      <sheetName val="Kisa 5"/>
      <sheetName val="Kisa 6"/>
      <sheetName val="Kisa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  <sheetName val="Kisa 4"/>
      <sheetName val="Kisa 5"/>
      <sheetName val="Kisa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  <sheetName val="Kisa 4"/>
      <sheetName val="Kisa 5"/>
      <sheetName val="Kisa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  <sheetName val="Kisa 4"/>
      <sheetName val="Kisa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  <sheetName val="Kisa 4"/>
      <sheetName val="Kisa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  <sheetName val="Kisa 4"/>
      <sheetName val="Kisa 5"/>
      <sheetName val="Kisa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  <sheetName val="Kisa 4"/>
      <sheetName val="Kisa 5"/>
      <sheetName val="Kisa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  <sheetName val="Kisa 4"/>
      <sheetName val="Kisa 5"/>
      <sheetName val="Kisa 6"/>
      <sheetName val="Kisa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  <sheetName val="Kisa 4"/>
      <sheetName val="Kisa 5"/>
      <sheetName val="Kisa 6"/>
      <sheetName val="Kisa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hteenveto"/>
      <sheetName val="Kisa 1"/>
      <sheetName val="Kisa 2"/>
      <sheetName val="Kisa 3"/>
      <sheetName val="Kisa 4"/>
      <sheetName val="Kisa 5"/>
      <sheetName val="Kisa 6"/>
      <sheetName val="Kisa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01FF9-5282-E241-B8CD-E3089B183D88}">
  <dimension ref="A1:G9"/>
  <sheetViews>
    <sheetView workbookViewId="0">
      <selection activeCell="I18" sqref="I18"/>
    </sheetView>
  </sheetViews>
  <sheetFormatPr defaultColWidth="10.6640625" defaultRowHeight="16" x14ac:dyDescent="0.4"/>
  <cols>
    <col min="1" max="1" width="2.1640625" bestFit="1" customWidth="1"/>
    <col min="2" max="2" width="14.83203125" bestFit="1" customWidth="1"/>
  </cols>
  <sheetData>
    <row r="1" spans="1:7" x14ac:dyDescent="0.4">
      <c r="A1" s="1"/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17" t="s">
        <v>60</v>
      </c>
    </row>
    <row r="2" spans="1:7" x14ac:dyDescent="0.4">
      <c r="A2" s="1">
        <v>1</v>
      </c>
      <c r="B2" s="1" t="s">
        <v>5</v>
      </c>
      <c r="C2" s="5">
        <f>_xlfn.XLOOKUP([1]Yhteenveto!A2,'[1]Kisa 1'!C:C,'[1]Kisa 1'!B:B,0)</f>
        <v>100</v>
      </c>
      <c r="D2" s="5">
        <f>_xlfn.XLOOKUP(B2,'[1]Kisa 2'!C:C,'[1]Kisa 2'!B:B,0)</f>
        <v>100</v>
      </c>
      <c r="E2" s="5">
        <f>_xlfn.XLOOKUP(B2,'[1]Kisa 3'!C:C,'[1]Kisa 3'!B:B,0)</f>
        <v>100</v>
      </c>
      <c r="F2" s="6">
        <f>IFERROR(LARGE(C2:E2,1),0)+IFERROR(LARGE(C2:E2,2),0)</f>
        <v>200</v>
      </c>
    </row>
    <row r="3" spans="1:7" x14ac:dyDescent="0.4">
      <c r="A3" s="1">
        <v>2</v>
      </c>
      <c r="B3" s="1" t="s">
        <v>6</v>
      </c>
      <c r="C3" s="5">
        <f>_xlfn.XLOOKUP([1]Yhteenveto!A3,'[1]Kisa 1'!C:C,'[1]Kisa 1'!B:B,0)</f>
        <v>92.5</v>
      </c>
      <c r="D3" s="5">
        <f>_xlfn.XLOOKUP(B3,'[1]Kisa 2'!C:C,'[1]Kisa 2'!B:B,0)</f>
        <v>92.5</v>
      </c>
      <c r="E3" s="5">
        <f>_xlfn.XLOOKUP(B3,'[1]Kisa 3'!C:C,'[1]Kisa 3'!B:B,0)</f>
        <v>85.5625</v>
      </c>
      <c r="F3" s="6">
        <f>IFERROR(LARGE(C3:E3,1),0)+IFERROR(LARGE(C3:E3,2),0)</f>
        <v>185</v>
      </c>
    </row>
    <row r="4" spans="1:7" x14ac:dyDescent="0.4">
      <c r="A4" s="1">
        <v>3</v>
      </c>
      <c r="B4" s="1" t="s">
        <v>8</v>
      </c>
      <c r="C4" s="5">
        <f>_xlfn.XLOOKUP([1]Yhteenveto!A5,'[1]Kisa 1'!C:C,'[1]Kisa 1'!B:B,0)</f>
        <v>79.145312500000003</v>
      </c>
      <c r="D4" s="5">
        <f>_xlfn.XLOOKUP(B4,'[1]Kisa 2'!C:C,'[1]Kisa 2'!B:B,0)</f>
        <v>73.209414062500002</v>
      </c>
      <c r="E4" s="5">
        <f>_xlfn.XLOOKUP(B4,'[1]Kisa 3'!C:C,'[1]Kisa 3'!B:B,0)</f>
        <v>0</v>
      </c>
      <c r="F4" s="6">
        <f>IFERROR(LARGE(C4:E4,1),0)+IFERROR(LARGE(C4:E4,2),0)+IFERROR(LARGE(C4:E4,3),0)+IFERROR(LARGE(C4:E4,4),0)+IFERROR(LARGE(C4:E4,5),0)</f>
        <v>152.35472656249999</v>
      </c>
    </row>
    <row r="5" spans="1:7" x14ac:dyDescent="0.4">
      <c r="A5" s="1">
        <v>4</v>
      </c>
      <c r="B5" s="1" t="s">
        <v>11</v>
      </c>
      <c r="C5" s="5">
        <f>_xlfn.XLOOKUP([1]Yhteenveto!A8,'[1]Kisa 1'!C:C,'[1]Kisa 1'!B:B,0)</f>
        <v>0</v>
      </c>
      <c r="D5" s="5">
        <f>_xlfn.XLOOKUP(B5,'[1]Kisa 2'!C:C,'[1]Kisa 2'!B:B,0)</f>
        <v>0</v>
      </c>
      <c r="E5" s="5">
        <f>_xlfn.XLOOKUP(B5,'[1]Kisa 3'!C:C,'[1]Kisa 3'!B:B,0)</f>
        <v>92.5</v>
      </c>
      <c r="F5" s="6">
        <f>IFERROR(LARGE(C5:E5,1),0)+IFERROR(LARGE(C5:E5,2),0)+IFERROR(LARGE(C5:E5,3),0)+IFERROR(LARGE(C5:E5,4),0)+IFERROR(LARGE(C5:E5,5),0)</f>
        <v>92.5</v>
      </c>
    </row>
    <row r="6" spans="1:7" x14ac:dyDescent="0.4">
      <c r="A6" s="1">
        <v>5</v>
      </c>
      <c r="B6" s="1" t="s">
        <v>7</v>
      </c>
      <c r="C6" s="5">
        <f>_xlfn.XLOOKUP([1]Yhteenveto!A4,'[1]Kisa 1'!C:C,'[1]Kisa 1'!B:B,0)</f>
        <v>85.5625</v>
      </c>
      <c r="D6" s="5">
        <f>_xlfn.XLOOKUP(B6,'[1]Kisa 2'!C:C,'[1]Kisa 2'!B:B,0)</f>
        <v>0</v>
      </c>
      <c r="E6" s="5">
        <f>_xlfn.XLOOKUP(B6,'[1]Kisa 3'!C:C,'[1]Kisa 3'!B:B,0)</f>
        <v>0</v>
      </c>
      <c r="F6" s="6">
        <f>IFERROR(LARGE(C6:E6,1),0)+IFERROR(LARGE(C6:E6,2),0)</f>
        <v>85.5625</v>
      </c>
    </row>
    <row r="7" spans="1:7" x14ac:dyDescent="0.4">
      <c r="A7" s="1">
        <v>6</v>
      </c>
      <c r="B7" s="7" t="s">
        <v>9</v>
      </c>
      <c r="C7" s="5">
        <f>_xlfn.XLOOKUP([1]Yhteenveto!A6,'[1]Kisa 1'!C:C,'[1]Kisa 1'!B:B,0)</f>
        <v>0</v>
      </c>
      <c r="D7" s="5">
        <f>_xlfn.XLOOKUP(B7,'[1]Kisa 2'!C:C,'[1]Kisa 2'!B:B,0)</f>
        <v>85.5625</v>
      </c>
      <c r="E7" s="5">
        <f>_xlfn.XLOOKUP(B7,'[1]Kisa 3'!C:C,'[1]Kisa 3'!B:B,0)</f>
        <v>0</v>
      </c>
      <c r="F7" s="6">
        <f>IFERROR(LARGE(C7:E7,1),0)+IFERROR(LARGE(C7:E7,2),0)+IFERROR(LARGE(C7:E7,3),0)+IFERROR(LARGE(C7:E7,4),0)+IFERROR(LARGE(C7:E7,5),0)</f>
        <v>85.5625</v>
      </c>
    </row>
    <row r="8" spans="1:7" x14ac:dyDescent="0.4">
      <c r="A8" s="1">
        <v>8</v>
      </c>
      <c r="B8" s="7" t="s">
        <v>10</v>
      </c>
      <c r="C8" s="5">
        <f>_xlfn.XLOOKUP([1]Yhteenveto!A7,'[1]Kisa 1'!C:C,'[1]Kisa 1'!B:B,0)</f>
        <v>0</v>
      </c>
      <c r="D8" s="5">
        <f>_xlfn.XLOOKUP(B8,'[1]Kisa 2'!C:C,'[1]Kisa 2'!B:B,0)</f>
        <v>79.145312500000003</v>
      </c>
      <c r="E8" s="5">
        <f>_xlfn.XLOOKUP(B8,'[1]Kisa 3'!C:C,'[1]Kisa 3'!B:B,0)</f>
        <v>0</v>
      </c>
      <c r="F8" s="6">
        <f>IFERROR(LARGE(C8:E8,1),0)+IFERROR(LARGE(C8:E8,2),0)+IFERROR(LARGE(C8:E8,3),0)+IFERROR(LARGE(C8:E8,4),0)+IFERROR(LARGE(C8:E8,5),0)</f>
        <v>79.145312500000003</v>
      </c>
    </row>
    <row r="9" spans="1:7" x14ac:dyDescent="0.4">
      <c r="A9" s="1">
        <v>8</v>
      </c>
      <c r="B9" s="1" t="s">
        <v>12</v>
      </c>
      <c r="C9" s="5">
        <f>_xlfn.XLOOKUP([1]Yhteenveto!A9,'[1]Kisa 1'!C:C,'[1]Kisa 1'!B:B,0)</f>
        <v>0</v>
      </c>
      <c r="D9" s="5">
        <f>_xlfn.XLOOKUP(B9,'[1]Kisa 2'!C:C,'[1]Kisa 2'!B:B,0)</f>
        <v>0</v>
      </c>
      <c r="E9" s="5">
        <f>_xlfn.XLOOKUP(B9,'[1]Kisa 3'!C:C,'[1]Kisa 3'!B:B,0)</f>
        <v>73.209414062500002</v>
      </c>
      <c r="F9" s="6">
        <f>IFERROR(LARGE(C9:E9,1),0)+IFERROR(LARGE(C9:E9,2),0)+IFERROR(LARGE(C9:E9,3),0)+IFERROR(LARGE(C9:E9,4),0)+IFERROR(LARGE(C9:E9,5),0)</f>
        <v>73.209414062500002</v>
      </c>
    </row>
  </sheetData>
  <sortState xmlns:xlrd2="http://schemas.microsoft.com/office/spreadsheetml/2017/richdata2" ref="B2:F9">
    <sortCondition descending="1" ref="F1:F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E62F2-555E-2143-8C74-87696D26CC09}">
  <dimension ref="A1:J12"/>
  <sheetViews>
    <sheetView workbookViewId="0">
      <selection activeCell="C26" sqref="C26"/>
    </sheetView>
  </sheetViews>
  <sheetFormatPr defaultColWidth="10.6640625" defaultRowHeight="16" x14ac:dyDescent="0.4"/>
  <cols>
    <col min="1" max="1" width="3.1640625" bestFit="1" customWidth="1"/>
    <col min="2" max="2" width="16.6640625" bestFit="1" customWidth="1"/>
    <col min="3" max="10" width="10.83203125" style="12"/>
  </cols>
  <sheetData>
    <row r="1" spans="1:10" x14ac:dyDescent="0.4">
      <c r="B1" s="29" t="s">
        <v>0</v>
      </c>
      <c r="C1" s="30" t="s">
        <v>1</v>
      </c>
      <c r="D1" s="30" t="s">
        <v>2</v>
      </c>
      <c r="E1" s="30" t="s">
        <v>3</v>
      </c>
      <c r="F1" s="30" t="s">
        <v>24</v>
      </c>
      <c r="G1" s="30" t="s">
        <v>25</v>
      </c>
      <c r="H1" s="30" t="s">
        <v>61</v>
      </c>
      <c r="I1" s="30" t="s">
        <v>104</v>
      </c>
      <c r="J1" s="31" t="s">
        <v>4</v>
      </c>
    </row>
    <row r="2" spans="1:10" x14ac:dyDescent="0.4">
      <c r="A2" s="1">
        <v>1</v>
      </c>
      <c r="B2" s="1" t="s">
        <v>197</v>
      </c>
      <c r="C2" s="10">
        <f>_xlfn.XLOOKUP([9]Yhteenveto!A6,'[9]Kisa 1'!C:C,'[9]Kisa 1'!B:B,0)</f>
        <v>73.209414062500002</v>
      </c>
      <c r="D2" s="10">
        <f>_xlfn.XLOOKUP(B2,'[9]Kisa 2'!C:C,'[9]Kisa 2'!B:B,0)</f>
        <v>67.718708007812509</v>
      </c>
      <c r="E2" s="10">
        <f>_xlfn.XLOOKUP(B2,'[9]Kisa 3'!C:C,'[9]Kisa 3'!B:B,0)</f>
        <v>85.5625</v>
      </c>
      <c r="F2" s="10">
        <f>_xlfn.XLOOKUP(B2,'[9]Kisa 4'!C:C,'[9]Kisa 4'!B:B,0)</f>
        <v>57.941819539184586</v>
      </c>
      <c r="G2" s="10">
        <f>_xlfn.XLOOKUP(B2,'[9]Kisa 5'!C:C,'[9]Kisa 5'!B:B,0)</f>
        <v>100</v>
      </c>
      <c r="H2" s="10">
        <f>_xlfn.XLOOKUP(B2,'[9]Kisa 6'!C:C,'[9]Kisa 6'!B:B,0)</f>
        <v>100</v>
      </c>
      <c r="I2" s="10">
        <f>_xlfn.XLOOKUP(B2,'[9]Kisa 7'!C:C,'[9]Kisa 7'!B:B,0)</f>
        <v>0</v>
      </c>
      <c r="J2" s="11">
        <f t="shared" ref="J2:J12" si="0">IFERROR(LARGE(C2:I2,1),0)+IFERROR(LARGE(C2:I2,2),0)+IFERROR(LARGE(C2:I2,3),0)+IFERROR(LARGE(C2:I2,4),0)+IFERROR(LARGE(C2:I2,5),0)</f>
        <v>426.4906220703125</v>
      </c>
    </row>
    <row r="3" spans="1:10" x14ac:dyDescent="0.4">
      <c r="A3" s="1">
        <v>2</v>
      </c>
      <c r="B3" s="1" t="s">
        <v>189</v>
      </c>
      <c r="C3" s="10">
        <f>_xlfn.XLOOKUP([9]Yhteenveto!A11,'[9]Kisa 1'!C:C,'[9]Kisa 1'!B:B,0)</f>
        <v>0</v>
      </c>
      <c r="D3" s="10">
        <f>_xlfn.XLOOKUP(B3,'[9]Kisa 2'!C:C,'[9]Kisa 2'!B:B,0)</f>
        <v>62.639804907226576</v>
      </c>
      <c r="E3" s="10">
        <f>_xlfn.XLOOKUP(B3,'[9]Kisa 3'!C:C,'[9]Kisa 3'!B:B,0)</f>
        <v>73.209414062500002</v>
      </c>
      <c r="F3" s="10">
        <f>_xlfn.XLOOKUP(B3,'[9]Kisa 4'!C:C,'[9]Kisa 4'!B:B,0)</f>
        <v>62.639804907226576</v>
      </c>
      <c r="G3" s="10">
        <f>_xlfn.XLOOKUP(B3,'[9]Kisa 5'!C:C,'[9]Kisa 5'!B:B,0)</f>
        <v>85.5625</v>
      </c>
      <c r="H3" s="10">
        <f>_xlfn.XLOOKUP(B3,'[9]Kisa 6'!C:C,'[9]Kisa 6'!B:B,0)</f>
        <v>92.5</v>
      </c>
      <c r="I3" s="10">
        <f>_xlfn.XLOOKUP(B3,'[9]Kisa 7'!C:C,'[9]Kisa 7'!B:B,0)</f>
        <v>67.718708007812509</v>
      </c>
      <c r="J3" s="11">
        <f t="shared" si="0"/>
        <v>381.63042697753906</v>
      </c>
    </row>
    <row r="4" spans="1:10" x14ac:dyDescent="0.4">
      <c r="A4" s="1">
        <v>3</v>
      </c>
      <c r="B4" s="1" t="s">
        <v>156</v>
      </c>
      <c r="C4" s="10">
        <f>_xlfn.XLOOKUP([9]Yhteenveto!A2,'[9]Kisa 1'!C:C,'[9]Kisa 1'!B:B,0)</f>
        <v>100</v>
      </c>
      <c r="D4" s="10">
        <f>_xlfn.XLOOKUP(B4,'[9]Kisa 2'!C:C,'[9]Kisa 2'!B:B,0)</f>
        <v>100</v>
      </c>
      <c r="E4" s="10">
        <f>_xlfn.XLOOKUP(B4,'[9]Kisa 3'!C:C,'[9]Kisa 3'!B:B,0)</f>
        <v>0</v>
      </c>
      <c r="F4" s="10">
        <f>_xlfn.XLOOKUP(B4,'[9]Kisa 4'!C:C,'[9]Kisa 4'!B:B,0)</f>
        <v>79.145312500000003</v>
      </c>
      <c r="G4" s="10">
        <f>_xlfn.XLOOKUP(B4,'[9]Kisa 5'!C:C,'[9]Kisa 5'!B:B,0)</f>
        <v>0</v>
      </c>
      <c r="H4" s="10">
        <f>_xlfn.XLOOKUP(B4,'[9]Kisa 6'!C:C,'[9]Kisa 6'!B:B,0)</f>
        <v>0</v>
      </c>
      <c r="I4" s="10">
        <f>_xlfn.XLOOKUP(B4,'[9]Kisa 7'!C:C,'[9]Kisa 7'!B:B,0)</f>
        <v>100</v>
      </c>
      <c r="J4" s="11">
        <f t="shared" si="0"/>
        <v>379.14531249999999</v>
      </c>
    </row>
    <row r="5" spans="1:10" x14ac:dyDescent="0.4">
      <c r="A5" s="1">
        <v>4</v>
      </c>
      <c r="B5" s="1" t="s">
        <v>159</v>
      </c>
      <c r="C5" s="10">
        <f>_xlfn.XLOOKUP([9]Yhteenveto!A4,'[9]Kisa 1'!C:C,'[9]Kisa 1'!B:B,0)</f>
        <v>85.5625</v>
      </c>
      <c r="D5" s="10">
        <f>_xlfn.XLOOKUP(B5,'[9]Kisa 2'!C:C,'[9]Kisa 2'!B:B,0)</f>
        <v>0</v>
      </c>
      <c r="E5" s="10">
        <f>_xlfn.XLOOKUP(B5,'[9]Kisa 3'!C:C,'[9]Kisa 3'!B:B,0)</f>
        <v>100</v>
      </c>
      <c r="F5" s="10">
        <f>_xlfn.XLOOKUP(B5,'[9]Kisa 4'!C:C,'[9]Kisa 4'!B:B,0)</f>
        <v>100</v>
      </c>
      <c r="G5" s="10">
        <f>_xlfn.XLOOKUP(B5,'[9]Kisa 5'!C:C,'[9]Kisa 5'!B:B,0)</f>
        <v>0</v>
      </c>
      <c r="H5" s="10">
        <f>_xlfn.XLOOKUP(B5,'[9]Kisa 6'!C:C,'[9]Kisa 6'!B:B,0)</f>
        <v>0</v>
      </c>
      <c r="I5" s="10">
        <f>_xlfn.XLOOKUP(B5,'[9]Kisa 7'!C:C,'[9]Kisa 7'!B:B,0)</f>
        <v>0</v>
      </c>
      <c r="J5" s="11">
        <f t="shared" si="0"/>
        <v>285.5625</v>
      </c>
    </row>
    <row r="6" spans="1:10" x14ac:dyDescent="0.4">
      <c r="A6" s="1">
        <v>5</v>
      </c>
      <c r="B6" s="1" t="s">
        <v>184</v>
      </c>
      <c r="C6" s="10">
        <f>_xlfn.XLOOKUP([9]Yhteenveto!A7,'[9]Kisa 1'!C:C,'[9]Kisa 1'!B:B,0)</f>
        <v>0</v>
      </c>
      <c r="D6" s="10">
        <f>_xlfn.XLOOKUP(B6,'[9]Kisa 2'!C:C,'[9]Kisa 2'!B:B,0)</f>
        <v>92.5</v>
      </c>
      <c r="E6" s="10">
        <f>_xlfn.XLOOKUP(B6,'[9]Kisa 3'!C:C,'[9]Kisa 3'!B:B,0)</f>
        <v>0</v>
      </c>
      <c r="F6" s="10">
        <f>_xlfn.XLOOKUP(B6,'[9]Kisa 4'!C:C,'[9]Kisa 4'!B:B,0)</f>
        <v>92.5</v>
      </c>
      <c r="G6" s="10">
        <f>_xlfn.XLOOKUP(B6,'[9]Kisa 5'!C:C,'[9]Kisa 5'!B:B,0)</f>
        <v>0</v>
      </c>
      <c r="H6" s="10">
        <f>_xlfn.XLOOKUP(B6,'[9]Kisa 6'!C:C,'[9]Kisa 6'!B:B,0)</f>
        <v>0</v>
      </c>
      <c r="I6" s="10">
        <f>_xlfn.XLOOKUP(B6,'[9]Kisa 7'!C:C,'[9]Kisa 7'!B:B,0)</f>
        <v>92.5</v>
      </c>
      <c r="J6" s="11">
        <f t="shared" si="0"/>
        <v>277.5</v>
      </c>
    </row>
    <row r="7" spans="1:10" x14ac:dyDescent="0.4">
      <c r="A7" s="1">
        <v>6</v>
      </c>
      <c r="B7" s="1" t="s">
        <v>235</v>
      </c>
      <c r="C7" s="10">
        <f>_xlfn.XLOOKUP([9]Yhteenveto!A10,'[9]Kisa 1'!C:C,'[9]Kisa 1'!B:B,0)</f>
        <v>0</v>
      </c>
      <c r="D7" s="10">
        <f>_xlfn.XLOOKUP(B7,'[9]Kisa 2'!C:C,'[9]Kisa 2'!B:B,0)</f>
        <v>73.209414062500002</v>
      </c>
      <c r="E7" s="10">
        <f>_xlfn.XLOOKUP(B7,'[9]Kisa 3'!C:C,'[9]Kisa 3'!B:B,0)</f>
        <v>92.5</v>
      </c>
      <c r="F7" s="10">
        <f>_xlfn.XLOOKUP(B7,'[9]Kisa 4'!C:C,'[9]Kisa 4'!B:B,0)</f>
        <v>0</v>
      </c>
      <c r="G7" s="10">
        <f>_xlfn.XLOOKUP(B7,'[9]Kisa 5'!C:C,'[9]Kisa 5'!B:B,0)</f>
        <v>92.5</v>
      </c>
      <c r="H7" s="10">
        <f>_xlfn.XLOOKUP(B7,'[9]Kisa 6'!C:C,'[9]Kisa 6'!B:B,0)</f>
        <v>0</v>
      </c>
      <c r="I7" s="10">
        <f>_xlfn.XLOOKUP(B7,'[9]Kisa 7'!C:C,'[9]Kisa 7'!B:B,0)</f>
        <v>0</v>
      </c>
      <c r="J7" s="11">
        <f t="shared" si="0"/>
        <v>258.2094140625</v>
      </c>
    </row>
    <row r="8" spans="1:10" x14ac:dyDescent="0.4">
      <c r="A8" s="1">
        <v>7</v>
      </c>
      <c r="B8" s="1" t="s">
        <v>186</v>
      </c>
      <c r="C8" s="10">
        <f>_xlfn.XLOOKUP([9]Yhteenveto!A8,'[9]Kisa 1'!C:C,'[9]Kisa 1'!B:B,0)</f>
        <v>0</v>
      </c>
      <c r="D8" s="10">
        <f>_xlfn.XLOOKUP(B8,'[9]Kisa 2'!C:C,'[9]Kisa 2'!B:B,0)</f>
        <v>85.5625</v>
      </c>
      <c r="E8" s="10">
        <f>_xlfn.XLOOKUP(B8,'[9]Kisa 3'!C:C,'[9]Kisa 3'!B:B,0)</f>
        <v>0</v>
      </c>
      <c r="F8" s="10">
        <f>_xlfn.XLOOKUP(B8,'[9]Kisa 4'!C:C,'[9]Kisa 4'!B:B,0)</f>
        <v>85.5625</v>
      </c>
      <c r="G8" s="10">
        <f>_xlfn.XLOOKUP(B8,'[9]Kisa 5'!C:C,'[9]Kisa 5'!B:B,0)</f>
        <v>0</v>
      </c>
      <c r="H8" s="10">
        <f>_xlfn.XLOOKUP(B8,'[9]Kisa 6'!C:C,'[9]Kisa 6'!B:B,0)</f>
        <v>0</v>
      </c>
      <c r="I8" s="10">
        <f>_xlfn.XLOOKUP(B8,'[9]Kisa 7'!C:C,'[9]Kisa 7'!B:B,0)</f>
        <v>79.145312500000003</v>
      </c>
      <c r="J8" s="11">
        <f t="shared" si="0"/>
        <v>250.27031249999999</v>
      </c>
    </row>
    <row r="9" spans="1:10" x14ac:dyDescent="0.4">
      <c r="A9" s="1">
        <v>8</v>
      </c>
      <c r="B9" s="1" t="s">
        <v>187</v>
      </c>
      <c r="C9" s="10">
        <f>_xlfn.XLOOKUP([9]Yhteenveto!A9,'[9]Kisa 1'!C:C,'[9]Kisa 1'!B:B,0)</f>
        <v>0</v>
      </c>
      <c r="D9" s="10">
        <f>_xlfn.XLOOKUP(B9,'[9]Kisa 2'!C:C,'[9]Kisa 2'!B:B,0)</f>
        <v>79.145312500000003</v>
      </c>
      <c r="E9" s="10">
        <f>_xlfn.XLOOKUP(B9,'[9]Kisa 3'!C:C,'[9]Kisa 3'!B:B,0)</f>
        <v>0</v>
      </c>
      <c r="F9" s="10">
        <f>_xlfn.XLOOKUP(B9,'[9]Kisa 4'!C:C,'[9]Kisa 4'!B:B,0)</f>
        <v>73.209414062500002</v>
      </c>
      <c r="G9" s="10">
        <f>_xlfn.XLOOKUP(B9,'[9]Kisa 5'!C:C,'[9]Kisa 5'!B:B,0)</f>
        <v>0</v>
      </c>
      <c r="H9" s="10">
        <f>_xlfn.XLOOKUP(B9,'[9]Kisa 6'!C:C,'[9]Kisa 6'!B:B,0)</f>
        <v>0</v>
      </c>
      <c r="I9" s="10">
        <f>_xlfn.XLOOKUP(B9,'[9]Kisa 7'!C:C,'[9]Kisa 7'!B:B,0)</f>
        <v>85.5625</v>
      </c>
      <c r="J9" s="11">
        <f t="shared" si="0"/>
        <v>237.91722656249999</v>
      </c>
    </row>
    <row r="10" spans="1:10" x14ac:dyDescent="0.4">
      <c r="A10" s="1">
        <v>9</v>
      </c>
      <c r="B10" s="1" t="s">
        <v>165</v>
      </c>
      <c r="C10" s="10">
        <f>_xlfn.XLOOKUP([9]Yhteenveto!A5,'[9]Kisa 1'!C:C,'[9]Kisa 1'!B:B,0)</f>
        <v>79.145312500000003</v>
      </c>
      <c r="D10" s="10">
        <f>_xlfn.XLOOKUP(B10,'[9]Kisa 2'!C:C,'[9]Kisa 2'!B:B,0)</f>
        <v>57.941819539184586</v>
      </c>
      <c r="E10" s="10">
        <f>_xlfn.XLOOKUP(B10,'[9]Kisa 3'!C:C,'[9]Kisa 3'!B:B,0)</f>
        <v>79.145312500000003</v>
      </c>
      <c r="F10" s="10">
        <f>_xlfn.XLOOKUP(B10,'[9]Kisa 4'!C:C,'[9]Kisa 4'!B:B,0)</f>
        <v>0</v>
      </c>
      <c r="G10" s="10">
        <f>_xlfn.XLOOKUP(B10,'[9]Kisa 5'!C:C,'[9]Kisa 5'!B:B,0)</f>
        <v>0</v>
      </c>
      <c r="H10" s="10">
        <f>_xlfn.XLOOKUP(B10,'[9]Kisa 6'!C:C,'[9]Kisa 6'!B:B,0)</f>
        <v>0</v>
      </c>
      <c r="I10" s="10">
        <f>_xlfn.XLOOKUP(B10,'[9]Kisa 7'!C:C,'[9]Kisa 7'!B:B,0)</f>
        <v>0</v>
      </c>
      <c r="J10" s="11">
        <f t="shared" si="0"/>
        <v>216.2324445391846</v>
      </c>
    </row>
    <row r="11" spans="1:10" x14ac:dyDescent="0.4">
      <c r="A11" s="1">
        <v>10</v>
      </c>
      <c r="B11" s="1" t="s">
        <v>236</v>
      </c>
      <c r="C11" s="10">
        <f>_xlfn.XLOOKUP([9]Yhteenveto!A12,'[9]Kisa 1'!C:C,'[9]Kisa 1'!B:B,0)</f>
        <v>0</v>
      </c>
      <c r="D11" s="10">
        <f>_xlfn.XLOOKUP(B11,'[9]Kisa 2'!C:C,'[9]Kisa 2'!B:B,0)</f>
        <v>0</v>
      </c>
      <c r="E11" s="10">
        <f>_xlfn.XLOOKUP(B11,'[9]Kisa 3'!C:C,'[9]Kisa 3'!B:B,0)</f>
        <v>0</v>
      </c>
      <c r="F11" s="10">
        <f>_xlfn.XLOOKUP(B11,'[9]Kisa 4'!C:C,'[9]Kisa 4'!B:B,0)</f>
        <v>67.718708007812509</v>
      </c>
      <c r="G11" s="10">
        <f>_xlfn.XLOOKUP(B11,'[9]Kisa 5'!C:C,'[9]Kisa 5'!B:B,0)</f>
        <v>0</v>
      </c>
      <c r="H11" s="10">
        <f>_xlfn.XLOOKUP(B11,'[9]Kisa 6'!C:C,'[9]Kisa 6'!B:B,0)</f>
        <v>0</v>
      </c>
      <c r="I11" s="10">
        <f>_xlfn.XLOOKUP(B11,'[9]Kisa 7'!C:C,'[9]Kisa 7'!B:B,0)</f>
        <v>73.209414062500002</v>
      </c>
      <c r="J11" s="11">
        <f t="shared" si="0"/>
        <v>140.9281220703125</v>
      </c>
    </row>
    <row r="12" spans="1:10" x14ac:dyDescent="0.4">
      <c r="A12" s="1">
        <v>11</v>
      </c>
      <c r="B12" s="1" t="s">
        <v>158</v>
      </c>
      <c r="C12" s="10">
        <f>_xlfn.XLOOKUP([9]Yhteenveto!A3,'[9]Kisa 1'!C:C,'[9]Kisa 1'!B:B,0)</f>
        <v>92.5</v>
      </c>
      <c r="D12" s="10">
        <f>_xlfn.XLOOKUP(B12,'[9]Kisa 2'!C:C,'[9]Kisa 2'!B:B,0)</f>
        <v>0</v>
      </c>
      <c r="E12" s="10">
        <f>_xlfn.XLOOKUP(B12,'[9]Kisa 3'!C:C,'[9]Kisa 3'!B:B,0)</f>
        <v>0</v>
      </c>
      <c r="F12" s="10">
        <f>_xlfn.XLOOKUP(B12,'[9]Kisa 4'!C:C,'[9]Kisa 4'!B:B,0)</f>
        <v>0</v>
      </c>
      <c r="G12" s="10">
        <f>_xlfn.XLOOKUP(B12,'[9]Kisa 5'!C:C,'[9]Kisa 5'!B:B,0)</f>
        <v>0</v>
      </c>
      <c r="H12" s="10">
        <f>_xlfn.XLOOKUP(B12,'[9]Kisa 6'!C:C,'[9]Kisa 6'!B:B,0)</f>
        <v>0</v>
      </c>
      <c r="I12" s="10">
        <f>_xlfn.XLOOKUP(B12,'[9]Kisa 7'!C:C,'[9]Kisa 7'!B:B,0)</f>
        <v>0</v>
      </c>
      <c r="J12" s="11">
        <f t="shared" si="0"/>
        <v>92.5</v>
      </c>
    </row>
  </sheetData>
  <sortState xmlns:xlrd2="http://schemas.microsoft.com/office/spreadsheetml/2017/richdata2" ref="A2:J12">
    <sortCondition descending="1" ref="J1:J1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6B8C9-C497-6540-B7E0-4E407D9D5DFC}">
  <dimension ref="A1:L11"/>
  <sheetViews>
    <sheetView workbookViewId="0">
      <selection activeCell="D24" sqref="D24"/>
    </sheetView>
  </sheetViews>
  <sheetFormatPr defaultColWidth="10.6640625" defaultRowHeight="16" x14ac:dyDescent="0.4"/>
  <cols>
    <col min="1" max="1" width="3.1640625" bestFit="1" customWidth="1"/>
    <col min="2" max="2" width="14.33203125" bestFit="1" customWidth="1"/>
    <col min="3" max="10" width="10.83203125" style="12"/>
  </cols>
  <sheetData>
    <row r="1" spans="1:12" x14ac:dyDescent="0.4">
      <c r="B1" s="29" t="s">
        <v>0</v>
      </c>
      <c r="C1" s="30" t="s">
        <v>1</v>
      </c>
      <c r="D1" s="30" t="s">
        <v>2</v>
      </c>
      <c r="E1" s="30" t="s">
        <v>3</v>
      </c>
      <c r="F1" s="30" t="s">
        <v>24</v>
      </c>
      <c r="G1" s="30" t="s">
        <v>25</v>
      </c>
      <c r="H1" s="30" t="s">
        <v>61</v>
      </c>
      <c r="I1" s="30" t="s">
        <v>104</v>
      </c>
      <c r="J1" s="31" t="s">
        <v>4</v>
      </c>
      <c r="L1" t="s">
        <v>212</v>
      </c>
    </row>
    <row r="2" spans="1:12" x14ac:dyDescent="0.4">
      <c r="A2" s="1">
        <v>1</v>
      </c>
      <c r="B2" s="1" t="s">
        <v>116</v>
      </c>
      <c r="C2" s="10">
        <f>_xlfn.XLOOKUP([10]Yhteenveto!A3,'[10]Kisa 1'!C:C,'[10]Kisa 1'!B:B,0)</f>
        <v>92.5</v>
      </c>
      <c r="D2" s="10">
        <f>_xlfn.XLOOKUP(B2,'[10]Kisa 2'!C:C,'[10]Kisa 2'!B:B,0)</f>
        <v>85.5625</v>
      </c>
      <c r="E2" s="10">
        <f>_xlfn.XLOOKUP(B2,'[10]Kisa 3'!C:C,'[10]Kisa 3'!B:B,0)</f>
        <v>100</v>
      </c>
      <c r="F2" s="10">
        <f>_xlfn.XLOOKUP(B2,'[10]Kisa 4'!C:C,'[10]Kisa 4'!B:B,0)</f>
        <v>92.5</v>
      </c>
      <c r="G2" s="10">
        <f>_xlfn.XLOOKUP(B2,'[10]Kisa 5'!C:C,'[10]Kisa 5'!B:B,0)</f>
        <v>92.5</v>
      </c>
      <c r="H2" s="10">
        <f>_xlfn.XLOOKUP(B2,'[10]Kisa 6'!C:C,'[10]Kisa 6'!B:B,0)</f>
        <v>100</v>
      </c>
      <c r="I2" s="10">
        <v>100</v>
      </c>
      <c r="J2" s="11">
        <f t="shared" ref="J2:J11" si="0">IFERROR(LARGE(C2:I2,1),0)+IFERROR(LARGE(C2:I2,2),0)+IFERROR(LARGE(C2:I2,3),0)+IFERROR(LARGE(C2:I2,4),0)+IFERROR(LARGE(C2:I2,5),0)</f>
        <v>485</v>
      </c>
    </row>
    <row r="3" spans="1:12" x14ac:dyDescent="0.4">
      <c r="A3" s="1">
        <v>2</v>
      </c>
      <c r="B3" s="1" t="s">
        <v>133</v>
      </c>
      <c r="C3" s="10">
        <f>_xlfn.XLOOKUP([10]Yhteenveto!A7,'[10]Kisa 1'!C:C,'[10]Kisa 1'!B:B,0)</f>
        <v>0</v>
      </c>
      <c r="D3" s="10">
        <f>_xlfn.XLOOKUP(B3,'[10]Kisa 2'!C:C,'[10]Kisa 2'!B:B,0)</f>
        <v>67.718708007812509</v>
      </c>
      <c r="E3" s="10">
        <f>_xlfn.XLOOKUP(B3,'[10]Kisa 3'!C:C,'[10]Kisa 3'!B:B,0)</f>
        <v>92.5</v>
      </c>
      <c r="F3" s="10">
        <f>_xlfn.XLOOKUP(B3,'[10]Kisa 4'!C:C,'[10]Kisa 4'!B:B,0)</f>
        <v>79.145312500000003</v>
      </c>
      <c r="G3" s="10">
        <f>_xlfn.XLOOKUP(B3,'[10]Kisa 5'!C:C,'[10]Kisa 5'!B:B,0)</f>
        <v>79.145312500000003</v>
      </c>
      <c r="H3" s="10">
        <f>_xlfn.XLOOKUP(B3,'[10]Kisa 6'!C:C,'[10]Kisa 6'!B:B,0)</f>
        <v>0</v>
      </c>
      <c r="I3" s="10">
        <f>_xlfn.XLOOKUP(B3,'[10]Kisa 7'!C:C,'[10]Kisa 7'!B:B,0)</f>
        <v>85.5625</v>
      </c>
      <c r="J3" s="11">
        <f t="shared" si="0"/>
        <v>404.07183300781247</v>
      </c>
    </row>
    <row r="4" spans="1:12" x14ac:dyDescent="0.4">
      <c r="A4" s="1">
        <v>3</v>
      </c>
      <c r="B4" s="1" t="s">
        <v>108</v>
      </c>
      <c r="C4" s="10">
        <f>_xlfn.XLOOKUP([10]Yhteenveto!A2,'[10]Kisa 1'!C:C,'[10]Kisa 1'!B:B,0)</f>
        <v>100</v>
      </c>
      <c r="D4" s="10">
        <f>_xlfn.XLOOKUP(B4,'[10]Kisa 2'!C:C,'[10]Kisa 2'!B:B,0)</f>
        <v>100</v>
      </c>
      <c r="E4" s="10">
        <f>_xlfn.XLOOKUP(B4,'[10]Kisa 3'!C:C,'[10]Kisa 3'!B:B,0)</f>
        <v>0</v>
      </c>
      <c r="F4" s="10">
        <f>_xlfn.XLOOKUP(B4,'[10]Kisa 4'!C:C,'[10]Kisa 4'!B:B,0)</f>
        <v>100</v>
      </c>
      <c r="G4" s="10">
        <f>_xlfn.XLOOKUP(B4,'[10]Kisa 5'!C:C,'[10]Kisa 5'!B:B,0)</f>
        <v>100</v>
      </c>
      <c r="H4" s="10">
        <f>_xlfn.XLOOKUP(B4,'[10]Kisa 6'!C:C,'[10]Kisa 6'!B:B,0)</f>
        <v>0</v>
      </c>
      <c r="I4" s="10">
        <f>_xlfn.XLOOKUP(B4,'[10]Kisa 7'!C:C,'[10]Kisa 7'!B:B,0)</f>
        <v>0</v>
      </c>
      <c r="J4" s="11">
        <f t="shared" si="0"/>
        <v>400</v>
      </c>
    </row>
    <row r="5" spans="1:12" x14ac:dyDescent="0.4">
      <c r="A5" s="1">
        <v>4</v>
      </c>
      <c r="B5" s="1" t="s">
        <v>123</v>
      </c>
      <c r="C5" s="10">
        <f>_xlfn.XLOOKUP([10]Yhteenveto!A5,'[10]Kisa 1'!C:C,'[10]Kisa 1'!B:B,0)</f>
        <v>79.145312500000003</v>
      </c>
      <c r="D5" s="10">
        <f>_xlfn.XLOOKUP(B5,'[10]Kisa 2'!C:C,'[10]Kisa 2'!B:B,0)</f>
        <v>79.145312500000003</v>
      </c>
      <c r="E5" s="10">
        <f>_xlfn.XLOOKUP(B5,'[10]Kisa 3'!C:C,'[10]Kisa 3'!B:B,0)</f>
        <v>85.5625</v>
      </c>
      <c r="F5" s="10">
        <f>_xlfn.XLOOKUP(B5,'[10]Kisa 4'!C:C,'[10]Kisa 4'!B:B,0)</f>
        <v>0</v>
      </c>
      <c r="G5" s="10">
        <f>_xlfn.XLOOKUP(B5,'[10]Kisa 5'!C:C,'[10]Kisa 5'!B:B,0)</f>
        <v>73.209414062500002</v>
      </c>
      <c r="H5" s="10">
        <f>_xlfn.XLOOKUP(B5,'[10]Kisa 6'!C:C,'[10]Kisa 6'!B:B,0)</f>
        <v>0</v>
      </c>
      <c r="I5" s="10">
        <f>_xlfn.XLOOKUP(B5,'[10]Kisa 7'!C:C,'[10]Kisa 7'!B:B,0)</f>
        <v>73.209414062500002</v>
      </c>
      <c r="J5" s="11">
        <f t="shared" si="0"/>
        <v>390.27195312499998</v>
      </c>
    </row>
    <row r="6" spans="1:12" x14ac:dyDescent="0.4">
      <c r="A6" s="1">
        <v>5</v>
      </c>
      <c r="B6" s="1" t="s">
        <v>139</v>
      </c>
      <c r="C6" s="10">
        <f>_xlfn.XLOOKUP([10]Yhteenveto!A9,'[10]Kisa 1'!C:C,'[10]Kisa 1'!B:B,0)</f>
        <v>0</v>
      </c>
      <c r="D6" s="10">
        <f>_xlfn.XLOOKUP(B6,'[10]Kisa 2'!C:C,'[10]Kisa 2'!B:B,0)</f>
        <v>57.941819539184586</v>
      </c>
      <c r="E6" s="10">
        <f>_xlfn.XLOOKUP(B6,'[10]Kisa 3'!C:C,'[10]Kisa 3'!B:B,0)</f>
        <v>0</v>
      </c>
      <c r="F6" s="10">
        <f>_xlfn.XLOOKUP(B6,'[10]Kisa 4'!C:C,'[10]Kisa 4'!B:B,0)</f>
        <v>67.718708007812509</v>
      </c>
      <c r="G6" s="10">
        <f>_xlfn.XLOOKUP(B6,'[10]Kisa 5'!C:C,'[10]Kisa 5'!B:B,0)</f>
        <v>0</v>
      </c>
      <c r="H6" s="10">
        <f>_xlfn.XLOOKUP(B6,'[10]Kisa 6'!C:C,'[10]Kisa 6'!B:B,0)</f>
        <v>92.5</v>
      </c>
      <c r="I6" s="10">
        <f>_xlfn.XLOOKUP(B6,'[10]Kisa 7'!C:C,'[10]Kisa 7'!B:B,0)</f>
        <v>62.639804907226576</v>
      </c>
      <c r="J6" s="11">
        <f t="shared" si="0"/>
        <v>280.80033245422362</v>
      </c>
    </row>
    <row r="7" spans="1:12" x14ac:dyDescent="0.4">
      <c r="A7" s="1">
        <v>6</v>
      </c>
      <c r="B7" s="1" t="s">
        <v>131</v>
      </c>
      <c r="C7" s="10">
        <f>_xlfn.XLOOKUP([10]Yhteenveto!A11,'[10]Kisa 1'!C:C,'[10]Kisa 1'!B:B,0)</f>
        <v>0</v>
      </c>
      <c r="D7" s="10">
        <f>_xlfn.XLOOKUP(B7,'[10]Kisa 2'!C:C,'[10]Kisa 2'!B:B,0)</f>
        <v>92.5</v>
      </c>
      <c r="E7" s="10">
        <f>_xlfn.XLOOKUP(B7,'[10]Kisa 3'!C:C,'[10]Kisa 3'!B:B,0)</f>
        <v>0</v>
      </c>
      <c r="F7" s="10">
        <f>_xlfn.XLOOKUP(B7,'[10]Kisa 4'!C:C,'[10]Kisa 4'!B:B,0)</f>
        <v>85.5625</v>
      </c>
      <c r="G7" s="10">
        <f>_xlfn.XLOOKUP(B7,'[10]Kisa 5'!C:C,'[10]Kisa 5'!B:B,0)</f>
        <v>85.5625</v>
      </c>
      <c r="H7" s="10">
        <f>_xlfn.XLOOKUP(B7,'[10]Kisa 6'!C:C,'[10]Kisa 6'!B:B,0)</f>
        <v>0</v>
      </c>
      <c r="I7" s="10">
        <f>_xlfn.XLOOKUP(B7,'[10]Kisa 7'!C:C,'[10]Kisa 7'!B:B,0)</f>
        <v>0</v>
      </c>
      <c r="J7" s="11">
        <f t="shared" si="0"/>
        <v>263.625</v>
      </c>
    </row>
    <row r="8" spans="1:12" x14ac:dyDescent="0.4">
      <c r="A8" s="1">
        <v>7</v>
      </c>
      <c r="B8" s="1" t="s">
        <v>135</v>
      </c>
      <c r="C8" s="10">
        <f>_xlfn.XLOOKUP([10]Yhteenveto!A10,'[10]Kisa 1'!C:C,'[10]Kisa 1'!B:B,0)</f>
        <v>0</v>
      </c>
      <c r="D8" s="10">
        <f>_xlfn.XLOOKUP(B8,'[10]Kisa 2'!C:C,'[10]Kisa 2'!B:B,0)</f>
        <v>53.596183073745742</v>
      </c>
      <c r="E8" s="10">
        <f>_xlfn.XLOOKUP(B8,'[10]Kisa 3'!C:C,'[10]Kisa 3'!B:B,0)</f>
        <v>0</v>
      </c>
      <c r="F8" s="10">
        <f>_xlfn.XLOOKUP(B8,'[10]Kisa 4'!C:C,'[10]Kisa 4'!B:B,0)</f>
        <v>73.209414062500002</v>
      </c>
      <c r="G8" s="10">
        <f>_xlfn.XLOOKUP(B8,'[10]Kisa 5'!C:C,'[10]Kisa 5'!B:B,0)</f>
        <v>67.718708007812509</v>
      </c>
      <c r="H8" s="10">
        <f>_xlfn.XLOOKUP(B8,'[10]Kisa 6'!C:C,'[10]Kisa 6'!B:B,0)</f>
        <v>0</v>
      </c>
      <c r="I8" s="10">
        <f>_xlfn.XLOOKUP(B8,'[10]Kisa 7'!C:C,'[10]Kisa 7'!B:B,0)</f>
        <v>0</v>
      </c>
      <c r="J8" s="11">
        <f t="shared" si="0"/>
        <v>194.52430514405825</v>
      </c>
    </row>
    <row r="9" spans="1:12" x14ac:dyDescent="0.4">
      <c r="A9" s="1">
        <v>8</v>
      </c>
      <c r="B9" s="1" t="s">
        <v>213</v>
      </c>
      <c r="C9" s="10">
        <f>_xlfn.XLOOKUP([10]Yhteenveto!A4,'[10]Kisa 1'!C:C,'[10]Kisa 1'!B:B,0)</f>
        <v>85.5625</v>
      </c>
      <c r="D9" s="10">
        <f>_xlfn.XLOOKUP(B9,'[10]Kisa 2'!C:C,'[10]Kisa 2'!B:B,0)</f>
        <v>73.209414062500002</v>
      </c>
      <c r="E9" s="10">
        <f>_xlfn.XLOOKUP(B9,'[10]Kisa 3'!C:C,'[10]Kisa 3'!B:B,0)</f>
        <v>0</v>
      </c>
      <c r="F9" s="10">
        <f>_xlfn.XLOOKUP(B9,'[10]Kisa 4'!C:C,'[10]Kisa 4'!B:B,0)</f>
        <v>0</v>
      </c>
      <c r="G9" s="10">
        <f>_xlfn.XLOOKUP(B9,'[10]Kisa 5'!C:C,'[10]Kisa 5'!B:B,0)</f>
        <v>0</v>
      </c>
      <c r="H9" s="10">
        <f>_xlfn.XLOOKUP(B9,'[10]Kisa 6'!C:C,'[10]Kisa 6'!B:B,0)</f>
        <v>0</v>
      </c>
      <c r="I9" s="10">
        <f>_xlfn.XLOOKUP(B9,'[10]Kisa 7'!C:C,'[10]Kisa 7'!B:B,0)</f>
        <v>0</v>
      </c>
      <c r="J9" s="11">
        <f t="shared" si="0"/>
        <v>158.7719140625</v>
      </c>
    </row>
    <row r="10" spans="1:12" x14ac:dyDescent="0.4">
      <c r="A10" s="1">
        <v>9</v>
      </c>
      <c r="B10" s="1" t="s">
        <v>134</v>
      </c>
      <c r="C10" s="10">
        <f>_xlfn.XLOOKUP([10]Yhteenveto!A8,'[10]Kisa 1'!C:C,'[10]Kisa 1'!B:B,0)</f>
        <v>0</v>
      </c>
      <c r="D10" s="10">
        <f>_xlfn.XLOOKUP(B10,'[10]Kisa 2'!C:C,'[10]Kisa 2'!B:B,0)</f>
        <v>62.639804907226576</v>
      </c>
      <c r="E10" s="10">
        <f>_xlfn.XLOOKUP(B10,'[10]Kisa 3'!C:C,'[10]Kisa 3'!B:B,0)</f>
        <v>0</v>
      </c>
      <c r="F10" s="10">
        <f>_xlfn.XLOOKUP(B10,'[10]Kisa 4'!C:C,'[10]Kisa 4'!B:B,0)</f>
        <v>0</v>
      </c>
      <c r="G10" s="10">
        <f>_xlfn.XLOOKUP(B10,'[10]Kisa 5'!C:C,'[10]Kisa 5'!B:B,0)</f>
        <v>0</v>
      </c>
      <c r="H10" s="10">
        <f>_xlfn.XLOOKUP(B10,'[10]Kisa 6'!C:C,'[10]Kisa 6'!B:B,0)</f>
        <v>0</v>
      </c>
      <c r="I10" s="10">
        <f>_xlfn.XLOOKUP(B10,'[10]Kisa 7'!C:C,'[10]Kisa 7'!B:B,0)</f>
        <v>67.718708007812509</v>
      </c>
      <c r="J10" s="11">
        <f t="shared" si="0"/>
        <v>130.35851291503909</v>
      </c>
    </row>
    <row r="11" spans="1:12" x14ac:dyDescent="0.4">
      <c r="A11" s="1">
        <v>10</v>
      </c>
      <c r="B11" s="1" t="s">
        <v>125</v>
      </c>
      <c r="C11" s="10">
        <f>_xlfn.XLOOKUP([10]Yhteenveto!A6,'[10]Kisa 1'!C:C,'[10]Kisa 1'!B:B,0)</f>
        <v>73.209414062500002</v>
      </c>
      <c r="D11" s="10">
        <f>_xlfn.XLOOKUP(B11,'[10]Kisa 2'!C:C,'[10]Kisa 2'!B:B,0)</f>
        <v>0</v>
      </c>
      <c r="E11" s="10">
        <f>_xlfn.XLOOKUP(B11,'[10]Kisa 3'!C:C,'[10]Kisa 3'!B:B,0)</f>
        <v>0</v>
      </c>
      <c r="F11" s="10">
        <f>_xlfn.XLOOKUP(B11,'[10]Kisa 4'!C:C,'[10]Kisa 4'!B:B,0)</f>
        <v>0</v>
      </c>
      <c r="G11" s="10">
        <f>_xlfn.XLOOKUP(B11,'[10]Kisa 5'!C:C,'[10]Kisa 5'!B:B,0)</f>
        <v>0</v>
      </c>
      <c r="H11" s="10">
        <f>_xlfn.XLOOKUP(B11,'[10]Kisa 6'!C:C,'[10]Kisa 6'!B:B,0)</f>
        <v>0</v>
      </c>
      <c r="I11" s="10">
        <f>_xlfn.XLOOKUP(B11,'[10]Kisa 7'!C:C,'[10]Kisa 7'!B:B,0)</f>
        <v>0</v>
      </c>
      <c r="J11" s="11">
        <f t="shared" si="0"/>
        <v>73.209414062500002</v>
      </c>
    </row>
  </sheetData>
  <sortState xmlns:xlrd2="http://schemas.microsoft.com/office/spreadsheetml/2017/richdata2" ref="A2:J11">
    <sortCondition descending="1" ref="J1:J1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3490A-9CBA-834C-A8A9-BCAD9FFF8158}">
  <dimension ref="A1:L14"/>
  <sheetViews>
    <sheetView workbookViewId="0">
      <selection activeCell="B21" sqref="B21"/>
    </sheetView>
  </sheetViews>
  <sheetFormatPr defaultColWidth="10.6640625" defaultRowHeight="16" x14ac:dyDescent="0.4"/>
  <cols>
    <col min="1" max="1" width="3.1640625" bestFit="1" customWidth="1"/>
    <col min="2" max="2" width="15.6640625" bestFit="1" customWidth="1"/>
    <col min="3" max="10" width="10.83203125" style="12"/>
  </cols>
  <sheetData>
    <row r="1" spans="1:12" x14ac:dyDescent="0.4">
      <c r="A1" s="1"/>
      <c r="B1" s="2" t="s">
        <v>0</v>
      </c>
      <c r="C1" s="8" t="s">
        <v>1</v>
      </c>
      <c r="D1" s="8" t="s">
        <v>2</v>
      </c>
      <c r="E1" s="8" t="s">
        <v>3</v>
      </c>
      <c r="F1" s="8" t="s">
        <v>24</v>
      </c>
      <c r="G1" s="8" t="s">
        <v>25</v>
      </c>
      <c r="H1" s="8" t="s">
        <v>61</v>
      </c>
      <c r="I1" s="8" t="s">
        <v>104</v>
      </c>
      <c r="J1" s="9" t="s">
        <v>4</v>
      </c>
    </row>
    <row r="2" spans="1:12" x14ac:dyDescent="0.4">
      <c r="A2" s="1">
        <v>1</v>
      </c>
      <c r="B2" s="1" t="s">
        <v>160</v>
      </c>
      <c r="C2" s="10">
        <f>_xlfn.XLOOKUP([11]Yhteenveto!A2,'[11]Kisa 1'!C:C,'[11]Kisa 1'!B:B,0)</f>
        <v>100</v>
      </c>
      <c r="D2" s="10">
        <f>_xlfn.XLOOKUP(B2,'[11]Kisa 2'!C:C,'[11]Kisa 2'!B:B,0)</f>
        <v>85.5625</v>
      </c>
      <c r="E2" s="10">
        <f>_xlfn.XLOOKUP(B2,'[11]Kisa 3'!C:C,'[11]Kisa 3'!B:B,0)</f>
        <v>0</v>
      </c>
      <c r="F2" s="10">
        <f>_xlfn.XLOOKUP(B2,'[11]Kisa 4'!C:C,'[11]Kisa 4'!B:B,0)</f>
        <v>85.5625</v>
      </c>
      <c r="G2" s="10">
        <f>_xlfn.XLOOKUP(B2,'[11]Kisa 5'!C:C,'[11]Kisa 5'!B:B,0)</f>
        <v>100</v>
      </c>
      <c r="H2" s="10">
        <f>_xlfn.XLOOKUP(B2,'[11]Kisa 6'!C:C,'[11]Kisa 6'!B:B,0)</f>
        <v>0</v>
      </c>
      <c r="I2" s="10">
        <f>_xlfn.XLOOKUP(B2,'[11]Kisa 7'!C:C,'[11]Kisa 7'!B:B,0)</f>
        <v>100</v>
      </c>
      <c r="J2" s="11">
        <f t="shared" ref="J2:J14" si="0">IFERROR(LARGE(C2:I2,1),0)+IFERROR(LARGE(C2:I2,2),0)+IFERROR(LARGE(C2:I2,3),0)+IFERROR(LARGE(C2:I2,4),0)+IFERROR(LARGE(C2:I2,5),0)</f>
        <v>471.125</v>
      </c>
      <c r="L2" t="s">
        <v>210</v>
      </c>
    </row>
    <row r="3" spans="1:12" x14ac:dyDescent="0.4">
      <c r="A3" s="1">
        <v>2</v>
      </c>
      <c r="B3" s="1" t="s">
        <v>163</v>
      </c>
      <c r="C3" s="10">
        <f>_xlfn.XLOOKUP([11]Yhteenveto!A3,'[11]Kisa 1'!C:C,'[11]Kisa 1'!B:B,0)</f>
        <v>92.5</v>
      </c>
      <c r="D3" s="10">
        <f>_xlfn.XLOOKUP(B3,'[11]Kisa 2'!C:C,'[11]Kisa 2'!B:B,0)</f>
        <v>67.718708007812509</v>
      </c>
      <c r="E3" s="10">
        <f>_xlfn.XLOOKUP(B3,'[11]Kisa 3'!C:C,'[11]Kisa 3'!B:B,0)</f>
        <v>92.5</v>
      </c>
      <c r="F3" s="10">
        <f>_xlfn.XLOOKUP(B3,'[11]Kisa 4'!C:C,'[11]Kisa 4'!B:B,0)</f>
        <v>73.209414062500002</v>
      </c>
      <c r="G3" s="10">
        <f>_xlfn.XLOOKUP(B3,'[11]Kisa 5'!C:C,'[11]Kisa 5'!B:B,0)</f>
        <v>92.5</v>
      </c>
      <c r="H3" s="10">
        <f>_xlfn.XLOOKUP(B3,'[11]Kisa 6'!C:C,'[11]Kisa 6'!B:B,0)</f>
        <v>92.5</v>
      </c>
      <c r="I3" s="10">
        <f>_xlfn.XLOOKUP(B3,'[11]Kisa 7'!C:C,'[11]Kisa 7'!B:B,0)</f>
        <v>85.5625</v>
      </c>
      <c r="J3" s="11">
        <f t="shared" si="0"/>
        <v>455.5625</v>
      </c>
    </row>
    <row r="4" spans="1:12" x14ac:dyDescent="0.4">
      <c r="A4" s="1">
        <v>3</v>
      </c>
      <c r="B4" s="1" t="s">
        <v>164</v>
      </c>
      <c r="C4" s="10">
        <f>_xlfn.XLOOKUP([11]Yhteenveto!A4,'[11]Kisa 1'!C:C,'[11]Kisa 1'!B:B,0)</f>
        <v>85.5625</v>
      </c>
      <c r="D4" s="10">
        <f>_xlfn.XLOOKUP(B4,'[11]Kisa 2'!C:C,'[11]Kisa 2'!B:B,0)</f>
        <v>53.596183073745742</v>
      </c>
      <c r="E4" s="10">
        <f>_xlfn.XLOOKUP(B4,'[11]Kisa 3'!C:C,'[11]Kisa 3'!B:B,0)</f>
        <v>79.145312500000003</v>
      </c>
      <c r="F4" s="10">
        <f>_xlfn.XLOOKUP(B4,'[11]Kisa 4'!C:C,'[11]Kisa 4'!B:B,0)</f>
        <v>0</v>
      </c>
      <c r="G4" s="10">
        <f>_xlfn.XLOOKUP(B4,'[11]Kisa 5'!C:C,'[11]Kisa 5'!B:B,0)</f>
        <v>0</v>
      </c>
      <c r="H4" s="10">
        <f>_xlfn.XLOOKUP(B4,'[11]Kisa 6'!C:C,'[11]Kisa 6'!B:B,0)</f>
        <v>85.5625</v>
      </c>
      <c r="I4" s="10">
        <f>_xlfn.XLOOKUP(B4,'[11]Kisa 7'!C:C,'[11]Kisa 7'!B:B,0)</f>
        <v>73.209414062500002</v>
      </c>
      <c r="J4" s="11">
        <f t="shared" si="0"/>
        <v>377.07590963624574</v>
      </c>
    </row>
    <row r="5" spans="1:12" x14ac:dyDescent="0.4">
      <c r="A5" s="1">
        <v>4</v>
      </c>
      <c r="B5" s="1" t="s">
        <v>169</v>
      </c>
      <c r="C5" s="10">
        <f>_xlfn.XLOOKUP([11]Yhteenveto!A12,'[11]Kisa 1'!C:C,'[11]Kisa 1'!B:B,0)</f>
        <v>0</v>
      </c>
      <c r="D5" s="10">
        <f>_xlfn.XLOOKUP(B5,'[11]Kisa 2'!C:C,'[11]Kisa 2'!B:B,0)</f>
        <v>92.5</v>
      </c>
      <c r="E5" s="10">
        <f>_xlfn.XLOOKUP(B5,'[11]Kisa 3'!C:C,'[11]Kisa 3'!B:B,0)</f>
        <v>100</v>
      </c>
      <c r="F5" s="10">
        <f>_xlfn.XLOOKUP(B5,'[11]Kisa 4'!C:C,'[11]Kisa 4'!B:B,0)</f>
        <v>100</v>
      </c>
      <c r="G5" s="10">
        <f>_xlfn.XLOOKUP(B5,'[11]Kisa 5'!C:C,'[11]Kisa 5'!B:B,0)</f>
        <v>0</v>
      </c>
      <c r="H5" s="10">
        <f>_xlfn.XLOOKUP(B5,'[11]Kisa 6'!C:C,'[11]Kisa 6'!B:B,0)</f>
        <v>0</v>
      </c>
      <c r="I5" s="10">
        <f>_xlfn.XLOOKUP(B5,'[11]Kisa 7'!C:C,'[11]Kisa 7'!B:B,0)</f>
        <v>0</v>
      </c>
      <c r="J5" s="11">
        <f t="shared" si="0"/>
        <v>292.5</v>
      </c>
    </row>
    <row r="6" spans="1:12" x14ac:dyDescent="0.4">
      <c r="A6" s="1">
        <v>5</v>
      </c>
      <c r="B6" s="1" t="s">
        <v>175</v>
      </c>
      <c r="C6" s="10">
        <f>_xlfn.XLOOKUP([11]Yhteenveto!A7,'[11]Kisa 1'!C:C,'[11]Kisa 1'!B:B,0)</f>
        <v>0</v>
      </c>
      <c r="D6" s="10">
        <f>_xlfn.XLOOKUP(B6,'[11]Kisa 2'!C:C,'[11]Kisa 2'!B:B,0)</f>
        <v>79.145312500000003</v>
      </c>
      <c r="E6" s="10">
        <f>_xlfn.XLOOKUP(B6,'[11]Kisa 3'!C:C,'[11]Kisa 3'!B:B,0)</f>
        <v>0</v>
      </c>
      <c r="F6" s="10">
        <f>_xlfn.XLOOKUP(B6,'[11]Kisa 4'!C:C,'[11]Kisa 4'!B:B,0)</f>
        <v>92.5</v>
      </c>
      <c r="G6" s="10">
        <f>_xlfn.XLOOKUP(B6,'[11]Kisa 5'!C:C,'[11]Kisa 5'!B:B,0)</f>
        <v>0</v>
      </c>
      <c r="H6" s="10">
        <f>_xlfn.XLOOKUP(B6,'[11]Kisa 6'!C:C,'[11]Kisa 6'!B:B,0)</f>
        <v>100</v>
      </c>
      <c r="I6" s="10">
        <f>_xlfn.XLOOKUP(B6,'[11]Kisa 7'!C:C,'[11]Kisa 7'!B:B,0)</f>
        <v>0</v>
      </c>
      <c r="J6" s="11">
        <f t="shared" si="0"/>
        <v>271.64531249999999</v>
      </c>
    </row>
    <row r="7" spans="1:12" x14ac:dyDescent="0.4">
      <c r="A7" s="1">
        <v>6</v>
      </c>
      <c r="B7" s="1" t="s">
        <v>183</v>
      </c>
      <c r="C7" s="10">
        <f>_xlfn.XLOOKUP([11]Yhteenveto!A11,'[11]Kisa 1'!C:C,'[11]Kisa 1'!B:B,0)</f>
        <v>0</v>
      </c>
      <c r="D7" s="10">
        <f>_xlfn.XLOOKUP(B7,'[11]Kisa 2'!C:C,'[11]Kisa 2'!B:B,0)</f>
        <v>45.858234142473705</v>
      </c>
      <c r="E7" s="10">
        <f>_xlfn.XLOOKUP(B7,'[11]Kisa 3'!C:C,'[11]Kisa 3'!B:B,0)</f>
        <v>0</v>
      </c>
      <c r="F7" s="10">
        <f>_xlfn.XLOOKUP(B7,'[11]Kisa 4'!C:C,'[11]Kisa 4'!B:B,0)</f>
        <v>67.718708007812509</v>
      </c>
      <c r="G7" s="10">
        <f>_xlfn.XLOOKUP(B7,'[11]Kisa 5'!C:C,'[11]Kisa 5'!B:B,0)</f>
        <v>0</v>
      </c>
      <c r="H7" s="10">
        <f>_xlfn.XLOOKUP(B7,'[11]Kisa 6'!C:C,'[11]Kisa 6'!B:B,0)</f>
        <v>67.718708007812509</v>
      </c>
      <c r="I7" s="10">
        <f>_xlfn.XLOOKUP(B7,'[11]Kisa 7'!C:C,'[11]Kisa 7'!B:B,0)</f>
        <v>67.718708007812509</v>
      </c>
      <c r="J7" s="11">
        <f t="shared" si="0"/>
        <v>249.01435816591123</v>
      </c>
    </row>
    <row r="8" spans="1:12" x14ac:dyDescent="0.4">
      <c r="A8" s="1">
        <v>7</v>
      </c>
      <c r="B8" s="1" t="s">
        <v>178</v>
      </c>
      <c r="C8" s="10">
        <f>_xlfn.XLOOKUP([11]Yhteenveto!A9,'[11]Kisa 1'!C:C,'[11]Kisa 1'!B:B,0)</f>
        <v>0</v>
      </c>
      <c r="D8" s="10">
        <f>_xlfn.XLOOKUP(B8,'[11]Kisa 2'!C:C,'[11]Kisa 2'!B:B,0)</f>
        <v>62.639804907226576</v>
      </c>
      <c r="E8" s="10">
        <f>_xlfn.XLOOKUP(B8,'[11]Kisa 3'!C:C,'[11]Kisa 3'!B:B,0)</f>
        <v>0</v>
      </c>
      <c r="F8" s="10">
        <f>_xlfn.XLOOKUP(B8,'[11]Kisa 4'!C:C,'[11]Kisa 4'!B:B,0)</f>
        <v>79.145312500000003</v>
      </c>
      <c r="G8" s="10">
        <f>_xlfn.XLOOKUP(B8,'[11]Kisa 5'!C:C,'[11]Kisa 5'!B:B,0)</f>
        <v>0</v>
      </c>
      <c r="H8" s="10">
        <f>_xlfn.XLOOKUP(B8,'[11]Kisa 6'!C:C,'[11]Kisa 6'!B:B,0)</f>
        <v>0</v>
      </c>
      <c r="I8" s="10">
        <f>_xlfn.XLOOKUP(B8,'[11]Kisa 7'!C:C,'[11]Kisa 7'!B:B,0)</f>
        <v>92.5</v>
      </c>
      <c r="J8" s="11">
        <f t="shared" si="0"/>
        <v>234.28511740722655</v>
      </c>
    </row>
    <row r="9" spans="1:12" x14ac:dyDescent="0.4">
      <c r="A9" s="1">
        <v>8</v>
      </c>
      <c r="B9" s="1" t="s">
        <v>182</v>
      </c>
      <c r="C9" s="10">
        <f>_xlfn.XLOOKUP([11]Yhteenveto!A10,'[11]Kisa 1'!C:C,'[11]Kisa 1'!B:B,0)</f>
        <v>0</v>
      </c>
      <c r="D9" s="10">
        <f>_xlfn.XLOOKUP(B9,'[11]Kisa 2'!C:C,'[11]Kisa 2'!B:B,0)</f>
        <v>49.576469343214811</v>
      </c>
      <c r="E9" s="10">
        <f>_xlfn.XLOOKUP(B9,'[11]Kisa 3'!C:C,'[11]Kisa 3'!B:B,0)</f>
        <v>85.5625</v>
      </c>
      <c r="F9" s="10">
        <f>_xlfn.XLOOKUP(B9,'[11]Kisa 4'!C:C,'[11]Kisa 4'!B:B,0)</f>
        <v>0</v>
      </c>
      <c r="G9" s="10">
        <f>_xlfn.XLOOKUP(B9,'[11]Kisa 5'!C:C,'[11]Kisa 5'!B:B,0)</f>
        <v>0</v>
      </c>
      <c r="H9" s="10">
        <f>_xlfn.XLOOKUP(B9,'[11]Kisa 6'!C:C,'[11]Kisa 6'!B:B,0)</f>
        <v>73.209414062500002</v>
      </c>
      <c r="I9" s="10">
        <f>_xlfn.XLOOKUP(B9,'[11]Kisa 7'!C:C,'[11]Kisa 7'!B:B,0)</f>
        <v>0</v>
      </c>
      <c r="J9" s="11">
        <f t="shared" si="0"/>
        <v>208.3483834057148</v>
      </c>
    </row>
    <row r="10" spans="1:12" x14ac:dyDescent="0.4">
      <c r="A10" s="1">
        <v>9</v>
      </c>
      <c r="B10" s="1" t="s">
        <v>166</v>
      </c>
      <c r="C10" s="10">
        <f>_xlfn.XLOOKUP([11]Yhteenveto!A5,'[11]Kisa 1'!C:C,'[11]Kisa 1'!B:B,0)</f>
        <v>79.145312500000003</v>
      </c>
      <c r="D10" s="10">
        <f>_xlfn.XLOOKUP(B10,'[11]Kisa 2'!C:C,'[11]Kisa 2'!B:B,0)</f>
        <v>57.941819539184586</v>
      </c>
      <c r="E10" s="10">
        <f>_xlfn.XLOOKUP(B10,'[11]Kisa 3'!C:C,'[11]Kisa 3'!B:B,0)</f>
        <v>0</v>
      </c>
      <c r="F10" s="10">
        <f>_xlfn.XLOOKUP(B10,'[11]Kisa 4'!C:C,'[11]Kisa 4'!B:B,0)</f>
        <v>0</v>
      </c>
      <c r="G10" s="10">
        <f>_xlfn.XLOOKUP(B10,'[11]Kisa 5'!C:C,'[11]Kisa 5'!B:B,0)</f>
        <v>0</v>
      </c>
      <c r="H10" s="10">
        <f>_xlfn.XLOOKUP(B10,'[11]Kisa 6'!C:C,'[11]Kisa 6'!B:B,0)</f>
        <v>0</v>
      </c>
      <c r="I10" s="10">
        <f>_xlfn.XLOOKUP(B10,'[11]Kisa 7'!C:C,'[11]Kisa 7'!B:B,0)</f>
        <v>0</v>
      </c>
      <c r="J10" s="11">
        <f t="shared" si="0"/>
        <v>137.08713203918458</v>
      </c>
    </row>
    <row r="11" spans="1:12" x14ac:dyDescent="0.4">
      <c r="A11" s="1">
        <v>10</v>
      </c>
      <c r="B11" s="1" t="s">
        <v>196</v>
      </c>
      <c r="C11" s="10">
        <f>_xlfn.XLOOKUP([11]Yhteenveto!A13,'[11]Kisa 1'!C:C,'[11]Kisa 1'!B:B,0)</f>
        <v>0</v>
      </c>
      <c r="D11" s="10">
        <f>_xlfn.XLOOKUP(B11,'[11]Kisa 2'!C:C,'[11]Kisa 2'!B:B,0)</f>
        <v>0</v>
      </c>
      <c r="E11" s="10">
        <f>_xlfn.XLOOKUP(B11,'[11]Kisa 3'!C:C,'[11]Kisa 3'!B:B,0)</f>
        <v>0</v>
      </c>
      <c r="F11" s="10">
        <f>_xlfn.XLOOKUP(B11,'[11]Kisa 4'!C:C,'[11]Kisa 4'!B:B,0)</f>
        <v>0</v>
      </c>
      <c r="G11" s="10">
        <f>_xlfn.XLOOKUP(B11,'[11]Kisa 5'!C:C,'[11]Kisa 5'!B:B,0)</f>
        <v>0</v>
      </c>
      <c r="H11" s="10">
        <f>_xlfn.XLOOKUP(B11,'[11]Kisa 6'!C:C,'[11]Kisa 6'!B:B,0)</f>
        <v>62.639804907226576</v>
      </c>
      <c r="I11" s="10">
        <f>_xlfn.XLOOKUP(B11,'[11]Kisa 7'!C:C,'[11]Kisa 7'!B:B,0)</f>
        <v>62.639804907226576</v>
      </c>
      <c r="J11" s="11">
        <f t="shared" si="0"/>
        <v>125.27960981445315</v>
      </c>
    </row>
    <row r="12" spans="1:12" x14ac:dyDescent="0.4">
      <c r="A12" s="1">
        <v>11</v>
      </c>
      <c r="B12" s="1" t="s">
        <v>159</v>
      </c>
      <c r="C12" s="10">
        <f>_xlfn.XLOOKUP([11]Yhteenveto!A6,'[11]Kisa 1'!C:C,'[11]Kisa 1'!B:B,0)</f>
        <v>0</v>
      </c>
      <c r="D12" s="10">
        <f>_xlfn.XLOOKUP(B12,'[11]Kisa 2'!C:C,'[11]Kisa 2'!B:B,0)</f>
        <v>100</v>
      </c>
      <c r="E12" s="10">
        <f>_xlfn.XLOOKUP(B12,'[11]Kisa 3'!C:C,'[11]Kisa 3'!B:B,0)</f>
        <v>0</v>
      </c>
      <c r="F12" s="10">
        <f>_xlfn.XLOOKUP(B12,'[11]Kisa 4'!C:C,'[11]Kisa 4'!B:B,0)</f>
        <v>0</v>
      </c>
      <c r="G12" s="10">
        <f>_xlfn.XLOOKUP(B12,'[11]Kisa 5'!C:C,'[11]Kisa 5'!B:B,0)</f>
        <v>0</v>
      </c>
      <c r="H12" s="10">
        <f>_xlfn.XLOOKUP(B12,'[11]Kisa 6'!C:C,'[11]Kisa 6'!B:B,0)</f>
        <v>0</v>
      </c>
      <c r="I12" s="10">
        <f>_xlfn.XLOOKUP(B12,'[11]Kisa 7'!C:C,'[11]Kisa 7'!B:B,0)</f>
        <v>0</v>
      </c>
      <c r="J12" s="11">
        <f t="shared" si="0"/>
        <v>100</v>
      </c>
    </row>
    <row r="13" spans="1:12" x14ac:dyDescent="0.4">
      <c r="A13" s="1">
        <v>12</v>
      </c>
      <c r="B13" s="1" t="s">
        <v>194</v>
      </c>
      <c r="C13" s="10">
        <f>_xlfn.XLOOKUP([11]Yhteenveto!A14,'[11]Kisa 1'!C:C,'[11]Kisa 1'!B:B,0)</f>
        <v>0</v>
      </c>
      <c r="D13" s="10">
        <f>_xlfn.XLOOKUP(B13,'[11]Kisa 2'!C:C,'[11]Kisa 2'!B:B,0)</f>
        <v>0</v>
      </c>
      <c r="E13" s="10">
        <f>_xlfn.XLOOKUP(B13,'[11]Kisa 3'!C:C,'[11]Kisa 3'!B:B,0)</f>
        <v>0</v>
      </c>
      <c r="F13" s="10">
        <f>_xlfn.XLOOKUP(B13,'[11]Kisa 4'!C:C,'[11]Kisa 4'!B:B,0)</f>
        <v>0</v>
      </c>
      <c r="G13" s="10">
        <f>_xlfn.XLOOKUP(B13,'[11]Kisa 5'!C:C,'[11]Kisa 5'!B:B,0)</f>
        <v>0</v>
      </c>
      <c r="H13" s="10">
        <f>_xlfn.XLOOKUP(B13,'[11]Kisa 6'!C:C,'[11]Kisa 6'!B:B,0)</f>
        <v>79.145312500000003</v>
      </c>
      <c r="I13" s="10">
        <f>_xlfn.XLOOKUP(B13,'[11]Kisa 7'!C:C,'[11]Kisa 7'!B:B,0)</f>
        <v>0</v>
      </c>
      <c r="J13" s="11">
        <f t="shared" si="0"/>
        <v>79.145312500000003</v>
      </c>
    </row>
    <row r="14" spans="1:12" x14ac:dyDescent="0.4">
      <c r="A14" s="1">
        <v>13</v>
      </c>
      <c r="B14" s="1" t="s">
        <v>176</v>
      </c>
      <c r="C14" s="10">
        <f>_xlfn.XLOOKUP([11]Yhteenveto!A8,'[11]Kisa 1'!C:C,'[11]Kisa 1'!B:B,0)</f>
        <v>0</v>
      </c>
      <c r="D14" s="10">
        <f>_xlfn.XLOOKUP(B14,'[11]Kisa 2'!C:C,'[11]Kisa 2'!B:B,0)</f>
        <v>73.209414062500002</v>
      </c>
      <c r="E14" s="10">
        <f>_xlfn.XLOOKUP(B14,'[11]Kisa 3'!C:C,'[11]Kisa 3'!B:B,0)</f>
        <v>0</v>
      </c>
      <c r="F14" s="10">
        <f>_xlfn.XLOOKUP(B14,'[11]Kisa 4'!C:C,'[11]Kisa 4'!B:B,0)</f>
        <v>0</v>
      </c>
      <c r="G14" s="10">
        <f>_xlfn.XLOOKUP(B14,'[11]Kisa 5'!C:C,'[11]Kisa 5'!B:B,0)</f>
        <v>0</v>
      </c>
      <c r="H14" s="10">
        <f>_xlfn.XLOOKUP(B14,'[11]Kisa 6'!C:C,'[11]Kisa 6'!B:B,0)</f>
        <v>0</v>
      </c>
      <c r="I14" s="10">
        <f>_xlfn.XLOOKUP(B14,'[11]Kisa 7'!C:C,'[11]Kisa 7'!B:B,0)</f>
        <v>0</v>
      </c>
      <c r="J14" s="11">
        <f t="shared" si="0"/>
        <v>73.209414062500002</v>
      </c>
    </row>
  </sheetData>
  <sortState xmlns:xlrd2="http://schemas.microsoft.com/office/spreadsheetml/2017/richdata2" ref="A2:J14">
    <sortCondition descending="1" ref="J1:J1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2A84-3199-F349-9943-69D734E8D0B7}">
  <dimension ref="A1:K47"/>
  <sheetViews>
    <sheetView workbookViewId="0">
      <selection activeCell="C1" sqref="C1:H1048576"/>
    </sheetView>
  </sheetViews>
  <sheetFormatPr defaultColWidth="10.6640625" defaultRowHeight="16" x14ac:dyDescent="0.4"/>
  <cols>
    <col min="1" max="1" width="3.1640625" bestFit="1" customWidth="1"/>
    <col min="2" max="2" width="19" bestFit="1" customWidth="1"/>
  </cols>
  <sheetData>
    <row r="1" spans="1:11" x14ac:dyDescent="0.4">
      <c r="B1" s="29" t="s">
        <v>0</v>
      </c>
      <c r="C1" s="30" t="s">
        <v>1</v>
      </c>
      <c r="D1" s="30" t="s">
        <v>2</v>
      </c>
      <c r="E1" s="30" t="s">
        <v>3</v>
      </c>
      <c r="F1" s="30" t="s">
        <v>24</v>
      </c>
      <c r="G1" s="30" t="s">
        <v>25</v>
      </c>
      <c r="H1" s="30" t="s">
        <v>61</v>
      </c>
      <c r="I1" s="31" t="s">
        <v>4</v>
      </c>
    </row>
    <row r="2" spans="1:11" x14ac:dyDescent="0.4">
      <c r="A2" s="1">
        <v>1</v>
      </c>
      <c r="B2" s="1" t="s">
        <v>105</v>
      </c>
      <c r="C2" s="10">
        <f>_xlfn.XLOOKUP([12]Yhteenveto!A2,'[12]Kisa 1'!C:C,'[12]Kisa 1'!B:B,0)</f>
        <v>100</v>
      </c>
      <c r="D2" s="10">
        <f>_xlfn.XLOOKUP(B2,'[12]Kisa 2'!C:C,'[12]Kisa 2'!B:B,0)</f>
        <v>100</v>
      </c>
      <c r="E2" s="10">
        <f>_xlfn.XLOOKUP(B2,'[12]Kisa 3'!C:C,'[12]Kisa 3'!B:B,0)</f>
        <v>100</v>
      </c>
      <c r="F2" s="10">
        <f>_xlfn.XLOOKUP(B2,'[12]Kisa 4'!C:C,'[12]Kisa 4'!B:B,0)</f>
        <v>92.5</v>
      </c>
      <c r="G2" s="10">
        <f>_xlfn.XLOOKUP(B2,'[12]Kisa 5'!C:C,'[12]Kisa 5'!B:B,0)</f>
        <v>0</v>
      </c>
      <c r="H2" s="10">
        <f>_xlfn.XLOOKUP(B2,'[12]Kisa 6'!C:C,'[12]Kisa 6'!B:B,0)</f>
        <v>0</v>
      </c>
      <c r="I2" s="11">
        <f t="shared" ref="I2:I47" si="0">IFERROR(LARGE(C2:H2,1),0)+IFERROR(LARGE(C2:H2,2),0)+IFERROR(LARGE(C2:H2,3),0)+IFERROR(LARGE(C2:H2,4),0)</f>
        <v>392.5</v>
      </c>
      <c r="K2" t="s">
        <v>151</v>
      </c>
    </row>
    <row r="3" spans="1:11" x14ac:dyDescent="0.4">
      <c r="A3" s="1">
        <v>2</v>
      </c>
      <c r="B3" s="1" t="s">
        <v>126</v>
      </c>
      <c r="C3" s="10">
        <f>_xlfn.XLOOKUP([12]Yhteenveto!A23,'[12]Kisa 1'!C:C,'[12]Kisa 1'!B:B,0)</f>
        <v>0</v>
      </c>
      <c r="D3" s="10">
        <f>_xlfn.XLOOKUP(B3,'[12]Kisa 2'!C:C,'[12]Kisa 2'!B:B,0)</f>
        <v>92.5</v>
      </c>
      <c r="E3" s="10">
        <f>_xlfn.XLOOKUP(B3,'[12]Kisa 3'!C:C,'[12]Kisa 3'!B:B,0)</f>
        <v>85.5625</v>
      </c>
      <c r="F3" s="10">
        <f>_xlfn.XLOOKUP(B3,'[12]Kisa 4'!C:C,'[12]Kisa 4'!B:B,0)</f>
        <v>85.5625</v>
      </c>
      <c r="G3" s="10">
        <f>_xlfn.XLOOKUP(B3,'[12]Kisa 5'!C:C,'[12]Kisa 5'!B:B,0)</f>
        <v>0</v>
      </c>
      <c r="H3" s="10">
        <f>_xlfn.XLOOKUP(B3,'[12]Kisa 6'!C:C,'[12]Kisa 6'!B:B,0)</f>
        <v>79.145312500000003</v>
      </c>
      <c r="I3" s="11">
        <f t="shared" si="0"/>
        <v>342.77031249999999</v>
      </c>
    </row>
    <row r="4" spans="1:11" x14ac:dyDescent="0.4">
      <c r="A4" s="1">
        <v>3</v>
      </c>
      <c r="B4" s="1" t="s">
        <v>128</v>
      </c>
      <c r="C4" s="10">
        <f>_xlfn.XLOOKUP([12]Yhteenveto!A25,'[12]Kisa 1'!C:C,'[12]Kisa 1'!B:B,0)</f>
        <v>0</v>
      </c>
      <c r="D4" s="10">
        <f>_xlfn.XLOOKUP(B4,'[12]Kisa 2'!C:C,'[12]Kisa 2'!B:B,0)</f>
        <v>67.718708007812509</v>
      </c>
      <c r="E4" s="10">
        <f>_xlfn.XLOOKUP(B4,'[12]Kisa 3'!C:C,'[12]Kisa 3'!B:B,0)</f>
        <v>73.209414062500002</v>
      </c>
      <c r="F4" s="10">
        <f>_xlfn.XLOOKUP(B4,'[12]Kisa 4'!C:C,'[12]Kisa 4'!B:B,0)</f>
        <v>79.145312500000003</v>
      </c>
      <c r="G4" s="10">
        <f>_xlfn.XLOOKUP(B4,'[12]Kisa 5'!C:C,'[12]Kisa 5'!B:B,0)</f>
        <v>92.5</v>
      </c>
      <c r="H4" s="10">
        <f>_xlfn.XLOOKUP(B4,'[12]Kisa 6'!C:C,'[12]Kisa 6'!B:B,0)</f>
        <v>0</v>
      </c>
      <c r="I4" s="11">
        <f t="shared" si="0"/>
        <v>312.57343457031249</v>
      </c>
    </row>
    <row r="5" spans="1:11" x14ac:dyDescent="0.4">
      <c r="A5" s="1">
        <v>4</v>
      </c>
      <c r="B5" s="1" t="s">
        <v>127</v>
      </c>
      <c r="C5" s="10">
        <f>_xlfn.XLOOKUP([12]Yhteenveto!A24,'[12]Kisa 1'!C:C,'[12]Kisa 1'!B:B,0)</f>
        <v>0</v>
      </c>
      <c r="D5" s="10">
        <f>_xlfn.XLOOKUP(B5,'[12]Kisa 2'!C:C,'[12]Kisa 2'!B:B,0)</f>
        <v>85.5625</v>
      </c>
      <c r="E5" s="10">
        <f>_xlfn.XLOOKUP(B5,'[12]Kisa 3'!C:C,'[12]Kisa 3'!B:B,0)</f>
        <v>92.5</v>
      </c>
      <c r="F5" s="10">
        <f>_xlfn.XLOOKUP(B5,'[12]Kisa 4'!C:C,'[12]Kisa 4'!B:B,0)</f>
        <v>0</v>
      </c>
      <c r="G5" s="10">
        <f>_xlfn.XLOOKUP(B5,'[12]Kisa 5'!C:C,'[12]Kisa 5'!B:B,0)</f>
        <v>100</v>
      </c>
      <c r="H5" s="10">
        <f>_xlfn.XLOOKUP(B5,'[12]Kisa 6'!C:C,'[12]Kisa 6'!B:B,0)</f>
        <v>0</v>
      </c>
      <c r="I5" s="11">
        <f t="shared" si="0"/>
        <v>278.0625</v>
      </c>
    </row>
    <row r="6" spans="1:11" x14ac:dyDescent="0.4">
      <c r="A6" s="1">
        <v>5</v>
      </c>
      <c r="B6" s="1" t="s">
        <v>112</v>
      </c>
      <c r="C6" s="10">
        <f>_xlfn.XLOOKUP([12]Yhteenveto!A9,'[12]Kisa 1'!C:C,'[12]Kisa 1'!B:B,0)</f>
        <v>57.941819539184586</v>
      </c>
      <c r="D6" s="10">
        <f>_xlfn.XLOOKUP(B6,'[12]Kisa 2'!C:C,'[12]Kisa 2'!B:B,0)</f>
        <v>79.145312500000003</v>
      </c>
      <c r="E6" s="10">
        <f>_xlfn.XLOOKUP(B6,'[12]Kisa 3'!C:C,'[12]Kisa 3'!B:B,0)</f>
        <v>53.596183073745742</v>
      </c>
      <c r="F6" s="10">
        <f>_xlfn.XLOOKUP(B6,'[12]Kisa 4'!C:C,'[12]Kisa 4'!B:B,0)</f>
        <v>67.718708007812509</v>
      </c>
      <c r="G6" s="10">
        <f>_xlfn.XLOOKUP(B6,'[12]Kisa 5'!C:C,'[12]Kisa 5'!B:B,0)</f>
        <v>0</v>
      </c>
      <c r="H6" s="10">
        <f>_xlfn.XLOOKUP(B6,'[12]Kisa 6'!C:C,'[12]Kisa 6'!B:B,0)</f>
        <v>62.639804907226576</v>
      </c>
      <c r="I6" s="11">
        <f t="shared" si="0"/>
        <v>267.44564495422367</v>
      </c>
    </row>
    <row r="7" spans="1:11" x14ac:dyDescent="0.4">
      <c r="A7" s="1">
        <v>6</v>
      </c>
      <c r="B7" s="1" t="s">
        <v>129</v>
      </c>
      <c r="C7" s="10">
        <f>_xlfn.XLOOKUP([12]Yhteenveto!A26,'[12]Kisa 1'!C:C,'[12]Kisa 1'!B:B,0)</f>
        <v>0</v>
      </c>
      <c r="D7" s="10">
        <f>_xlfn.XLOOKUP(B7,'[12]Kisa 2'!C:C,'[12]Kisa 2'!B:B,0)</f>
        <v>62.639804907226576</v>
      </c>
      <c r="E7" s="10">
        <f>_xlfn.XLOOKUP(B7,'[12]Kisa 3'!C:C,'[12]Kisa 3'!B:B,0)</f>
        <v>49.576469343214811</v>
      </c>
      <c r="F7" s="10">
        <f>_xlfn.XLOOKUP(B7,'[12]Kisa 4'!C:C,'[12]Kisa 4'!B:B,0)</f>
        <v>49.576469343214811</v>
      </c>
      <c r="G7" s="10">
        <f>_xlfn.XLOOKUP(B7,'[12]Kisa 5'!C:C,'[12]Kisa 5'!B:B,0)</f>
        <v>85.5625</v>
      </c>
      <c r="H7" s="10">
        <f>_xlfn.XLOOKUP(B7,'[12]Kisa 6'!C:C,'[12]Kisa 6'!B:B,0)</f>
        <v>0</v>
      </c>
      <c r="I7" s="11">
        <f t="shared" si="0"/>
        <v>247.35524359365616</v>
      </c>
    </row>
    <row r="8" spans="1:11" x14ac:dyDescent="0.4">
      <c r="A8" s="1">
        <v>7</v>
      </c>
      <c r="B8" s="1" t="s">
        <v>138</v>
      </c>
      <c r="C8" s="10">
        <f>_xlfn.XLOOKUP([12]Yhteenveto!A35,'[12]Kisa 1'!C:C,'[12]Kisa 1'!B:B,0)</f>
        <v>0</v>
      </c>
      <c r="D8" s="10">
        <f>_xlfn.XLOOKUP(B8,'[12]Kisa 2'!C:C,'[12]Kisa 2'!B:B,0)</f>
        <v>0</v>
      </c>
      <c r="E8" s="10">
        <f>_xlfn.XLOOKUP(B8,'[12]Kisa 3'!C:C,'[12]Kisa 3'!B:B,0)</f>
        <v>67.718708007812509</v>
      </c>
      <c r="F8" s="10">
        <f>_xlfn.XLOOKUP(B8,'[12]Kisa 4'!C:C,'[12]Kisa 4'!B:B,0)</f>
        <v>73.209414062500002</v>
      </c>
      <c r="G8" s="10">
        <f>_xlfn.XLOOKUP(B8,'[12]Kisa 5'!C:C,'[12]Kisa 5'!B:B,0)</f>
        <v>0</v>
      </c>
      <c r="H8" s="10">
        <f>_xlfn.XLOOKUP(B8,'[12]Kisa 6'!C:C,'[12]Kisa 6'!B:B,0)</f>
        <v>85.5625</v>
      </c>
      <c r="I8" s="11">
        <f t="shared" si="0"/>
        <v>226.4906220703125</v>
      </c>
    </row>
    <row r="9" spans="1:11" x14ac:dyDescent="0.4">
      <c r="A9" s="1">
        <v>8</v>
      </c>
      <c r="B9" s="1" t="s">
        <v>113</v>
      </c>
      <c r="C9" s="10">
        <f>_xlfn.XLOOKUP([12]Yhteenveto!A10,'[12]Kisa 1'!C:C,'[12]Kisa 1'!B:B,0)</f>
        <v>53.596183073745742</v>
      </c>
      <c r="D9" s="10">
        <f>_xlfn.XLOOKUP(B9,'[12]Kisa 2'!C:C,'[12]Kisa 2'!B:B,0)</f>
        <v>57.941819539184586</v>
      </c>
      <c r="E9" s="10">
        <f>_xlfn.XLOOKUP(B9,'[12]Kisa 3'!C:C,'[12]Kisa 3'!B:B,0)</f>
        <v>0</v>
      </c>
      <c r="F9" s="10">
        <f>_xlfn.XLOOKUP(B9,'[12]Kisa 4'!C:C,'[12]Kisa 4'!B:B,0)</f>
        <v>53.596183073745742</v>
      </c>
      <c r="G9" s="10">
        <f>_xlfn.XLOOKUP(B9,'[12]Kisa 5'!C:C,'[12]Kisa 5'!B:B,0)</f>
        <v>0</v>
      </c>
      <c r="H9" s="10">
        <f>_xlfn.XLOOKUP(B9,'[12]Kisa 6'!C:C,'[12]Kisa 6'!B:B,0)</f>
        <v>57.941819539184586</v>
      </c>
      <c r="I9" s="11">
        <f t="shared" si="0"/>
        <v>223.07600522586065</v>
      </c>
    </row>
    <row r="10" spans="1:11" x14ac:dyDescent="0.4">
      <c r="A10" s="1">
        <v>9</v>
      </c>
      <c r="B10" s="1" t="s">
        <v>116</v>
      </c>
      <c r="C10" s="10">
        <f>_xlfn.XLOOKUP([12]Yhteenveto!A13,'[12]Kisa 1'!C:C,'[12]Kisa 1'!B:B,0)</f>
        <v>42.41886658178818</v>
      </c>
      <c r="D10" s="10">
        <f>_xlfn.XLOOKUP(B10,'[12]Kisa 2'!C:C,'[12]Kisa 2'!B:B,0)</f>
        <v>42.41886658178818</v>
      </c>
      <c r="E10" s="10">
        <f>_xlfn.XLOOKUP(B10,'[12]Kisa 3'!C:C,'[12]Kisa 3'!B:B,0)</f>
        <v>45.858234142473705</v>
      </c>
      <c r="F10" s="10">
        <f>_xlfn.XLOOKUP(B10,'[12]Kisa 4'!C:C,'[12]Kisa 4'!B:B,0)</f>
        <v>57.941819539184586</v>
      </c>
      <c r="G10" s="10">
        <f>_xlfn.XLOOKUP(B10,'[12]Kisa 5'!C:C,'[12]Kisa 5'!B:B,0)</f>
        <v>73.209414062500002</v>
      </c>
      <c r="H10" s="10">
        <f>_xlfn.XLOOKUP(B10,'[12]Kisa 6'!C:C,'[12]Kisa 6'!B:B,0)</f>
        <v>0</v>
      </c>
      <c r="I10" s="11">
        <f t="shared" si="0"/>
        <v>219.42833432594648</v>
      </c>
    </row>
    <row r="11" spans="1:11" x14ac:dyDescent="0.4">
      <c r="A11" s="1">
        <v>10</v>
      </c>
      <c r="B11" s="1" t="s">
        <v>108</v>
      </c>
      <c r="C11" s="10">
        <f>_xlfn.XLOOKUP([12]Yhteenveto!A5,'[12]Kisa 1'!C:C,'[12]Kisa 1'!B:B,0)</f>
        <v>79.145312500000003</v>
      </c>
      <c r="D11" s="10">
        <f>_xlfn.XLOOKUP(B11,'[12]Kisa 2'!C:C,'[12]Kisa 2'!B:B,0)</f>
        <v>73.209414062500002</v>
      </c>
      <c r="E11" s="10">
        <f>_xlfn.XLOOKUP(B11,'[12]Kisa 3'!C:C,'[12]Kisa 3'!B:B,0)</f>
        <v>62.639804907226576</v>
      </c>
      <c r="F11" s="10">
        <f>_xlfn.XLOOKUP(B11,'[12]Kisa 4'!C:C,'[12]Kisa 4'!B:B,0)</f>
        <v>0</v>
      </c>
      <c r="G11" s="10">
        <f>_xlfn.XLOOKUP(B11,'[12]Kisa 5'!C:C,'[12]Kisa 5'!B:B,0)</f>
        <v>0</v>
      </c>
      <c r="H11" s="10">
        <f>_xlfn.XLOOKUP(B11,'[12]Kisa 6'!C:C,'[12]Kisa 6'!B:B,0)</f>
        <v>0</v>
      </c>
      <c r="I11" s="11">
        <f t="shared" si="0"/>
        <v>214.99453146972655</v>
      </c>
    </row>
    <row r="12" spans="1:11" x14ac:dyDescent="0.4">
      <c r="A12" s="1">
        <v>11</v>
      </c>
      <c r="B12" s="1" t="s">
        <v>130</v>
      </c>
      <c r="C12" s="10">
        <f>_xlfn.XLOOKUP([12]Yhteenveto!A27,'[12]Kisa 1'!C:C,'[12]Kisa 1'!B:B,0)</f>
        <v>0</v>
      </c>
      <c r="D12" s="10">
        <f>_xlfn.XLOOKUP(B12,'[12]Kisa 2'!C:C,'[12]Kisa 2'!B:B,0)</f>
        <v>53.596183073745742</v>
      </c>
      <c r="E12" s="10">
        <f>_xlfn.XLOOKUP(B12,'[12]Kisa 3'!C:C,'[12]Kisa 3'!B:B,0)</f>
        <v>79.145312500000003</v>
      </c>
      <c r="F12" s="10">
        <f>_xlfn.XLOOKUP(B12,'[12]Kisa 4'!C:C,'[12]Kisa 4'!B:B,0)</f>
        <v>0</v>
      </c>
      <c r="G12" s="10">
        <f>_xlfn.XLOOKUP(B12,'[12]Kisa 5'!C:C,'[12]Kisa 5'!B:B,0)</f>
        <v>0</v>
      </c>
      <c r="H12" s="10">
        <f>_xlfn.XLOOKUP(B12,'[12]Kisa 6'!C:C,'[12]Kisa 6'!B:B,0)</f>
        <v>67.718708007812509</v>
      </c>
      <c r="I12" s="11">
        <f t="shared" si="0"/>
        <v>200.46020358155826</v>
      </c>
    </row>
    <row r="13" spans="1:11" x14ac:dyDescent="0.4">
      <c r="A13" s="1">
        <v>12</v>
      </c>
      <c r="B13" s="1" t="s">
        <v>140</v>
      </c>
      <c r="C13" s="10">
        <f>_xlfn.XLOOKUP([12]Yhteenveto!A37,'[12]Kisa 1'!C:C,'[12]Kisa 1'!B:B,0)</f>
        <v>0</v>
      </c>
      <c r="D13" s="10">
        <f>_xlfn.XLOOKUP(B13,'[12]Kisa 2'!C:C,'[12]Kisa 2'!B:B,0)</f>
        <v>0</v>
      </c>
      <c r="E13" s="10">
        <f>_xlfn.XLOOKUP(B13,'[12]Kisa 3'!C:C,'[12]Kisa 3'!B:B,0)</f>
        <v>0</v>
      </c>
      <c r="F13" s="10">
        <f>_xlfn.XLOOKUP(B13,'[12]Kisa 4'!C:C,'[12]Kisa 4'!B:B,0)</f>
        <v>100</v>
      </c>
      <c r="G13" s="10">
        <f>_xlfn.XLOOKUP(B13,'[12]Kisa 5'!C:C,'[12]Kisa 5'!B:B,0)</f>
        <v>0</v>
      </c>
      <c r="H13" s="10">
        <f>_xlfn.XLOOKUP(B13,'[12]Kisa 6'!C:C,'[12]Kisa 6'!B:B,0)</f>
        <v>100</v>
      </c>
      <c r="I13" s="11">
        <f t="shared" si="0"/>
        <v>200</v>
      </c>
    </row>
    <row r="14" spans="1:11" x14ac:dyDescent="0.4">
      <c r="A14" s="1">
        <v>13</v>
      </c>
      <c r="B14" s="1" t="s">
        <v>117</v>
      </c>
      <c r="C14" s="10">
        <f>_xlfn.XLOOKUP([12]Yhteenveto!A14,'[12]Kisa 1'!C:C,'[12]Kisa 1'!B:B,0)</f>
        <v>39.237451588154066</v>
      </c>
      <c r="D14" s="10">
        <f>_xlfn.XLOOKUP(B14,'[12]Kisa 2'!C:C,'[12]Kisa 2'!B:B,0)</f>
        <v>45.858234142473705</v>
      </c>
      <c r="E14" s="10">
        <f>_xlfn.XLOOKUP(B14,'[12]Kisa 3'!C:C,'[12]Kisa 3'!B:B,0)</f>
        <v>57.941819539184586</v>
      </c>
      <c r="F14" s="10">
        <f>_xlfn.XLOOKUP(B14,'[12]Kisa 4'!C:C,'[12]Kisa 4'!B:B,0)</f>
        <v>45.858234142473705</v>
      </c>
      <c r="G14" s="10">
        <f>_xlfn.XLOOKUP(B14,'[12]Kisa 5'!C:C,'[12]Kisa 5'!B:B,0)</f>
        <v>0</v>
      </c>
      <c r="H14" s="10">
        <f>_xlfn.XLOOKUP(B14,'[12]Kisa 6'!C:C,'[12]Kisa 6'!B:B,0)</f>
        <v>39.237451588154066</v>
      </c>
      <c r="I14" s="11">
        <f t="shared" si="0"/>
        <v>188.89573941228608</v>
      </c>
    </row>
    <row r="15" spans="1:11" x14ac:dyDescent="0.4">
      <c r="A15" s="1">
        <v>14</v>
      </c>
      <c r="B15" s="1" t="s">
        <v>110</v>
      </c>
      <c r="C15" s="10">
        <f>_xlfn.XLOOKUP([12]Yhteenveto!A7,'[12]Kisa 1'!C:C,'[12]Kisa 1'!B:B,0)</f>
        <v>67.718708007812509</v>
      </c>
      <c r="D15" s="10">
        <f>_xlfn.XLOOKUP(B15,'[12]Kisa 2'!C:C,'[12]Kisa 2'!B:B,0)</f>
        <v>0</v>
      </c>
      <c r="E15" s="10">
        <f>_xlfn.XLOOKUP(B15,'[12]Kisa 3'!C:C,'[12]Kisa 3'!B:B,0)</f>
        <v>39.237451588154066</v>
      </c>
      <c r="F15" s="10">
        <f>_xlfn.XLOOKUP(B15,'[12]Kisa 4'!C:C,'[12]Kisa 4'!B:B,0)</f>
        <v>0</v>
      </c>
      <c r="G15" s="10">
        <f>_xlfn.XLOOKUP(B15,'[12]Kisa 5'!C:C,'[12]Kisa 5'!B:B,0)</f>
        <v>79.145312500000003</v>
      </c>
      <c r="H15" s="10">
        <f>_xlfn.XLOOKUP(B15,'[12]Kisa 6'!C:C,'[12]Kisa 6'!B:B,0)</f>
        <v>0</v>
      </c>
      <c r="I15" s="11">
        <f t="shared" si="0"/>
        <v>186.10147209596659</v>
      </c>
    </row>
    <row r="16" spans="1:11" x14ac:dyDescent="0.4">
      <c r="A16" s="1">
        <v>15</v>
      </c>
      <c r="B16" s="1" t="s">
        <v>109</v>
      </c>
      <c r="C16" s="10">
        <f>_xlfn.XLOOKUP([12]Yhteenveto!A6,'[12]Kisa 1'!C:C,'[12]Kisa 1'!B:B,0)</f>
        <v>73.209414062500002</v>
      </c>
      <c r="D16" s="10">
        <f>_xlfn.XLOOKUP(B16,'[12]Kisa 2'!C:C,'[12]Kisa 2'!B:B,0)</f>
        <v>36.294642719042514</v>
      </c>
      <c r="E16" s="10">
        <f>_xlfn.XLOOKUP(B16,'[12]Kisa 3'!C:C,'[12]Kisa 3'!B:B,0)</f>
        <v>0</v>
      </c>
      <c r="F16" s="10">
        <f>_xlfn.XLOOKUP(B16,'[12]Kisa 4'!C:C,'[12]Kisa 4'!B:B,0)</f>
        <v>39.237451588154066</v>
      </c>
      <c r="G16" s="10">
        <f>_xlfn.XLOOKUP(B16,'[12]Kisa 5'!C:C,'[12]Kisa 5'!B:B,0)</f>
        <v>0</v>
      </c>
      <c r="H16" s="10">
        <f>_xlfn.XLOOKUP(B16,'[12]Kisa 6'!C:C,'[12]Kisa 6'!B:B,0)</f>
        <v>33.57254451511433</v>
      </c>
      <c r="I16" s="11">
        <f t="shared" si="0"/>
        <v>182.31405288481091</v>
      </c>
    </row>
    <row r="17" spans="1:9" x14ac:dyDescent="0.4">
      <c r="A17" s="1">
        <v>16</v>
      </c>
      <c r="B17" s="1" t="s">
        <v>131</v>
      </c>
      <c r="C17" s="10">
        <f>_xlfn.XLOOKUP([12]Yhteenveto!A28,'[12]Kisa 1'!C:C,'[12]Kisa 1'!B:B,0)</f>
        <v>0</v>
      </c>
      <c r="D17" s="10">
        <f>_xlfn.XLOOKUP(B17,'[12]Kisa 2'!C:C,'[12]Kisa 2'!B:B,0)</f>
        <v>49.576469343214811</v>
      </c>
      <c r="E17" s="10">
        <f>_xlfn.XLOOKUP(B17,'[12]Kisa 3'!C:C,'[12]Kisa 3'!B:B,0)</f>
        <v>42.41886658178818</v>
      </c>
      <c r="F17" s="10">
        <f>_xlfn.XLOOKUP(B17,'[12]Kisa 4'!C:C,'[12]Kisa 4'!B:B,0)</f>
        <v>42.41886658178818</v>
      </c>
      <c r="G17" s="10">
        <f>_xlfn.XLOOKUP(B17,'[12]Kisa 5'!C:C,'[12]Kisa 5'!B:B,0)</f>
        <v>0</v>
      </c>
      <c r="H17" s="10">
        <f>_xlfn.XLOOKUP(B17,'[12]Kisa 6'!C:C,'[12]Kisa 6'!B:B,0)</f>
        <v>0</v>
      </c>
      <c r="I17" s="11">
        <f t="shared" si="0"/>
        <v>134.41420250679118</v>
      </c>
    </row>
    <row r="18" spans="1:9" x14ac:dyDescent="0.4">
      <c r="A18" s="1">
        <v>17</v>
      </c>
      <c r="B18" s="1" t="s">
        <v>114</v>
      </c>
      <c r="C18" s="10">
        <f>_xlfn.XLOOKUP([12]Yhteenveto!A11,'[12]Kisa 1'!C:C,'[12]Kisa 1'!B:B,0)</f>
        <v>49.576469343214811</v>
      </c>
      <c r="D18" s="10">
        <f>_xlfn.XLOOKUP(B18,'[12]Kisa 2'!C:C,'[12]Kisa 2'!B:B,0)</f>
        <v>0</v>
      </c>
      <c r="E18" s="10">
        <f>_xlfn.XLOOKUP(B18,'[12]Kisa 3'!C:C,'[12]Kisa 3'!B:B,0)</f>
        <v>0</v>
      </c>
      <c r="F18" s="10">
        <f>_xlfn.XLOOKUP(B18,'[12]Kisa 4'!C:C,'[12]Kisa 4'!B:B,0)</f>
        <v>0</v>
      </c>
      <c r="G18" s="10">
        <f>_xlfn.XLOOKUP(B18,'[12]Kisa 5'!C:C,'[12]Kisa 5'!B:B,0)</f>
        <v>0</v>
      </c>
      <c r="H18" s="10">
        <f>_xlfn.XLOOKUP(B18,'[12]Kisa 6'!C:C,'[12]Kisa 6'!B:B,0)</f>
        <v>73.209414062500002</v>
      </c>
      <c r="I18" s="11">
        <f t="shared" si="0"/>
        <v>122.78588340571481</v>
      </c>
    </row>
    <row r="19" spans="1:9" x14ac:dyDescent="0.4">
      <c r="A19" s="1">
        <v>18</v>
      </c>
      <c r="B19" s="1" t="s">
        <v>139</v>
      </c>
      <c r="C19" s="10">
        <f>_xlfn.XLOOKUP([12]Yhteenveto!A36,'[12]Kisa 1'!C:C,'[12]Kisa 1'!B:B,0)</f>
        <v>0</v>
      </c>
      <c r="D19" s="10">
        <f>_xlfn.XLOOKUP(B19,'[12]Kisa 2'!C:C,'[12]Kisa 2'!B:B,0)</f>
        <v>22.734893390983149</v>
      </c>
      <c r="E19" s="10">
        <f>_xlfn.XLOOKUP(B19,'[12]Kisa 3'!C:C,'[12]Kisa 3'!B:B,0)</f>
        <v>21.029776386659414</v>
      </c>
      <c r="F19" s="10">
        <f>_xlfn.XLOOKUP(B19,'[12]Kisa 4'!C:C,'[12]Kisa 4'!B:B,0)</f>
        <v>0</v>
      </c>
      <c r="G19" s="10">
        <f>_xlfn.XLOOKUP(B19,'[12]Kisa 5'!C:C,'[12]Kisa 5'!B:B,0)</f>
        <v>57.941819539184586</v>
      </c>
      <c r="H19" s="10">
        <f>_xlfn.XLOOKUP(B19,'[12]Kisa 6'!C:C,'[12]Kisa 6'!B:B,0)</f>
        <v>0</v>
      </c>
      <c r="I19" s="11">
        <f t="shared" si="0"/>
        <v>101.70648931682715</v>
      </c>
    </row>
    <row r="20" spans="1:9" x14ac:dyDescent="0.4">
      <c r="A20" s="1">
        <v>19</v>
      </c>
      <c r="B20" s="1" t="s">
        <v>133</v>
      </c>
      <c r="C20" s="10">
        <f>_xlfn.XLOOKUP([12]Yhteenveto!A30,'[12]Kisa 1'!C:C,'[12]Kisa 1'!B:B,0)</f>
        <v>0</v>
      </c>
      <c r="D20" s="10">
        <f>_xlfn.XLOOKUP(B20,'[12]Kisa 2'!C:C,'[12]Kisa 2'!B:B,0)</f>
        <v>26.571095270688851</v>
      </c>
      <c r="E20" s="10">
        <f>_xlfn.XLOOKUP(B20,'[12]Kisa 3'!C:C,'[12]Kisa 3'!B:B,0)</f>
        <v>33.57254451511433</v>
      </c>
      <c r="F20" s="10">
        <f>_xlfn.XLOOKUP(B20,'[12]Kisa 4'!C:C,'[12]Kisa 4'!B:B,0)</f>
        <v>33.57254451511433</v>
      </c>
      <c r="G20" s="10">
        <f>_xlfn.XLOOKUP(B20,'[12]Kisa 5'!C:C,'[12]Kisa 5'!B:B,0)</f>
        <v>0</v>
      </c>
      <c r="H20" s="10">
        <f>_xlfn.XLOOKUP(B20,'[12]Kisa 6'!C:C,'[12]Kisa 6'!B:B,0)</f>
        <v>0</v>
      </c>
      <c r="I20" s="11">
        <f t="shared" si="0"/>
        <v>93.716184300917519</v>
      </c>
    </row>
    <row r="21" spans="1:9" x14ac:dyDescent="0.4">
      <c r="A21" s="1">
        <v>20</v>
      </c>
      <c r="B21" s="1" t="s">
        <v>106</v>
      </c>
      <c r="C21" s="10">
        <f>_xlfn.XLOOKUP([12]Yhteenveto!A3,'[12]Kisa 1'!C:C,'[12]Kisa 1'!B:B,0)</f>
        <v>92.5</v>
      </c>
      <c r="D21" s="10">
        <f>_xlfn.XLOOKUP(B21,'[12]Kisa 2'!C:C,'[12]Kisa 2'!B:B,0)</f>
        <v>0</v>
      </c>
      <c r="E21" s="10">
        <f>_xlfn.XLOOKUP(B21,'[12]Kisa 3'!C:C,'[12]Kisa 3'!B:B,0)</f>
        <v>0</v>
      </c>
      <c r="F21" s="10">
        <f>_xlfn.XLOOKUP(B21,'[12]Kisa 4'!C:C,'[12]Kisa 4'!B:B,0)</f>
        <v>0</v>
      </c>
      <c r="G21" s="10">
        <f>_xlfn.XLOOKUP(B21,'[12]Kisa 5'!C:C,'[12]Kisa 5'!B:B,0)</f>
        <v>0</v>
      </c>
      <c r="H21" s="10">
        <f>_xlfn.XLOOKUP(B21,'[12]Kisa 6'!C:C,'[12]Kisa 6'!B:B,0)</f>
        <v>0</v>
      </c>
      <c r="I21" s="11">
        <f t="shared" si="0"/>
        <v>92.5</v>
      </c>
    </row>
    <row r="22" spans="1:9" x14ac:dyDescent="0.4">
      <c r="A22" s="1">
        <v>21</v>
      </c>
      <c r="B22" s="1" t="s">
        <v>145</v>
      </c>
      <c r="C22" s="10">
        <f>_xlfn.XLOOKUP([12]Yhteenveto!A42,'[12]Kisa 1'!C:C,'[12]Kisa 1'!B:B,0)</f>
        <v>0</v>
      </c>
      <c r="D22" s="10">
        <f>_xlfn.XLOOKUP(B22,'[12]Kisa 2'!C:C,'[12]Kisa 2'!B:B,0)</f>
        <v>0</v>
      </c>
      <c r="E22" s="10">
        <f>_xlfn.XLOOKUP(B22,'[12]Kisa 3'!C:C,'[12]Kisa 3'!B:B,0)</f>
        <v>0</v>
      </c>
      <c r="F22" s="10">
        <f>_xlfn.XLOOKUP(B22,'[12]Kisa 4'!C:C,'[12]Kisa 4'!B:B,0)</f>
        <v>0</v>
      </c>
      <c r="G22" s="10">
        <f>_xlfn.XLOOKUP(B22,'[12]Kisa 5'!C:C,'[12]Kisa 5'!B:B,0)</f>
        <v>0</v>
      </c>
      <c r="H22" s="10">
        <f>_xlfn.XLOOKUP(B22,'[12]Kisa 6'!C:C,'[12]Kisa 6'!B:B,0)</f>
        <v>92.5</v>
      </c>
      <c r="I22" s="11">
        <f t="shared" si="0"/>
        <v>92.5</v>
      </c>
    </row>
    <row r="23" spans="1:9" x14ac:dyDescent="0.4">
      <c r="A23" s="1">
        <v>22</v>
      </c>
      <c r="B23" s="1" t="s">
        <v>136</v>
      </c>
      <c r="C23" s="10">
        <f>_xlfn.XLOOKUP([12]Yhteenveto!A33,'[12]Kisa 1'!C:C,'[12]Kisa 1'!B:B,0)</f>
        <v>0</v>
      </c>
      <c r="D23" s="10">
        <f>_xlfn.XLOOKUP(B23,'[12]Kisa 2'!C:C,'[12]Kisa 2'!B:B,0)</f>
        <v>0</v>
      </c>
      <c r="E23" s="10">
        <f>_xlfn.XLOOKUP(B23,'[12]Kisa 3'!C:C,'[12]Kisa 3'!B:B,0)</f>
        <v>24.578263125387188</v>
      </c>
      <c r="F23" s="10">
        <f>_xlfn.XLOOKUP(B23,'[12]Kisa 4'!C:C,'[12]Kisa 4'!B:B,0)</f>
        <v>0</v>
      </c>
      <c r="G23" s="10">
        <f>_xlfn.XLOOKUP(B23,'[12]Kisa 5'!C:C,'[12]Kisa 5'!B:B,0)</f>
        <v>67.718708007812509</v>
      </c>
      <c r="H23" s="10">
        <f>_xlfn.XLOOKUP(B23,'[12]Kisa 6'!C:C,'[12]Kisa 6'!B:B,0)</f>
        <v>0</v>
      </c>
      <c r="I23" s="11">
        <f t="shared" si="0"/>
        <v>92.29697113319969</v>
      </c>
    </row>
    <row r="24" spans="1:9" x14ac:dyDescent="0.4">
      <c r="A24" s="1">
        <v>23</v>
      </c>
      <c r="B24" s="1" t="s">
        <v>123</v>
      </c>
      <c r="C24" s="10">
        <f>_xlfn.XLOOKUP([12]Yhteenveto!A20,'[12]Kisa 1'!C:C,'[12]Kisa 1'!B:B,0)</f>
        <v>24.578263125387188</v>
      </c>
      <c r="D24" s="10">
        <f>_xlfn.XLOOKUP(B24,'[12]Kisa 2'!C:C,'[12]Kisa 2'!B:B,0)</f>
        <v>33.57254451511433</v>
      </c>
      <c r="E24" s="10">
        <f>_xlfn.XLOOKUP(B24,'[12]Kisa 3'!C:C,'[12]Kisa 3'!B:B,0)</f>
        <v>0</v>
      </c>
      <c r="F24" s="10">
        <f>_xlfn.XLOOKUP(B24,'[12]Kisa 4'!C:C,'[12]Kisa 4'!B:B,0)</f>
        <v>28.725508400744701</v>
      </c>
      <c r="G24" s="10">
        <f>_xlfn.XLOOKUP(B24,'[12]Kisa 5'!C:C,'[12]Kisa 5'!B:B,0)</f>
        <v>0</v>
      </c>
      <c r="H24" s="10">
        <f>_xlfn.XLOOKUP(B24,'[12]Kisa 6'!C:C,'[12]Kisa 6'!B:B,0)</f>
        <v>0</v>
      </c>
      <c r="I24" s="11">
        <f t="shared" si="0"/>
        <v>86.876316041246213</v>
      </c>
    </row>
    <row r="25" spans="1:9" x14ac:dyDescent="0.4">
      <c r="A25" s="1">
        <v>24</v>
      </c>
      <c r="B25" s="1" t="s">
        <v>107</v>
      </c>
      <c r="C25" s="10">
        <f>_xlfn.XLOOKUP([12]Yhteenveto!A4,'[12]Kisa 1'!C:C,'[12]Kisa 1'!B:B,0)</f>
        <v>85.5625</v>
      </c>
      <c r="D25" s="10">
        <f>_xlfn.XLOOKUP(B25,'[12]Kisa 2'!C:C,'[12]Kisa 2'!B:B,0)</f>
        <v>0</v>
      </c>
      <c r="E25" s="10">
        <f>_xlfn.XLOOKUP(B25,'[12]Kisa 3'!C:C,'[12]Kisa 3'!B:B,0)</f>
        <v>0</v>
      </c>
      <c r="F25" s="10">
        <f>_xlfn.XLOOKUP(B25,'[12]Kisa 4'!C:C,'[12]Kisa 4'!B:B,0)</f>
        <v>0</v>
      </c>
      <c r="G25" s="10">
        <f>_xlfn.XLOOKUP(B25,'[12]Kisa 5'!C:C,'[12]Kisa 5'!B:B,0)</f>
        <v>0</v>
      </c>
      <c r="H25" s="10">
        <f>_xlfn.XLOOKUP(B25,'[12]Kisa 6'!C:C,'[12]Kisa 6'!B:B,0)</f>
        <v>0</v>
      </c>
      <c r="I25" s="11">
        <f t="shared" si="0"/>
        <v>85.5625</v>
      </c>
    </row>
    <row r="26" spans="1:9" x14ac:dyDescent="0.4">
      <c r="A26" s="1">
        <v>25</v>
      </c>
      <c r="B26" s="1" t="s">
        <v>135</v>
      </c>
      <c r="C26" s="10">
        <f>_xlfn.XLOOKUP([12]Yhteenveto!A32,'[12]Kisa 1'!C:C,'[12]Kisa 1'!B:B,0)</f>
        <v>0</v>
      </c>
      <c r="D26" s="10">
        <f>_xlfn.XLOOKUP(B26,'[12]Kisa 2'!C:C,'[12]Kisa 2'!B:B,0)</f>
        <v>21.029776386659414</v>
      </c>
      <c r="E26" s="10">
        <f>_xlfn.XLOOKUP(B26,'[12]Kisa 3'!C:C,'[12]Kisa 3'!B:B,0)</f>
        <v>28.725508400744701</v>
      </c>
      <c r="F26" s="10">
        <f>_xlfn.XLOOKUP(B26,'[12]Kisa 4'!C:C,'[12]Kisa 4'!B:B,0)</f>
        <v>26.571095270688851</v>
      </c>
      <c r="G26" s="10">
        <f>_xlfn.XLOOKUP(B26,'[12]Kisa 5'!C:C,'[12]Kisa 5'!B:B,0)</f>
        <v>0</v>
      </c>
      <c r="H26" s="10">
        <f>_xlfn.XLOOKUP(B26,'[12]Kisa 6'!C:C,'[12]Kisa 6'!B:B,0)</f>
        <v>0</v>
      </c>
      <c r="I26" s="11">
        <f t="shared" si="0"/>
        <v>76.326380058092965</v>
      </c>
    </row>
    <row r="27" spans="1:9" x14ac:dyDescent="0.4">
      <c r="A27" s="1">
        <v>26</v>
      </c>
      <c r="B27" s="1" t="s">
        <v>118</v>
      </c>
      <c r="C27" s="10">
        <f>_xlfn.XLOOKUP([12]Yhteenveto!A15,'[12]Kisa 1'!C:C,'[12]Kisa 1'!B:B,0)</f>
        <v>36.294642719042514</v>
      </c>
      <c r="D27" s="10">
        <f>_xlfn.XLOOKUP(B27,'[12]Kisa 2'!C:C,'[12]Kisa 2'!B:B,0)</f>
        <v>39.237451588154066</v>
      </c>
      <c r="E27" s="10">
        <f>_xlfn.XLOOKUP(B27,'[12]Kisa 3'!C:C,'[12]Kisa 3'!B:B,0)</f>
        <v>0</v>
      </c>
      <c r="F27" s="10">
        <f>_xlfn.XLOOKUP(B27,'[12]Kisa 4'!C:C,'[12]Kisa 4'!B:B,0)</f>
        <v>0</v>
      </c>
      <c r="G27" s="10">
        <f>_xlfn.XLOOKUP(B27,'[12]Kisa 5'!C:C,'[12]Kisa 5'!B:B,0)</f>
        <v>0</v>
      </c>
      <c r="H27" s="10">
        <f>_xlfn.XLOOKUP(B27,'[12]Kisa 6'!C:C,'[12]Kisa 6'!B:B,0)</f>
        <v>0</v>
      </c>
      <c r="I27" s="11">
        <f t="shared" si="0"/>
        <v>75.532094307196587</v>
      </c>
    </row>
    <row r="28" spans="1:9" x14ac:dyDescent="0.4">
      <c r="A28" s="1">
        <v>27</v>
      </c>
      <c r="B28" s="1" t="s">
        <v>122</v>
      </c>
      <c r="C28" s="10">
        <f>_xlfn.XLOOKUP([12]Yhteenveto!A19,'[12]Kisa 1'!C:C,'[12]Kisa 1'!B:B,0)</f>
        <v>26.571095270688851</v>
      </c>
      <c r="D28" s="10">
        <f>_xlfn.XLOOKUP(B28,'[12]Kisa 2'!C:C,'[12]Kisa 2'!B:B,0)</f>
        <v>0</v>
      </c>
      <c r="E28" s="10">
        <f>_xlfn.XLOOKUP(B28,'[12]Kisa 3'!C:C,'[12]Kisa 3'!B:B,0)</f>
        <v>36.294642719042514</v>
      </c>
      <c r="F28" s="10">
        <f>_xlfn.XLOOKUP(B28,'[12]Kisa 4'!C:C,'[12]Kisa 4'!B:B,0)</f>
        <v>0</v>
      </c>
      <c r="G28" s="10">
        <f>_xlfn.XLOOKUP(B28,'[12]Kisa 5'!C:C,'[12]Kisa 5'!B:B,0)</f>
        <v>0</v>
      </c>
      <c r="H28" s="10">
        <f>_xlfn.XLOOKUP(B28,'[12]Kisa 6'!C:C,'[12]Kisa 6'!B:B,0)</f>
        <v>0</v>
      </c>
      <c r="I28" s="11">
        <f t="shared" si="0"/>
        <v>62.865737989731365</v>
      </c>
    </row>
    <row r="29" spans="1:9" x14ac:dyDescent="0.4">
      <c r="A29" s="1">
        <v>28</v>
      </c>
      <c r="B29" s="1" t="s">
        <v>111</v>
      </c>
      <c r="C29" s="10">
        <f>_xlfn.XLOOKUP([12]Yhteenveto!A8,'[12]Kisa 1'!C:C,'[12]Kisa 1'!B:B,0)</f>
        <v>62.639804907226576</v>
      </c>
      <c r="D29" s="10">
        <f>_xlfn.XLOOKUP(B29,'[12]Kisa 2'!C:C,'[12]Kisa 2'!B:B,0)</f>
        <v>0</v>
      </c>
      <c r="E29" s="10">
        <f>_xlfn.XLOOKUP(B29,'[12]Kisa 3'!C:C,'[12]Kisa 3'!B:B,0)</f>
        <v>0</v>
      </c>
      <c r="F29" s="10">
        <f>_xlfn.XLOOKUP(B29,'[12]Kisa 4'!C:C,'[12]Kisa 4'!B:B,0)</f>
        <v>0</v>
      </c>
      <c r="G29" s="10">
        <f>_xlfn.XLOOKUP(B29,'[12]Kisa 5'!C:C,'[12]Kisa 5'!B:B,0)</f>
        <v>0</v>
      </c>
      <c r="H29" s="10">
        <f>_xlfn.XLOOKUP(B29,'[12]Kisa 6'!C:C,'[12]Kisa 6'!B:B,0)</f>
        <v>0</v>
      </c>
      <c r="I29" s="11">
        <f t="shared" si="0"/>
        <v>62.639804907226576</v>
      </c>
    </row>
    <row r="30" spans="1:9" x14ac:dyDescent="0.4">
      <c r="A30" s="1">
        <v>29</v>
      </c>
      <c r="B30" s="1" t="s">
        <v>143</v>
      </c>
      <c r="C30" s="10">
        <f>_xlfn.XLOOKUP([12]Yhteenveto!A40,'[12]Kisa 1'!C:C,'[12]Kisa 1'!B:B,0)</f>
        <v>0</v>
      </c>
      <c r="D30" s="10">
        <f>_xlfn.XLOOKUP(B30,'[12]Kisa 2'!C:C,'[12]Kisa 2'!B:B,0)</f>
        <v>0</v>
      </c>
      <c r="E30" s="10">
        <f>_xlfn.XLOOKUP(B30,'[12]Kisa 3'!C:C,'[12]Kisa 3'!B:B,0)</f>
        <v>0</v>
      </c>
      <c r="F30" s="10">
        <f>_xlfn.XLOOKUP(B30,'[12]Kisa 4'!C:C,'[12]Kisa 4'!B:B,0)</f>
        <v>0</v>
      </c>
      <c r="G30" s="10">
        <f>_xlfn.XLOOKUP(B30,'[12]Kisa 5'!C:C,'[12]Kisa 5'!B:B,0)</f>
        <v>62.639804907226576</v>
      </c>
      <c r="H30" s="10">
        <f>_xlfn.XLOOKUP(B30,'[12]Kisa 6'!C:C,'[12]Kisa 6'!B:B,0)</f>
        <v>0</v>
      </c>
      <c r="I30" s="11">
        <f t="shared" si="0"/>
        <v>62.639804907226576</v>
      </c>
    </row>
    <row r="31" spans="1:9" x14ac:dyDescent="0.4">
      <c r="A31" s="1">
        <v>30</v>
      </c>
      <c r="B31" s="1" t="s">
        <v>120</v>
      </c>
      <c r="C31" s="10">
        <f>_xlfn.XLOOKUP([12]Yhteenveto!A17,'[12]Kisa 1'!C:C,'[12]Kisa 1'!B:B,0)</f>
        <v>31.054603676480756</v>
      </c>
      <c r="D31" s="10">
        <f>_xlfn.XLOOKUP(B31,'[12]Kisa 2'!C:C,'[12]Kisa 2'!B:B,0)</f>
        <v>31.054603676480756</v>
      </c>
      <c r="E31" s="10">
        <f>_xlfn.XLOOKUP(B31,'[12]Kisa 3'!C:C,'[12]Kisa 3'!B:B,0)</f>
        <v>0</v>
      </c>
      <c r="F31" s="10">
        <f>_xlfn.XLOOKUP(B31,'[12]Kisa 4'!C:C,'[12]Kisa 4'!B:B,0)</f>
        <v>0</v>
      </c>
      <c r="G31" s="10">
        <f>_xlfn.XLOOKUP(B31,'[12]Kisa 5'!C:C,'[12]Kisa 5'!B:B,0)</f>
        <v>0</v>
      </c>
      <c r="H31" s="10">
        <f>_xlfn.XLOOKUP(B31,'[12]Kisa 6'!C:C,'[12]Kisa 6'!B:B,0)</f>
        <v>0</v>
      </c>
      <c r="I31" s="11">
        <f t="shared" si="0"/>
        <v>62.109207352961512</v>
      </c>
    </row>
    <row r="32" spans="1:9" x14ac:dyDescent="0.4">
      <c r="A32" s="1">
        <v>31</v>
      </c>
      <c r="B32" s="1" t="s">
        <v>132</v>
      </c>
      <c r="C32" s="10">
        <f>_xlfn.XLOOKUP([12]Yhteenveto!A29,'[12]Kisa 1'!C:C,'[12]Kisa 1'!B:B,0)</f>
        <v>0</v>
      </c>
      <c r="D32" s="10">
        <f>_xlfn.XLOOKUP(B32,'[12]Kisa 2'!C:C,'[12]Kisa 2'!B:B,0)</f>
        <v>28.725508400744701</v>
      </c>
      <c r="E32" s="10">
        <f>_xlfn.XLOOKUP(B32,'[12]Kisa 3'!C:C,'[12]Kisa 3'!B:B,0)</f>
        <v>26.571095270688851</v>
      </c>
      <c r="F32" s="10">
        <f>_xlfn.XLOOKUP(B32,'[12]Kisa 4'!C:C,'[12]Kisa 4'!B:B,0)</f>
        <v>0</v>
      </c>
      <c r="G32" s="10">
        <f>_xlfn.XLOOKUP(B32,'[12]Kisa 5'!C:C,'[12]Kisa 5'!B:B,0)</f>
        <v>0</v>
      </c>
      <c r="H32" s="10">
        <f>_xlfn.XLOOKUP(B32,'[12]Kisa 6'!C:C,'[12]Kisa 6'!B:B,0)</f>
        <v>0</v>
      </c>
      <c r="I32" s="11">
        <f t="shared" si="0"/>
        <v>55.296603671433552</v>
      </c>
    </row>
    <row r="33" spans="1:9" x14ac:dyDescent="0.4">
      <c r="A33" s="1">
        <v>32</v>
      </c>
      <c r="B33" s="1" t="s">
        <v>124</v>
      </c>
      <c r="C33" s="10">
        <f>_xlfn.XLOOKUP([12]Yhteenveto!A21,'[12]Kisa 1'!C:C,'[12]Kisa 1'!B:B,0)</f>
        <v>22.734893390983149</v>
      </c>
      <c r="D33" s="10">
        <f>_xlfn.XLOOKUP(B33,'[12]Kisa 2'!C:C,'[12]Kisa 2'!B:B,0)</f>
        <v>0</v>
      </c>
      <c r="E33" s="10">
        <f>_xlfn.XLOOKUP(B33,'[12]Kisa 3'!C:C,'[12]Kisa 3'!B:B,0)</f>
        <v>31.054603676480756</v>
      </c>
      <c r="F33" s="10">
        <f>_xlfn.XLOOKUP(B33,'[12]Kisa 4'!C:C,'[12]Kisa 4'!B:B,0)</f>
        <v>0</v>
      </c>
      <c r="G33" s="10">
        <f>_xlfn.XLOOKUP(B33,'[12]Kisa 5'!C:C,'[12]Kisa 5'!B:B,0)</f>
        <v>0</v>
      </c>
      <c r="H33" s="10">
        <f>_xlfn.XLOOKUP(B33,'[12]Kisa 6'!C:C,'[12]Kisa 6'!B:B,0)</f>
        <v>0</v>
      </c>
      <c r="I33" s="11">
        <f t="shared" si="0"/>
        <v>53.789497067463905</v>
      </c>
    </row>
    <row r="34" spans="1:9" x14ac:dyDescent="0.4">
      <c r="A34" s="1">
        <v>33</v>
      </c>
      <c r="B34" s="1" t="s">
        <v>144</v>
      </c>
      <c r="C34" s="10">
        <f>_xlfn.XLOOKUP([12]Yhteenveto!A41,'[12]Kisa 1'!C:C,'[12]Kisa 1'!B:B,0)</f>
        <v>0</v>
      </c>
      <c r="D34" s="10">
        <f>_xlfn.XLOOKUP(B34,'[12]Kisa 2'!C:C,'[12]Kisa 2'!B:B,0)</f>
        <v>0</v>
      </c>
      <c r="E34" s="10">
        <f>_xlfn.XLOOKUP(B34,'[12]Kisa 3'!C:C,'[12]Kisa 3'!B:B,0)</f>
        <v>0</v>
      </c>
      <c r="F34" s="10">
        <f>_xlfn.XLOOKUP(B34,'[12]Kisa 4'!C:C,'[12]Kisa 4'!B:B,0)</f>
        <v>0</v>
      </c>
      <c r="G34" s="10">
        <f>_xlfn.XLOOKUP(B34,'[12]Kisa 5'!C:C,'[12]Kisa 5'!B:B,0)</f>
        <v>53.596183073745742</v>
      </c>
      <c r="H34" s="10">
        <f>_xlfn.XLOOKUP(B34,'[12]Kisa 6'!C:C,'[12]Kisa 6'!B:B,0)</f>
        <v>0</v>
      </c>
      <c r="I34" s="11">
        <f t="shared" si="0"/>
        <v>53.596183073745742</v>
      </c>
    </row>
    <row r="35" spans="1:9" x14ac:dyDescent="0.4">
      <c r="A35" s="1">
        <v>34</v>
      </c>
      <c r="B35" s="1" t="s">
        <v>146</v>
      </c>
      <c r="C35" s="10">
        <f>_xlfn.XLOOKUP([12]Yhteenveto!A43,'[12]Kisa 1'!C:C,'[12]Kisa 1'!B:B,0)</f>
        <v>0</v>
      </c>
      <c r="D35" s="10">
        <f>_xlfn.XLOOKUP(B35,'[12]Kisa 2'!C:C,'[12]Kisa 2'!B:B,0)</f>
        <v>0</v>
      </c>
      <c r="E35" s="10">
        <f>_xlfn.XLOOKUP(B35,'[12]Kisa 3'!C:C,'[12]Kisa 3'!B:B,0)</f>
        <v>0</v>
      </c>
      <c r="F35" s="10">
        <f>_xlfn.XLOOKUP(B35,'[12]Kisa 4'!C:C,'[12]Kisa 4'!B:B,0)</f>
        <v>0</v>
      </c>
      <c r="G35" s="10">
        <f>_xlfn.XLOOKUP(B35,'[12]Kisa 5'!C:C,'[12]Kisa 5'!B:B,0)</f>
        <v>0</v>
      </c>
      <c r="H35" s="10">
        <f>_xlfn.XLOOKUP(B35,'[12]Kisa 6'!C:C,'[12]Kisa 6'!B:B,0)</f>
        <v>53.596183073745742</v>
      </c>
      <c r="I35" s="11">
        <f t="shared" si="0"/>
        <v>53.596183073745742</v>
      </c>
    </row>
    <row r="36" spans="1:9" x14ac:dyDescent="0.4">
      <c r="A36" s="1">
        <v>35</v>
      </c>
      <c r="B36" s="1" t="s">
        <v>147</v>
      </c>
      <c r="C36" s="10">
        <f>_xlfn.XLOOKUP([12]Yhteenveto!A44,'[12]Kisa 1'!C:C,'[12]Kisa 1'!B:B,0)</f>
        <v>0</v>
      </c>
      <c r="D36" s="10">
        <f>_xlfn.XLOOKUP(B36,'[12]Kisa 2'!C:C,'[12]Kisa 2'!B:B,0)</f>
        <v>0</v>
      </c>
      <c r="E36" s="10">
        <f>_xlfn.XLOOKUP(B36,'[12]Kisa 3'!C:C,'[12]Kisa 3'!B:B,0)</f>
        <v>0</v>
      </c>
      <c r="F36" s="10">
        <f>_xlfn.XLOOKUP(B36,'[12]Kisa 4'!C:C,'[12]Kisa 4'!B:B,0)</f>
        <v>0</v>
      </c>
      <c r="G36" s="10">
        <f>_xlfn.XLOOKUP(B36,'[12]Kisa 5'!C:C,'[12]Kisa 5'!B:B,0)</f>
        <v>0</v>
      </c>
      <c r="H36" s="10">
        <f>_xlfn.XLOOKUP(B36,'[12]Kisa 6'!C:C,'[12]Kisa 6'!B:B,0)</f>
        <v>49.576469343214811</v>
      </c>
      <c r="I36" s="11">
        <f t="shared" si="0"/>
        <v>49.576469343214811</v>
      </c>
    </row>
    <row r="37" spans="1:9" x14ac:dyDescent="0.4">
      <c r="A37" s="1">
        <v>36</v>
      </c>
      <c r="B37" s="1" t="s">
        <v>115</v>
      </c>
      <c r="C37" s="10">
        <f>_xlfn.XLOOKUP([12]Yhteenveto!A12,'[12]Kisa 1'!C:C,'[12]Kisa 1'!B:B,0)</f>
        <v>45.858234142473705</v>
      </c>
      <c r="D37" s="10">
        <f>_xlfn.XLOOKUP(B37,'[12]Kisa 2'!C:C,'[12]Kisa 2'!B:B,0)</f>
        <v>0</v>
      </c>
      <c r="E37" s="10">
        <f>_xlfn.XLOOKUP(B37,'[12]Kisa 3'!C:C,'[12]Kisa 3'!B:B,0)</f>
        <v>0</v>
      </c>
      <c r="F37" s="10">
        <f>_xlfn.XLOOKUP(B37,'[12]Kisa 4'!C:C,'[12]Kisa 4'!B:B,0)</f>
        <v>0</v>
      </c>
      <c r="G37" s="10">
        <f>_xlfn.XLOOKUP(B37,'[12]Kisa 5'!C:C,'[12]Kisa 5'!B:B,0)</f>
        <v>0</v>
      </c>
      <c r="H37" s="10">
        <f>_xlfn.XLOOKUP(B37,'[12]Kisa 6'!C:C,'[12]Kisa 6'!B:B,0)</f>
        <v>0</v>
      </c>
      <c r="I37" s="11">
        <f t="shared" si="0"/>
        <v>45.858234142473705</v>
      </c>
    </row>
    <row r="38" spans="1:9" x14ac:dyDescent="0.4">
      <c r="A38" s="1">
        <v>37</v>
      </c>
      <c r="B38" s="1" t="s">
        <v>148</v>
      </c>
      <c r="C38" s="10">
        <f>_xlfn.XLOOKUP([12]Yhteenveto!A45,'[12]Kisa 1'!C:C,'[12]Kisa 1'!B:B,0)</f>
        <v>0</v>
      </c>
      <c r="D38" s="10">
        <f>_xlfn.XLOOKUP(B38,'[12]Kisa 2'!C:C,'[12]Kisa 2'!B:B,0)</f>
        <v>0</v>
      </c>
      <c r="E38" s="10">
        <f>_xlfn.XLOOKUP(B38,'[12]Kisa 3'!C:C,'[12]Kisa 3'!B:B,0)</f>
        <v>0</v>
      </c>
      <c r="F38" s="10">
        <f>_xlfn.XLOOKUP(B38,'[12]Kisa 4'!C:C,'[12]Kisa 4'!B:B,0)</f>
        <v>0</v>
      </c>
      <c r="G38" s="10">
        <f>_xlfn.XLOOKUP(B38,'[12]Kisa 5'!C:C,'[12]Kisa 5'!B:B,0)</f>
        <v>0</v>
      </c>
      <c r="H38" s="10">
        <f>_xlfn.XLOOKUP(B38,'[12]Kisa 6'!C:C,'[12]Kisa 6'!B:B,0)</f>
        <v>45.858234142473705</v>
      </c>
      <c r="I38" s="11">
        <f t="shared" si="0"/>
        <v>45.858234142473705</v>
      </c>
    </row>
    <row r="39" spans="1:9" x14ac:dyDescent="0.4">
      <c r="A39" s="1">
        <v>38</v>
      </c>
      <c r="B39" s="38" t="s">
        <v>141</v>
      </c>
      <c r="C39" s="10">
        <f>_xlfn.XLOOKUP([12]Yhteenveto!A38,'[12]Kisa 1'!C:C,'[12]Kisa 1'!B:B,0)</f>
        <v>0</v>
      </c>
      <c r="D39" s="10">
        <f>_xlfn.XLOOKUP(B39,'[12]Kisa 2'!C:C,'[12]Kisa 2'!B:B,0)</f>
        <v>0</v>
      </c>
      <c r="E39" s="10">
        <f>_xlfn.XLOOKUP(B39,'[12]Kisa 3'!C:C,'[12]Kisa 3'!B:B,0)</f>
        <v>0</v>
      </c>
      <c r="F39" s="10">
        <f>_xlfn.XLOOKUP(B39,'[12]Kisa 4'!C:C,'[12]Kisa 4'!B:B,0)</f>
        <v>36.294642719042514</v>
      </c>
      <c r="G39" s="10">
        <f>_xlfn.XLOOKUP(B39,'[12]Kisa 5'!C:C,'[12]Kisa 5'!B:B,0)</f>
        <v>0</v>
      </c>
      <c r="H39" s="10">
        <f>_xlfn.XLOOKUP(B39,'[12]Kisa 6'!C:C,'[12]Kisa 6'!B:B,0)</f>
        <v>0</v>
      </c>
      <c r="I39" s="11">
        <f t="shared" si="0"/>
        <v>36.294642719042514</v>
      </c>
    </row>
    <row r="40" spans="1:9" x14ac:dyDescent="0.4">
      <c r="A40" s="1">
        <v>39</v>
      </c>
      <c r="B40" s="1" t="s">
        <v>149</v>
      </c>
      <c r="C40" s="10">
        <f>_xlfn.XLOOKUP([12]Yhteenveto!A46,'[12]Kisa 1'!C:C,'[12]Kisa 1'!B:B,0)</f>
        <v>0</v>
      </c>
      <c r="D40" s="10">
        <f>_xlfn.XLOOKUP(B40,'[12]Kisa 2'!C:C,'[12]Kisa 2'!B:B,0)</f>
        <v>0</v>
      </c>
      <c r="E40" s="10">
        <f>_xlfn.XLOOKUP(B40,'[12]Kisa 3'!C:C,'[12]Kisa 3'!B:B,0)</f>
        <v>0</v>
      </c>
      <c r="F40" s="10">
        <f>_xlfn.XLOOKUP(B40,'[12]Kisa 4'!C:C,'[12]Kisa 4'!B:B,0)</f>
        <v>0</v>
      </c>
      <c r="G40" s="10">
        <f>_xlfn.XLOOKUP(B40,'[12]Kisa 5'!C:C,'[12]Kisa 5'!B:B,0)</f>
        <v>0</v>
      </c>
      <c r="H40" s="10">
        <f>_xlfn.XLOOKUP(B40,'[12]Kisa 6'!C:C,'[12]Kisa 6'!B:B,0)</f>
        <v>36.294642719042514</v>
      </c>
      <c r="I40" s="11">
        <f t="shared" si="0"/>
        <v>36.294642719042514</v>
      </c>
    </row>
    <row r="41" spans="1:9" x14ac:dyDescent="0.4">
      <c r="A41" s="1">
        <v>40</v>
      </c>
      <c r="B41" s="1" t="s">
        <v>119</v>
      </c>
      <c r="C41" s="10">
        <f>_xlfn.XLOOKUP([12]Yhteenveto!A16,'[12]Kisa 1'!C:C,'[12]Kisa 1'!B:B,0)</f>
        <v>33.57254451511433</v>
      </c>
      <c r="D41" s="10">
        <f>_xlfn.XLOOKUP(B41,'[12]Kisa 2'!C:C,'[12]Kisa 2'!B:B,0)</f>
        <v>0</v>
      </c>
      <c r="E41" s="10">
        <f>_xlfn.XLOOKUP(B41,'[12]Kisa 3'!C:C,'[12]Kisa 3'!B:B,0)</f>
        <v>0</v>
      </c>
      <c r="F41" s="10">
        <f>_xlfn.XLOOKUP(B41,'[12]Kisa 4'!C:C,'[12]Kisa 4'!B:B,0)</f>
        <v>0</v>
      </c>
      <c r="G41" s="10">
        <f>_xlfn.XLOOKUP(B41,'[12]Kisa 5'!C:C,'[12]Kisa 5'!B:B,0)</f>
        <v>0</v>
      </c>
      <c r="H41" s="10">
        <f>_xlfn.XLOOKUP(B41,'[12]Kisa 6'!C:C,'[12]Kisa 6'!B:B,0)</f>
        <v>0</v>
      </c>
      <c r="I41" s="11">
        <f t="shared" si="0"/>
        <v>33.57254451511433</v>
      </c>
    </row>
    <row r="42" spans="1:9" x14ac:dyDescent="0.4">
      <c r="A42" s="1">
        <v>41</v>
      </c>
      <c r="B42" s="38" t="s">
        <v>142</v>
      </c>
      <c r="C42" s="10">
        <f>_xlfn.XLOOKUP([12]Yhteenveto!A39,'[12]Kisa 1'!C:C,'[12]Kisa 1'!B:B,0)</f>
        <v>0</v>
      </c>
      <c r="D42" s="10">
        <f>_xlfn.XLOOKUP(B42,'[12]Kisa 2'!C:C,'[12]Kisa 2'!B:B,0)</f>
        <v>0</v>
      </c>
      <c r="E42" s="10">
        <f>_xlfn.XLOOKUP(B42,'[12]Kisa 3'!C:C,'[12]Kisa 3'!B:B,0)</f>
        <v>0</v>
      </c>
      <c r="F42" s="10">
        <f>_xlfn.XLOOKUP(B42,'[12]Kisa 4'!C:C,'[12]Kisa 4'!B:B,0)</f>
        <v>31.054603676480756</v>
      </c>
      <c r="G42" s="10">
        <f>_xlfn.XLOOKUP(B42,'[12]Kisa 5'!C:C,'[12]Kisa 5'!B:B,0)</f>
        <v>0</v>
      </c>
      <c r="H42" s="10">
        <f>_xlfn.XLOOKUP(B42,'[12]Kisa 6'!C:C,'[12]Kisa 6'!B:B,0)</f>
        <v>0</v>
      </c>
      <c r="I42" s="11">
        <f t="shared" si="0"/>
        <v>31.054603676480756</v>
      </c>
    </row>
    <row r="43" spans="1:9" x14ac:dyDescent="0.4">
      <c r="A43" s="1">
        <v>42</v>
      </c>
      <c r="B43" s="1" t="s">
        <v>121</v>
      </c>
      <c r="C43" s="10">
        <f>_xlfn.XLOOKUP([12]Yhteenveto!A18,'[12]Kisa 1'!C:C,'[12]Kisa 1'!B:B,0)</f>
        <v>28.725508400744701</v>
      </c>
      <c r="D43" s="10">
        <f>_xlfn.XLOOKUP(B43,'[12]Kisa 2'!C:C,'[12]Kisa 2'!B:B,0)</f>
        <v>0</v>
      </c>
      <c r="E43" s="10">
        <f>_xlfn.XLOOKUP(B43,'[12]Kisa 3'!C:C,'[12]Kisa 3'!B:B,0)</f>
        <v>0</v>
      </c>
      <c r="F43" s="10">
        <f>_xlfn.XLOOKUP(B43,'[12]Kisa 4'!C:C,'[12]Kisa 4'!B:B,0)</f>
        <v>0</v>
      </c>
      <c r="G43" s="10">
        <f>_xlfn.XLOOKUP(B43,'[12]Kisa 5'!C:C,'[12]Kisa 5'!B:B,0)</f>
        <v>0</v>
      </c>
      <c r="H43" s="10">
        <f>_xlfn.XLOOKUP(B43,'[12]Kisa 6'!C:C,'[12]Kisa 6'!B:B,0)</f>
        <v>0</v>
      </c>
      <c r="I43" s="11">
        <f t="shared" si="0"/>
        <v>28.725508400744701</v>
      </c>
    </row>
    <row r="44" spans="1:9" x14ac:dyDescent="0.4">
      <c r="A44" s="1">
        <v>43</v>
      </c>
      <c r="B44" s="1" t="s">
        <v>150</v>
      </c>
      <c r="C44" s="10">
        <f>_xlfn.XLOOKUP([12]Yhteenveto!A47,'[12]Kisa 1'!C:C,'[12]Kisa 1'!B:B,0)</f>
        <v>0</v>
      </c>
      <c r="D44" s="10">
        <f>_xlfn.XLOOKUP(B44,'[12]Kisa 2'!C:C,'[12]Kisa 2'!B:B,0)</f>
        <v>0</v>
      </c>
      <c r="E44" s="10">
        <f>_xlfn.XLOOKUP(B44,'[12]Kisa 3'!C:C,'[12]Kisa 3'!B:B,0)</f>
        <v>0</v>
      </c>
      <c r="F44" s="10">
        <f>_xlfn.XLOOKUP(B44,'[12]Kisa 4'!C:C,'[12]Kisa 4'!B:B,0)</f>
        <v>0</v>
      </c>
      <c r="G44" s="10">
        <f>_xlfn.XLOOKUP(B44,'[12]Kisa 5'!C:C,'[12]Kisa 5'!B:B,0)</f>
        <v>0</v>
      </c>
      <c r="H44" s="10">
        <f>_xlfn.XLOOKUP(B44,'[12]Kisa 6'!C:C,'[12]Kisa 6'!B:B,0)</f>
        <v>28.725508400744701</v>
      </c>
      <c r="I44" s="11">
        <f t="shared" si="0"/>
        <v>28.725508400744701</v>
      </c>
    </row>
    <row r="45" spans="1:9" x14ac:dyDescent="0.4">
      <c r="A45" s="1">
        <v>44</v>
      </c>
      <c r="B45" s="1" t="s">
        <v>134</v>
      </c>
      <c r="C45" s="10">
        <f>_xlfn.XLOOKUP([12]Yhteenveto!A31,'[12]Kisa 1'!C:C,'[12]Kisa 1'!B:B,0)</f>
        <v>0</v>
      </c>
      <c r="D45" s="10">
        <f>_xlfn.XLOOKUP(B45,'[12]Kisa 2'!C:C,'[12]Kisa 2'!B:B,0)</f>
        <v>24.578263125387188</v>
      </c>
      <c r="E45" s="10">
        <f>_xlfn.XLOOKUP(B45,'[12]Kisa 3'!C:C,'[12]Kisa 3'!B:B,0)</f>
        <v>0</v>
      </c>
      <c r="F45" s="10">
        <f>_xlfn.XLOOKUP(B45,'[12]Kisa 4'!C:C,'[12]Kisa 4'!B:B,0)</f>
        <v>0</v>
      </c>
      <c r="G45" s="10">
        <f>_xlfn.XLOOKUP(B45,'[12]Kisa 5'!C:C,'[12]Kisa 5'!B:B,0)</f>
        <v>0</v>
      </c>
      <c r="H45" s="10">
        <f>_xlfn.XLOOKUP(B45,'[12]Kisa 6'!C:C,'[12]Kisa 6'!B:B,0)</f>
        <v>0</v>
      </c>
      <c r="I45" s="11">
        <f t="shared" si="0"/>
        <v>24.578263125387188</v>
      </c>
    </row>
    <row r="46" spans="1:9" x14ac:dyDescent="0.4">
      <c r="A46" s="1">
        <v>45</v>
      </c>
      <c r="B46" s="1" t="s">
        <v>137</v>
      </c>
      <c r="C46" s="10">
        <f>_xlfn.XLOOKUP([12]Yhteenveto!A34,'[12]Kisa 1'!C:C,'[12]Kisa 1'!B:B,0)</f>
        <v>0</v>
      </c>
      <c r="D46" s="10">
        <f>_xlfn.XLOOKUP(B46,'[12]Kisa 2'!C:C,'[12]Kisa 2'!B:B,0)</f>
        <v>0</v>
      </c>
      <c r="E46" s="10">
        <f>_xlfn.XLOOKUP(B46,'[12]Kisa 3'!C:C,'[12]Kisa 3'!B:B,0)</f>
        <v>22.734893390983149</v>
      </c>
      <c r="F46" s="10">
        <f>_xlfn.XLOOKUP(B46,'[12]Kisa 4'!C:C,'[12]Kisa 4'!B:B,0)</f>
        <v>0</v>
      </c>
      <c r="G46" s="10">
        <f>_xlfn.XLOOKUP(B46,'[12]Kisa 5'!C:C,'[12]Kisa 5'!B:B,0)</f>
        <v>0</v>
      </c>
      <c r="H46" s="10">
        <f>_xlfn.XLOOKUP(B46,'[12]Kisa 6'!C:C,'[12]Kisa 6'!B:B,0)</f>
        <v>0</v>
      </c>
      <c r="I46" s="11">
        <f t="shared" si="0"/>
        <v>22.734893390983149</v>
      </c>
    </row>
    <row r="47" spans="1:9" x14ac:dyDescent="0.4">
      <c r="A47" s="1">
        <v>46</v>
      </c>
      <c r="B47" s="1" t="s">
        <v>125</v>
      </c>
      <c r="C47" s="10">
        <f>_xlfn.XLOOKUP([12]Yhteenveto!A22,'[12]Kisa 1'!C:C,'[12]Kisa 1'!B:B,0)</f>
        <v>21.029776386659414</v>
      </c>
      <c r="D47" s="10">
        <f>_xlfn.XLOOKUP(B47,'[12]Kisa 2'!C:C,'[12]Kisa 2'!B:B,0)</f>
        <v>0</v>
      </c>
      <c r="E47" s="10">
        <f>_xlfn.XLOOKUP(B47,'[12]Kisa 3'!C:C,'[12]Kisa 3'!B:B,0)</f>
        <v>0</v>
      </c>
      <c r="F47" s="10">
        <f>_xlfn.XLOOKUP(B47,'[12]Kisa 4'!C:C,'[12]Kisa 4'!B:B,0)</f>
        <v>0</v>
      </c>
      <c r="G47" s="10">
        <f>_xlfn.XLOOKUP(B47,'[12]Kisa 5'!C:C,'[12]Kisa 5'!B:B,0)</f>
        <v>0</v>
      </c>
      <c r="H47" s="10">
        <f>_xlfn.XLOOKUP(B47,'[12]Kisa 6'!C:C,'[12]Kisa 6'!B:B,0)</f>
        <v>0</v>
      </c>
      <c r="I47" s="11">
        <f t="shared" si="0"/>
        <v>21.029776386659414</v>
      </c>
    </row>
  </sheetData>
  <sortState xmlns:xlrd2="http://schemas.microsoft.com/office/spreadsheetml/2017/richdata2" ref="B2:I47">
    <sortCondition descending="1" ref="I1:I47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45B7-9508-704E-90C5-D6BBD0CBD6EF}">
  <dimension ref="A1:K51"/>
  <sheetViews>
    <sheetView workbookViewId="0">
      <selection activeCell="A2" sqref="A2:I11"/>
    </sheetView>
  </sheetViews>
  <sheetFormatPr defaultColWidth="10.6640625" defaultRowHeight="16" x14ac:dyDescent="0.4"/>
  <cols>
    <col min="1" max="1" width="3.1640625" bestFit="1" customWidth="1"/>
    <col min="2" max="2" width="17" bestFit="1" customWidth="1"/>
  </cols>
  <sheetData>
    <row r="1" spans="1:11" x14ac:dyDescent="0.4">
      <c r="B1" s="29" t="s">
        <v>0</v>
      </c>
      <c r="C1" s="30" t="s">
        <v>1</v>
      </c>
      <c r="D1" s="30" t="s">
        <v>2</v>
      </c>
      <c r="E1" s="30" t="s">
        <v>3</v>
      </c>
      <c r="F1" s="30" t="s">
        <v>24</v>
      </c>
      <c r="G1" s="30" t="s">
        <v>25</v>
      </c>
      <c r="H1" s="30" t="s">
        <v>61</v>
      </c>
      <c r="I1" s="31" t="s">
        <v>4</v>
      </c>
    </row>
    <row r="2" spans="1:11" x14ac:dyDescent="0.4">
      <c r="A2" s="1">
        <v>1</v>
      </c>
      <c r="B2" s="1" t="s">
        <v>152</v>
      </c>
      <c r="C2" s="10">
        <f>_xlfn.XLOOKUP([13]Yhteenveto!A2,'[13]Kisa 1'!C:C,'[13]Kisa 1'!B:B,0)</f>
        <v>100</v>
      </c>
      <c r="D2" s="10">
        <f>_xlfn.XLOOKUP(B2,'[13]Kisa 2'!C:C,'[13]Kisa 2'!B:B,0)</f>
        <v>0</v>
      </c>
      <c r="E2" s="10">
        <f>_xlfn.XLOOKUP(B2,'[13]Kisa 3'!C:C,'[13]Kisa 3'!B:B,0)</f>
        <v>100</v>
      </c>
      <c r="F2" s="10">
        <f>_xlfn.XLOOKUP(B2,'[13]Kisa 4'!C:C,'[13]Kisa 4'!B:B,0)</f>
        <v>92.5</v>
      </c>
      <c r="G2" s="10">
        <f>_xlfn.XLOOKUP(B2,'[13]Kisa 5'!C:C,'[13]Kisa 5'!B:B,0)</f>
        <v>100</v>
      </c>
      <c r="H2" s="10">
        <f>_xlfn.XLOOKUP(B2,'[13]Kisa 6'!C:C,'[13]Kisa 6'!B:B,0)</f>
        <v>0</v>
      </c>
      <c r="I2" s="11">
        <f t="shared" ref="I2:I33" si="0">IFERROR(LARGE(C2:H2,1),0)+IFERROR(LARGE(C2:H2,2),0)+IFERROR(LARGE(C2:H2,3),0)+IFERROR(LARGE(C2:H2,4),0)</f>
        <v>392.5</v>
      </c>
      <c r="K2" t="s">
        <v>151</v>
      </c>
    </row>
    <row r="3" spans="1:11" x14ac:dyDescent="0.4">
      <c r="A3" s="1">
        <v>2</v>
      </c>
      <c r="B3" s="1" t="s">
        <v>153</v>
      </c>
      <c r="C3" s="10">
        <f>_xlfn.XLOOKUP([13]Yhteenveto!A3,'[13]Kisa 1'!C:C,'[13]Kisa 1'!B:B,0)</f>
        <v>92.5</v>
      </c>
      <c r="D3" s="10">
        <f>_xlfn.XLOOKUP(B3,'[13]Kisa 2'!C:C,'[13]Kisa 2'!B:B,0)</f>
        <v>100</v>
      </c>
      <c r="E3" s="10">
        <f>_xlfn.XLOOKUP(B3,'[13]Kisa 3'!C:C,'[13]Kisa 3'!B:B,0)</f>
        <v>0</v>
      </c>
      <c r="F3" s="10">
        <f>_xlfn.XLOOKUP(B3,'[13]Kisa 4'!C:C,'[13]Kisa 4'!B:B,0)</f>
        <v>100</v>
      </c>
      <c r="G3" s="10">
        <f>_xlfn.XLOOKUP(B3,'[13]Kisa 5'!C:C,'[13]Kisa 5'!B:B,0)</f>
        <v>0</v>
      </c>
      <c r="H3" s="10">
        <f>_xlfn.XLOOKUP(B3,'[13]Kisa 6'!C:C,'[13]Kisa 6'!B:B,0)</f>
        <v>100</v>
      </c>
      <c r="I3" s="11">
        <f t="shared" si="0"/>
        <v>392.5</v>
      </c>
    </row>
    <row r="4" spans="1:11" x14ac:dyDescent="0.4">
      <c r="A4" s="1">
        <v>3</v>
      </c>
      <c r="B4" s="1" t="s">
        <v>155</v>
      </c>
      <c r="C4" s="10">
        <f>_xlfn.XLOOKUP([13]Yhteenveto!A5,'[13]Kisa 1'!C:C,'[13]Kisa 1'!B:B,0)</f>
        <v>79.145312500000003</v>
      </c>
      <c r="D4" s="10">
        <f>_xlfn.XLOOKUP(B4,'[13]Kisa 2'!C:C,'[13]Kisa 2'!B:B,0)</f>
        <v>79.145312500000003</v>
      </c>
      <c r="E4" s="10">
        <f>_xlfn.XLOOKUP(B4,'[13]Kisa 3'!C:C,'[13]Kisa 3'!B:B,0)</f>
        <v>92.5</v>
      </c>
      <c r="F4" s="10">
        <f>_xlfn.XLOOKUP(B4,'[13]Kisa 4'!C:C,'[13]Kisa 4'!B:B,0)</f>
        <v>85.5625</v>
      </c>
      <c r="G4" s="10">
        <f>_xlfn.XLOOKUP(B4,'[13]Kisa 5'!C:C,'[13]Kisa 5'!B:B,0)</f>
        <v>0</v>
      </c>
      <c r="H4" s="10">
        <f>_xlfn.XLOOKUP(B4,'[13]Kisa 6'!C:C,'[13]Kisa 6'!B:B,0)</f>
        <v>85.5625</v>
      </c>
      <c r="I4" s="11">
        <f t="shared" si="0"/>
        <v>342.77031249999999</v>
      </c>
    </row>
    <row r="5" spans="1:11" x14ac:dyDescent="0.4">
      <c r="A5" s="1">
        <v>4</v>
      </c>
      <c r="B5" s="1" t="s">
        <v>171</v>
      </c>
      <c r="C5" s="10">
        <f>_xlfn.XLOOKUP([13]Yhteenveto!A21,'[13]Kisa 1'!C:C,'[13]Kisa 1'!B:B,0)</f>
        <v>0</v>
      </c>
      <c r="D5" s="10">
        <f>_xlfn.XLOOKUP(B5,'[13]Kisa 2'!C:C,'[13]Kisa 2'!B:B,0)</f>
        <v>62.639804907226576</v>
      </c>
      <c r="E5" s="10">
        <f>_xlfn.XLOOKUP(B5,'[13]Kisa 3'!C:C,'[13]Kisa 3'!B:B,0)</f>
        <v>73.209414062500002</v>
      </c>
      <c r="F5" s="10">
        <f>_xlfn.XLOOKUP(B5,'[13]Kisa 4'!C:C,'[13]Kisa 4'!B:B,0)</f>
        <v>79.145312500000003</v>
      </c>
      <c r="G5" s="10">
        <f>_xlfn.XLOOKUP(B5,'[13]Kisa 5'!C:C,'[13]Kisa 5'!B:B,0)</f>
        <v>85.5625</v>
      </c>
      <c r="H5" s="10">
        <f>_xlfn.XLOOKUP(B5,'[13]Kisa 6'!C:C,'[13]Kisa 6'!B:B,0)</f>
        <v>0</v>
      </c>
      <c r="I5" s="11">
        <f t="shared" si="0"/>
        <v>300.55703146972655</v>
      </c>
    </row>
    <row r="6" spans="1:11" x14ac:dyDescent="0.4">
      <c r="A6" s="1">
        <v>5</v>
      </c>
      <c r="B6" s="1" t="s">
        <v>157</v>
      </c>
      <c r="C6" s="10">
        <f>_xlfn.XLOOKUP([13]Yhteenveto!A7,'[13]Kisa 1'!C:C,'[13]Kisa 1'!B:B,0)</f>
        <v>67.718708007812509</v>
      </c>
      <c r="D6" s="10">
        <f>_xlfn.XLOOKUP(B6,'[13]Kisa 2'!C:C,'[13]Kisa 2'!B:B,0)</f>
        <v>39.237451588154066</v>
      </c>
      <c r="E6" s="10">
        <f>_xlfn.XLOOKUP(B6,'[13]Kisa 3'!C:C,'[13]Kisa 3'!B:B,0)</f>
        <v>57.941819539184586</v>
      </c>
      <c r="F6" s="10">
        <f>_xlfn.XLOOKUP(B6,'[13]Kisa 4'!C:C,'[13]Kisa 4'!B:B,0)</f>
        <v>62.639804907226576</v>
      </c>
      <c r="G6" s="10">
        <f>_xlfn.XLOOKUP(B6,'[13]Kisa 5'!C:C,'[13]Kisa 5'!B:B,0)</f>
        <v>0</v>
      </c>
      <c r="H6" s="10">
        <f>_xlfn.XLOOKUP(B6,'[13]Kisa 6'!C:C,'[13]Kisa 6'!B:B,0)</f>
        <v>57.941819539184586</v>
      </c>
      <c r="I6" s="11">
        <f t="shared" si="0"/>
        <v>246.24215199340827</v>
      </c>
    </row>
    <row r="7" spans="1:11" x14ac:dyDescent="0.4">
      <c r="A7" s="1">
        <v>6</v>
      </c>
      <c r="B7" s="1" t="s">
        <v>190</v>
      </c>
      <c r="C7" s="10">
        <f>_xlfn.XLOOKUP([13]Yhteenveto!A40,'[13]Kisa 1'!C:C,'[13]Kisa 1'!B:B,0)</f>
        <v>0</v>
      </c>
      <c r="D7" s="10">
        <f>_xlfn.XLOOKUP(B7,'[13]Kisa 2'!C:C,'[13]Kisa 2'!B:B,0)</f>
        <v>0</v>
      </c>
      <c r="E7" s="10">
        <f>_xlfn.XLOOKUP(B7,'[13]Kisa 3'!C:C,'[13]Kisa 3'!B:B,0)</f>
        <v>85.5625</v>
      </c>
      <c r="F7" s="10">
        <f>_xlfn.XLOOKUP(B7,'[13]Kisa 4'!C:C,'[13]Kisa 4'!B:B,0)</f>
        <v>73.209414062500002</v>
      </c>
      <c r="G7" s="10">
        <f>_xlfn.XLOOKUP(B7,'[13]Kisa 5'!C:C,'[13]Kisa 5'!B:B,0)</f>
        <v>0</v>
      </c>
      <c r="H7" s="10">
        <f>_xlfn.XLOOKUP(B7,'[13]Kisa 6'!C:C,'[13]Kisa 6'!B:B,0)</f>
        <v>79.145312500000003</v>
      </c>
      <c r="I7" s="11">
        <f t="shared" si="0"/>
        <v>237.91722656249999</v>
      </c>
    </row>
    <row r="8" spans="1:11" x14ac:dyDescent="0.4">
      <c r="A8" s="1">
        <v>7</v>
      </c>
      <c r="B8" s="1" t="s">
        <v>159</v>
      </c>
      <c r="C8" s="10">
        <f>_xlfn.XLOOKUP([13]Yhteenveto!A9,'[13]Kisa 1'!C:C,'[13]Kisa 1'!B:B,0)</f>
        <v>57.941819539184586</v>
      </c>
      <c r="D8" s="10">
        <f>_xlfn.XLOOKUP(B8,'[13]Kisa 2'!C:C,'[13]Kisa 2'!B:B,0)</f>
        <v>85.5625</v>
      </c>
      <c r="E8" s="10">
        <f>_xlfn.XLOOKUP(B8,'[13]Kisa 3'!C:C,'[13]Kisa 3'!B:B,0)</f>
        <v>79.145312500000003</v>
      </c>
      <c r="F8" s="10">
        <f>_xlfn.XLOOKUP(B8,'[13]Kisa 4'!C:C,'[13]Kisa 4'!B:B,0)</f>
        <v>0</v>
      </c>
      <c r="G8" s="10">
        <f>_xlfn.XLOOKUP(B8,'[13]Kisa 5'!C:C,'[13]Kisa 5'!B:B,0)</f>
        <v>0</v>
      </c>
      <c r="H8" s="10">
        <f>_xlfn.XLOOKUP(B8,'[13]Kisa 6'!C:C,'[13]Kisa 6'!B:B,0)</f>
        <v>0</v>
      </c>
      <c r="I8" s="11">
        <f t="shared" si="0"/>
        <v>222.64963203918458</v>
      </c>
    </row>
    <row r="9" spans="1:11" x14ac:dyDescent="0.4">
      <c r="A9" s="1">
        <v>8</v>
      </c>
      <c r="B9" s="1" t="s">
        <v>160</v>
      </c>
      <c r="C9" s="10">
        <f>_xlfn.XLOOKUP([13]Yhteenveto!A10,'[13]Kisa 1'!C:C,'[13]Kisa 1'!B:B,0)</f>
        <v>53.596183073745742</v>
      </c>
      <c r="D9" s="10">
        <f>_xlfn.XLOOKUP(B9,'[13]Kisa 2'!C:C,'[13]Kisa 2'!B:B,0)</f>
        <v>49.576469343214811</v>
      </c>
      <c r="E9" s="10">
        <f>_xlfn.XLOOKUP(B9,'[13]Kisa 3'!C:C,'[13]Kisa 3'!B:B,0)</f>
        <v>42.41886658178818</v>
      </c>
      <c r="F9" s="10">
        <f>_xlfn.XLOOKUP(B9,'[13]Kisa 4'!C:C,'[13]Kisa 4'!B:B,0)</f>
        <v>53.596183073745742</v>
      </c>
      <c r="G9" s="10">
        <f>_xlfn.XLOOKUP(B9,'[13]Kisa 5'!C:C,'[13]Kisa 5'!B:B,0)</f>
        <v>0</v>
      </c>
      <c r="H9" s="10">
        <f>_xlfn.XLOOKUP(B9,'[13]Kisa 6'!C:C,'[13]Kisa 6'!B:B,0)</f>
        <v>0</v>
      </c>
      <c r="I9" s="11">
        <f t="shared" si="0"/>
        <v>199.18770207249446</v>
      </c>
    </row>
    <row r="10" spans="1:11" x14ac:dyDescent="0.4">
      <c r="A10" s="1">
        <v>9</v>
      </c>
      <c r="B10" s="1" t="s">
        <v>175</v>
      </c>
      <c r="C10" s="10">
        <f>_xlfn.XLOOKUP([13]Yhteenveto!A25,'[13]Kisa 1'!C:C,'[13]Kisa 1'!B:B,0)</f>
        <v>0</v>
      </c>
      <c r="D10" s="10">
        <f>_xlfn.XLOOKUP(B10,'[13]Kisa 2'!C:C,'[13]Kisa 2'!B:B,0)</f>
        <v>42.41886658178818</v>
      </c>
      <c r="E10" s="10">
        <f>_xlfn.XLOOKUP(B10,'[13]Kisa 3'!C:C,'[13]Kisa 3'!B:B,0)</f>
        <v>62.639804907226576</v>
      </c>
      <c r="F10" s="10">
        <f>_xlfn.XLOOKUP(B10,'[13]Kisa 4'!C:C,'[13]Kisa 4'!B:B,0)</f>
        <v>0</v>
      </c>
      <c r="G10" s="10">
        <f>_xlfn.XLOOKUP(B10,'[13]Kisa 5'!C:C,'[13]Kisa 5'!B:B,0)</f>
        <v>79.145312500000003</v>
      </c>
      <c r="H10" s="10">
        <f>_xlfn.XLOOKUP(B10,'[13]Kisa 6'!C:C,'[13]Kisa 6'!B:B,0)</f>
        <v>0</v>
      </c>
      <c r="I10" s="11">
        <f t="shared" si="0"/>
        <v>184.20398398901477</v>
      </c>
    </row>
    <row r="11" spans="1:11" x14ac:dyDescent="0.4">
      <c r="A11" s="1">
        <v>10</v>
      </c>
      <c r="B11" s="1" t="s">
        <v>163</v>
      </c>
      <c r="C11" s="10">
        <f>_xlfn.XLOOKUP([13]Yhteenveto!A13,'[13]Kisa 1'!C:C,'[13]Kisa 1'!B:B,0)</f>
        <v>42.41886658178818</v>
      </c>
      <c r="D11" s="10">
        <f>_xlfn.XLOOKUP(B11,'[13]Kisa 2'!C:C,'[13]Kisa 2'!B:B,0)</f>
        <v>33.57254451511433</v>
      </c>
      <c r="E11" s="10">
        <f>_xlfn.XLOOKUP(B11,'[13]Kisa 3'!C:C,'[13]Kisa 3'!B:B,0)</f>
        <v>24.578263125387188</v>
      </c>
      <c r="F11" s="10">
        <f>_xlfn.XLOOKUP(B11,'[13]Kisa 4'!C:C,'[13]Kisa 4'!B:B,0)</f>
        <v>33.57254451511433</v>
      </c>
      <c r="G11" s="10">
        <f>_xlfn.XLOOKUP(B11,'[13]Kisa 5'!C:C,'[13]Kisa 5'!B:B,0)</f>
        <v>73.209414062500002</v>
      </c>
      <c r="H11" s="10">
        <f>_xlfn.XLOOKUP(B11,'[13]Kisa 6'!C:C,'[13]Kisa 6'!B:B,0)</f>
        <v>0</v>
      </c>
      <c r="I11" s="11">
        <f t="shared" si="0"/>
        <v>182.77336967451686</v>
      </c>
    </row>
    <row r="12" spans="1:11" x14ac:dyDescent="0.4">
      <c r="A12" s="1">
        <v>11</v>
      </c>
      <c r="B12" s="1" t="s">
        <v>154</v>
      </c>
      <c r="C12" s="10">
        <f>_xlfn.XLOOKUP([13]Yhteenveto!A4,'[13]Kisa 1'!C:C,'[13]Kisa 1'!B:B,0)</f>
        <v>85.5625</v>
      </c>
      <c r="D12" s="10">
        <f>_xlfn.XLOOKUP(B12,'[13]Kisa 2'!C:C,'[13]Kisa 2'!B:B,0)</f>
        <v>0</v>
      </c>
      <c r="E12" s="10">
        <f>_xlfn.XLOOKUP(B12,'[13]Kisa 3'!C:C,'[13]Kisa 3'!B:B,0)</f>
        <v>0</v>
      </c>
      <c r="F12" s="10">
        <f>_xlfn.XLOOKUP(B12,'[13]Kisa 4'!C:C,'[13]Kisa 4'!B:B,0)</f>
        <v>39.237451588154066</v>
      </c>
      <c r="G12" s="10">
        <f>_xlfn.XLOOKUP(B12,'[13]Kisa 5'!C:C,'[13]Kisa 5'!B:B,0)</f>
        <v>0</v>
      </c>
      <c r="H12" s="10">
        <f>_xlfn.XLOOKUP(B12,'[13]Kisa 6'!C:C,'[13]Kisa 6'!B:B,0)</f>
        <v>53.596183073745742</v>
      </c>
      <c r="I12" s="11">
        <f t="shared" si="0"/>
        <v>178.39613466189982</v>
      </c>
    </row>
    <row r="13" spans="1:11" x14ac:dyDescent="0.4">
      <c r="A13" s="1">
        <v>12</v>
      </c>
      <c r="B13" s="1" t="s">
        <v>172</v>
      </c>
      <c r="C13" s="10">
        <f>_xlfn.XLOOKUP([13]Yhteenveto!A22,'[13]Kisa 1'!C:C,'[13]Kisa 1'!B:B,0)</f>
        <v>0</v>
      </c>
      <c r="D13" s="10">
        <f>_xlfn.XLOOKUP(B13,'[13]Kisa 2'!C:C,'[13]Kisa 2'!B:B,0)</f>
        <v>57.941819539184586</v>
      </c>
      <c r="E13" s="10">
        <f>_xlfn.XLOOKUP(B13,'[13]Kisa 3'!C:C,'[13]Kisa 3'!B:B,0)</f>
        <v>0</v>
      </c>
      <c r="F13" s="10">
        <f>_xlfn.XLOOKUP(B13,'[13]Kisa 4'!C:C,'[13]Kisa 4'!B:B,0)</f>
        <v>67.718708007812509</v>
      </c>
      <c r="G13" s="10">
        <f>_xlfn.XLOOKUP(B13,'[13]Kisa 5'!C:C,'[13]Kisa 5'!B:B,0)</f>
        <v>0</v>
      </c>
      <c r="H13" s="10">
        <f>_xlfn.XLOOKUP(B13,'[13]Kisa 6'!C:C,'[13]Kisa 6'!B:B,0)</f>
        <v>45.858234142473705</v>
      </c>
      <c r="I13" s="11">
        <f t="shared" si="0"/>
        <v>171.51876168947081</v>
      </c>
    </row>
    <row r="14" spans="1:11" x14ac:dyDescent="0.4">
      <c r="A14" s="1">
        <v>13</v>
      </c>
      <c r="B14" s="1" t="s">
        <v>170</v>
      </c>
      <c r="C14" s="10">
        <f>_xlfn.XLOOKUP([13]Yhteenveto!A20,'[13]Kisa 1'!C:C,'[13]Kisa 1'!B:B,0)</f>
        <v>0</v>
      </c>
      <c r="D14" s="10">
        <f>_xlfn.XLOOKUP(B14,'[13]Kisa 2'!C:C,'[13]Kisa 2'!B:B,0)</f>
        <v>67.718708007812509</v>
      </c>
      <c r="E14" s="10">
        <f>_xlfn.XLOOKUP(B14,'[13]Kisa 3'!C:C,'[13]Kisa 3'!B:B,0)</f>
        <v>0</v>
      </c>
      <c r="F14" s="10">
        <f>_xlfn.XLOOKUP(B14,'[13]Kisa 4'!C:C,'[13]Kisa 4'!B:B,0)</f>
        <v>0</v>
      </c>
      <c r="G14" s="10">
        <f>_xlfn.XLOOKUP(B14,'[13]Kisa 5'!C:C,'[13]Kisa 5'!B:B,0)</f>
        <v>92.5</v>
      </c>
      <c r="H14" s="10">
        <f>_xlfn.XLOOKUP(B14,'[13]Kisa 6'!C:C,'[13]Kisa 6'!B:B,0)</f>
        <v>0</v>
      </c>
      <c r="I14" s="11">
        <f t="shared" si="0"/>
        <v>160.21870800781249</v>
      </c>
    </row>
    <row r="15" spans="1:11" x14ac:dyDescent="0.4">
      <c r="A15" s="1">
        <v>14</v>
      </c>
      <c r="B15" s="1" t="s">
        <v>177</v>
      </c>
      <c r="C15" s="10">
        <f>_xlfn.XLOOKUP([13]Yhteenveto!A27,'[13]Kisa 1'!C:C,'[13]Kisa 1'!B:B,0)</f>
        <v>0</v>
      </c>
      <c r="D15" s="10">
        <f>_xlfn.XLOOKUP(B15,'[13]Kisa 2'!C:C,'[13]Kisa 2'!B:B,0)</f>
        <v>31.054603676480756</v>
      </c>
      <c r="E15" s="10">
        <f>_xlfn.XLOOKUP(B15,'[13]Kisa 3'!C:C,'[13]Kisa 3'!B:B,0)</f>
        <v>36.294642719042514</v>
      </c>
      <c r="F15" s="10">
        <f>_xlfn.XLOOKUP(B15,'[13]Kisa 4'!C:C,'[13]Kisa 4'!B:B,0)</f>
        <v>42.41886658178818</v>
      </c>
      <c r="G15" s="10">
        <f>_xlfn.XLOOKUP(B15,'[13]Kisa 5'!C:C,'[13]Kisa 5'!B:B,0)</f>
        <v>49.576469343214811</v>
      </c>
      <c r="H15" s="10">
        <f>_xlfn.XLOOKUP(B15,'[13]Kisa 6'!C:C,'[13]Kisa 6'!B:B,0)</f>
        <v>0</v>
      </c>
      <c r="I15" s="11">
        <f t="shared" si="0"/>
        <v>159.34458232052626</v>
      </c>
    </row>
    <row r="16" spans="1:11" x14ac:dyDescent="0.4">
      <c r="A16" s="1">
        <v>15</v>
      </c>
      <c r="B16" s="1" t="s">
        <v>169</v>
      </c>
      <c r="C16" s="10">
        <f>_xlfn.XLOOKUP([13]Yhteenveto!A19,'[13]Kisa 1'!C:C,'[13]Kisa 1'!B:B,0)</f>
        <v>0</v>
      </c>
      <c r="D16" s="10">
        <f>_xlfn.XLOOKUP(B16,'[13]Kisa 2'!C:C,'[13]Kisa 2'!B:B,0)</f>
        <v>73.209414062500002</v>
      </c>
      <c r="E16" s="10">
        <f>_xlfn.XLOOKUP(B16,'[13]Kisa 3'!C:C,'[13]Kisa 3'!B:B,0)</f>
        <v>67.718708007812509</v>
      </c>
      <c r="F16" s="10">
        <f>_xlfn.XLOOKUP(B16,'[13]Kisa 4'!C:C,'[13]Kisa 4'!B:B,0)</f>
        <v>0</v>
      </c>
      <c r="G16" s="10">
        <f>_xlfn.XLOOKUP(B16,'[13]Kisa 5'!C:C,'[13]Kisa 5'!B:B,0)</f>
        <v>0</v>
      </c>
      <c r="H16" s="10">
        <f>_xlfn.XLOOKUP(B16,'[13]Kisa 6'!C:C,'[13]Kisa 6'!B:B,0)</f>
        <v>0</v>
      </c>
      <c r="I16" s="11">
        <f t="shared" si="0"/>
        <v>140.9281220703125</v>
      </c>
    </row>
    <row r="17" spans="1:9" x14ac:dyDescent="0.4">
      <c r="A17" s="1">
        <v>16</v>
      </c>
      <c r="B17" s="1" t="s">
        <v>174</v>
      </c>
      <c r="C17" s="10">
        <f>_xlfn.XLOOKUP([13]Yhteenveto!A24,'[13]Kisa 1'!C:C,'[13]Kisa 1'!B:B,0)</f>
        <v>0</v>
      </c>
      <c r="D17" s="10">
        <f>_xlfn.XLOOKUP(B17,'[13]Kisa 2'!C:C,'[13]Kisa 2'!B:B,0)</f>
        <v>45.858234142473705</v>
      </c>
      <c r="E17" s="10">
        <f>_xlfn.XLOOKUP(B17,'[13]Kisa 3'!C:C,'[13]Kisa 3'!B:B,0)</f>
        <v>0</v>
      </c>
      <c r="F17" s="10">
        <f>_xlfn.XLOOKUP(B17,'[13]Kisa 4'!C:C,'[13]Kisa 4'!B:B,0)</f>
        <v>49.576469343214811</v>
      </c>
      <c r="G17" s="10">
        <f>_xlfn.XLOOKUP(B17,'[13]Kisa 5'!C:C,'[13]Kisa 5'!B:B,0)</f>
        <v>0</v>
      </c>
      <c r="H17" s="10">
        <f>_xlfn.XLOOKUP(B17,'[13]Kisa 6'!C:C,'[13]Kisa 6'!B:B,0)</f>
        <v>39.237451588154066</v>
      </c>
      <c r="I17" s="11">
        <f t="shared" si="0"/>
        <v>134.67215507384259</v>
      </c>
    </row>
    <row r="18" spans="1:9" x14ac:dyDescent="0.4">
      <c r="A18" s="1">
        <v>17</v>
      </c>
      <c r="B18" s="1" t="s">
        <v>161</v>
      </c>
      <c r="C18" s="10">
        <f>_xlfn.XLOOKUP([13]Yhteenveto!A11,'[13]Kisa 1'!C:C,'[13]Kisa 1'!B:B,0)</f>
        <v>49.576469343214811</v>
      </c>
      <c r="D18" s="10">
        <f>_xlfn.XLOOKUP(B18,'[13]Kisa 2'!C:C,'[13]Kisa 2'!B:B,0)</f>
        <v>0</v>
      </c>
      <c r="E18" s="10">
        <f>_xlfn.XLOOKUP(B18,'[13]Kisa 3'!C:C,'[13]Kisa 3'!B:B,0)</f>
        <v>0</v>
      </c>
      <c r="F18" s="10">
        <f>_xlfn.XLOOKUP(B18,'[13]Kisa 4'!C:C,'[13]Kisa 4'!B:B,0)</f>
        <v>36.294642719042514</v>
      </c>
      <c r="G18" s="10">
        <f>_xlfn.XLOOKUP(B18,'[13]Kisa 5'!C:C,'[13]Kisa 5'!B:B,0)</f>
        <v>0</v>
      </c>
      <c r="H18" s="10">
        <f>_xlfn.XLOOKUP(B18,'[13]Kisa 6'!C:C,'[13]Kisa 6'!B:B,0)</f>
        <v>42.41886658178818</v>
      </c>
      <c r="I18" s="11">
        <f t="shared" si="0"/>
        <v>128.2899786440455</v>
      </c>
    </row>
    <row r="19" spans="1:9" x14ac:dyDescent="0.4">
      <c r="A19" s="1">
        <v>18</v>
      </c>
      <c r="B19" s="1" t="s">
        <v>164</v>
      </c>
      <c r="C19" s="10">
        <f>_xlfn.XLOOKUP([13]Yhteenveto!A14,'[13]Kisa 1'!C:C,'[13]Kisa 1'!B:B,0)</f>
        <v>39.237451588154066</v>
      </c>
      <c r="D19" s="10">
        <f>_xlfn.XLOOKUP(B19,'[13]Kisa 2'!C:C,'[13]Kisa 2'!B:B,0)</f>
        <v>20</v>
      </c>
      <c r="E19" s="10">
        <f>_xlfn.XLOOKUP(B19,'[13]Kisa 3'!C:C,'[13]Kisa 3'!B:B,0)</f>
        <v>0</v>
      </c>
      <c r="F19" s="10">
        <f>_xlfn.XLOOKUP(B19,'[13]Kisa 4'!C:C,'[13]Kisa 4'!B:B,0)</f>
        <v>0</v>
      </c>
      <c r="G19" s="10">
        <f>_xlfn.XLOOKUP(B19,'[13]Kisa 5'!C:C,'[13]Kisa 5'!B:B,0)</f>
        <v>67.718708007812509</v>
      </c>
      <c r="H19" s="10">
        <f>_xlfn.XLOOKUP(B19,'[13]Kisa 6'!C:C,'[13]Kisa 6'!B:B,0)</f>
        <v>0</v>
      </c>
      <c r="I19" s="11">
        <f t="shared" si="0"/>
        <v>126.95615959596657</v>
      </c>
    </row>
    <row r="20" spans="1:9" x14ac:dyDescent="0.4">
      <c r="A20" s="1">
        <v>19</v>
      </c>
      <c r="B20" s="1" t="s">
        <v>156</v>
      </c>
      <c r="C20" s="10">
        <f>_xlfn.XLOOKUP([13]Yhteenveto!A6,'[13]Kisa 1'!C:C,'[13]Kisa 1'!B:B,0)</f>
        <v>73.209414062500002</v>
      </c>
      <c r="D20" s="10">
        <f>_xlfn.XLOOKUP(B20,'[13]Kisa 2'!C:C,'[13]Kisa 2'!B:B,0)</f>
        <v>0</v>
      </c>
      <c r="E20" s="10">
        <f>_xlfn.XLOOKUP(B20,'[13]Kisa 3'!C:C,'[13]Kisa 3'!B:B,0)</f>
        <v>39.237451588154066</v>
      </c>
      <c r="F20" s="10">
        <f>_xlfn.XLOOKUP(B20,'[13]Kisa 4'!C:C,'[13]Kisa 4'!B:B,0)</f>
        <v>0</v>
      </c>
      <c r="G20" s="10">
        <f>_xlfn.XLOOKUP(B20,'[13]Kisa 5'!C:C,'[13]Kisa 5'!B:B,0)</f>
        <v>0</v>
      </c>
      <c r="H20" s="10">
        <f>_xlfn.XLOOKUP(B20,'[13]Kisa 6'!C:C,'[13]Kisa 6'!B:B,0)</f>
        <v>0</v>
      </c>
      <c r="I20" s="11">
        <f t="shared" si="0"/>
        <v>112.44686565065408</v>
      </c>
    </row>
    <row r="21" spans="1:9" x14ac:dyDescent="0.4">
      <c r="A21" s="1">
        <v>20</v>
      </c>
      <c r="B21" s="1" t="s">
        <v>185</v>
      </c>
      <c r="C21" s="10">
        <f>_xlfn.XLOOKUP([13]Yhteenveto!A35,'[13]Kisa 1'!C:C,'[13]Kisa 1'!B:B,0)</f>
        <v>0</v>
      </c>
      <c r="D21" s="10">
        <f>_xlfn.XLOOKUP(B21,'[13]Kisa 2'!C:C,'[13]Kisa 2'!B:B,0)</f>
        <v>0</v>
      </c>
      <c r="E21" s="10">
        <f>_xlfn.XLOOKUP(B21,'[13]Kisa 3'!C:C,'[13]Kisa 3'!B:B,0)</f>
        <v>49.576469343214811</v>
      </c>
      <c r="F21" s="10">
        <f>_xlfn.XLOOKUP(B21,'[13]Kisa 4'!C:C,'[13]Kisa 4'!B:B,0)</f>
        <v>0</v>
      </c>
      <c r="G21" s="10">
        <f>_xlfn.XLOOKUP(B21,'[13]Kisa 5'!C:C,'[13]Kisa 5'!B:B,0)</f>
        <v>0</v>
      </c>
      <c r="H21" s="10">
        <f>_xlfn.XLOOKUP(B21,'[13]Kisa 6'!C:C,'[13]Kisa 6'!B:B,0)</f>
        <v>62.639804907226576</v>
      </c>
      <c r="I21" s="11">
        <f t="shared" si="0"/>
        <v>112.21627425044139</v>
      </c>
    </row>
    <row r="22" spans="1:9" x14ac:dyDescent="0.4">
      <c r="A22" s="1">
        <v>21</v>
      </c>
      <c r="B22" s="1" t="s">
        <v>173</v>
      </c>
      <c r="C22" s="10">
        <f>_xlfn.XLOOKUP([13]Yhteenveto!A23,'[13]Kisa 1'!C:C,'[13]Kisa 1'!B:B,0)</f>
        <v>0</v>
      </c>
      <c r="D22" s="10">
        <f>_xlfn.XLOOKUP(B22,'[13]Kisa 2'!C:C,'[13]Kisa 2'!B:B,0)</f>
        <v>53.596183073745742</v>
      </c>
      <c r="E22" s="10">
        <f>_xlfn.XLOOKUP(B22,'[13]Kisa 3'!C:C,'[13]Kisa 3'!B:B,0)</f>
        <v>0</v>
      </c>
      <c r="F22" s="10">
        <f>_xlfn.XLOOKUP(B22,'[13]Kisa 4'!C:C,'[13]Kisa 4'!B:B,0)</f>
        <v>57.941819539184586</v>
      </c>
      <c r="G22" s="10">
        <f>_xlfn.XLOOKUP(B22,'[13]Kisa 5'!C:C,'[13]Kisa 5'!B:B,0)</f>
        <v>0</v>
      </c>
      <c r="H22" s="10">
        <f>_xlfn.XLOOKUP(B22,'[13]Kisa 6'!C:C,'[13]Kisa 6'!B:B,0)</f>
        <v>0</v>
      </c>
      <c r="I22" s="11">
        <f t="shared" si="0"/>
        <v>111.53800261293033</v>
      </c>
    </row>
    <row r="23" spans="1:9" x14ac:dyDescent="0.4">
      <c r="A23" s="1">
        <v>22</v>
      </c>
      <c r="B23" s="1" t="s">
        <v>197</v>
      </c>
      <c r="C23" s="10">
        <f>_xlfn.XLOOKUP([13]Yhteenveto!A48,'[13]Kisa 1'!C:C,'[13]Kisa 1'!B:B,0)</f>
        <v>31.054603676480756</v>
      </c>
      <c r="D23" s="10">
        <f>_xlfn.XLOOKUP(B23,'[13]Kisa 2'!C:C,'[13]Kisa 2'!B:B,0)</f>
        <v>0</v>
      </c>
      <c r="E23" s="10">
        <f>_xlfn.XLOOKUP(B23,'[13]Kisa 3'!C:C,'[13]Kisa 3'!B:B,0)</f>
        <v>20</v>
      </c>
      <c r="F23" s="10">
        <f>_xlfn.XLOOKUP(B23,'[13]Kisa 4'!C:C,'[13]Kisa 4'!B:B,0)</f>
        <v>0</v>
      </c>
      <c r="G23" s="10">
        <f>_xlfn.XLOOKUP(B23,'[13]Kisa 5'!C:C,'[13]Kisa 5'!B:B,0)</f>
        <v>57.941819539184586</v>
      </c>
      <c r="H23" s="10">
        <f>_xlfn.XLOOKUP(B23,'[13]Kisa 6'!C:C,'[13]Kisa 6'!B:B,0)</f>
        <v>0</v>
      </c>
      <c r="I23" s="11">
        <f t="shared" si="0"/>
        <v>108.99642321566535</v>
      </c>
    </row>
    <row r="24" spans="1:9" x14ac:dyDescent="0.4">
      <c r="A24" s="1">
        <v>23</v>
      </c>
      <c r="B24" s="1" t="s">
        <v>168</v>
      </c>
      <c r="C24" s="10">
        <f>_xlfn.XLOOKUP([13]Yhteenveto!A18,'[13]Kisa 1'!C:C,'[13]Kisa 1'!B:B,0)</f>
        <v>0</v>
      </c>
      <c r="D24" s="10">
        <f>_xlfn.XLOOKUP(B24,'[13]Kisa 2'!C:C,'[13]Kisa 2'!B:B,0)</f>
        <v>92.5</v>
      </c>
      <c r="E24" s="10">
        <f>_xlfn.XLOOKUP(B24,'[13]Kisa 3'!C:C,'[13]Kisa 3'!B:B,0)</f>
        <v>0</v>
      </c>
      <c r="F24" s="10">
        <f>_xlfn.XLOOKUP(B24,'[13]Kisa 4'!C:C,'[13]Kisa 4'!B:B,0)</f>
        <v>0</v>
      </c>
      <c r="G24" s="10">
        <f>_xlfn.XLOOKUP(B24,'[13]Kisa 5'!C:C,'[13]Kisa 5'!B:B,0)</f>
        <v>0</v>
      </c>
      <c r="H24" s="10">
        <f>_xlfn.XLOOKUP(B24,'[13]Kisa 6'!C:C,'[13]Kisa 6'!B:B,0)</f>
        <v>0</v>
      </c>
      <c r="I24" s="11">
        <f t="shared" si="0"/>
        <v>92.5</v>
      </c>
    </row>
    <row r="25" spans="1:9" x14ac:dyDescent="0.4">
      <c r="A25" s="1">
        <v>24</v>
      </c>
      <c r="B25" s="1" t="s">
        <v>193</v>
      </c>
      <c r="C25" s="10">
        <f>_xlfn.XLOOKUP([13]Yhteenveto!A43,'[13]Kisa 1'!C:C,'[13]Kisa 1'!B:B,0)</f>
        <v>0</v>
      </c>
      <c r="D25" s="10">
        <f>_xlfn.XLOOKUP(B25,'[13]Kisa 2'!C:C,'[13]Kisa 2'!B:B,0)</f>
        <v>0</v>
      </c>
      <c r="E25" s="10">
        <f>_xlfn.XLOOKUP(B25,'[13]Kisa 3'!C:C,'[13]Kisa 3'!B:B,0)</f>
        <v>0</v>
      </c>
      <c r="F25" s="10">
        <f>_xlfn.XLOOKUP(B25,'[13]Kisa 4'!C:C,'[13]Kisa 4'!B:B,0)</f>
        <v>0</v>
      </c>
      <c r="G25" s="10">
        <f>_xlfn.XLOOKUP(B25,'[13]Kisa 5'!C:C,'[13]Kisa 5'!B:B,0)</f>
        <v>0</v>
      </c>
      <c r="H25" s="10">
        <f>_xlfn.XLOOKUP(B25,'[13]Kisa 6'!C:C,'[13]Kisa 6'!B:B,0)</f>
        <v>92.5</v>
      </c>
      <c r="I25" s="11">
        <f t="shared" si="0"/>
        <v>92.5</v>
      </c>
    </row>
    <row r="26" spans="1:9" x14ac:dyDescent="0.4">
      <c r="A26" s="1">
        <v>25</v>
      </c>
      <c r="B26" s="1" t="s">
        <v>183</v>
      </c>
      <c r="C26" s="10">
        <f>_xlfn.XLOOKUP([13]Yhteenveto!A33,'[13]Kisa 1'!C:C,'[13]Kisa 1'!B:B,0)</f>
        <v>0</v>
      </c>
      <c r="D26" s="10">
        <f>_xlfn.XLOOKUP(B26,'[13]Kisa 2'!C:C,'[13]Kisa 2'!B:B,0)</f>
        <v>20</v>
      </c>
      <c r="E26" s="10">
        <f>_xlfn.XLOOKUP(B26,'[13]Kisa 3'!C:C,'[13]Kisa 3'!B:B,0)</f>
        <v>20</v>
      </c>
      <c r="F26" s="10">
        <f>_xlfn.XLOOKUP(B26,'[13]Kisa 4'!C:C,'[13]Kisa 4'!B:B,0)</f>
        <v>0</v>
      </c>
      <c r="G26" s="10">
        <f>_xlfn.XLOOKUP(B26,'[13]Kisa 5'!C:C,'[13]Kisa 5'!B:B,0)</f>
        <v>39.237451588154066</v>
      </c>
      <c r="H26" s="10">
        <f>_xlfn.XLOOKUP(B26,'[13]Kisa 6'!C:C,'[13]Kisa 6'!B:B,0)</f>
        <v>0</v>
      </c>
      <c r="I26" s="11">
        <f t="shared" si="0"/>
        <v>79.237451588154073</v>
      </c>
    </row>
    <row r="27" spans="1:9" x14ac:dyDescent="0.4">
      <c r="A27" s="1">
        <v>26</v>
      </c>
      <c r="B27" s="1" t="s">
        <v>189</v>
      </c>
      <c r="C27" s="10">
        <f>_xlfn.XLOOKUP([13]Yhteenveto!A39,'[13]Kisa 1'!C:C,'[13]Kisa 1'!B:B,0)</f>
        <v>0</v>
      </c>
      <c r="D27" s="10">
        <f>_xlfn.XLOOKUP(B27,'[13]Kisa 2'!C:C,'[13]Kisa 2'!B:B,0)</f>
        <v>0</v>
      </c>
      <c r="E27" s="10">
        <f>_xlfn.XLOOKUP(B27,'[13]Kisa 3'!C:C,'[13]Kisa 3'!B:B,0)</f>
        <v>21.029776386659414</v>
      </c>
      <c r="F27" s="10">
        <f>_xlfn.XLOOKUP(B27,'[13]Kisa 4'!C:C,'[13]Kisa 4'!B:B,0)</f>
        <v>0</v>
      </c>
      <c r="G27" s="10">
        <f>_xlfn.XLOOKUP(B27,'[13]Kisa 5'!C:C,'[13]Kisa 5'!B:B,0)</f>
        <v>53.596183073745742</v>
      </c>
      <c r="H27" s="10">
        <f>_xlfn.XLOOKUP(B27,'[13]Kisa 6'!C:C,'[13]Kisa 6'!B:B,0)</f>
        <v>0</v>
      </c>
      <c r="I27" s="11">
        <f t="shared" si="0"/>
        <v>74.625959460405156</v>
      </c>
    </row>
    <row r="28" spans="1:9" x14ac:dyDescent="0.4">
      <c r="A28" s="1">
        <v>27</v>
      </c>
      <c r="B28" s="1" t="s">
        <v>198</v>
      </c>
      <c r="C28" s="10">
        <f>_xlfn.XLOOKUP([13]Yhteenveto!A49,'[13]Kisa 1'!C:C,'[13]Kisa 1'!B:B,0)</f>
        <v>0</v>
      </c>
      <c r="D28" s="10">
        <f>_xlfn.XLOOKUP(B28,'[13]Kisa 2'!C:C,'[13]Kisa 2'!B:B,0)</f>
        <v>0</v>
      </c>
      <c r="E28" s="10">
        <f>_xlfn.XLOOKUP(B28,'[13]Kisa 3'!C:C,'[13]Kisa 3'!B:B,0)</f>
        <v>0</v>
      </c>
      <c r="F28" s="10">
        <f>_xlfn.XLOOKUP(B28,'[13]Kisa 4'!C:C,'[13]Kisa 4'!B:B,0)</f>
        <v>0</v>
      </c>
      <c r="G28" s="10">
        <f>_xlfn.XLOOKUP(B28,'[13]Kisa 5'!C:C,'[13]Kisa 5'!B:B,0)</f>
        <v>0</v>
      </c>
      <c r="H28" s="10">
        <f>_xlfn.XLOOKUP(B28,'[13]Kisa 6'!C:C,'[13]Kisa 6'!B:B,0)</f>
        <v>73.209414062500002</v>
      </c>
      <c r="I28" s="11">
        <f t="shared" si="0"/>
        <v>73.209414062500002</v>
      </c>
    </row>
    <row r="29" spans="1:9" x14ac:dyDescent="0.4">
      <c r="A29" s="1">
        <v>28</v>
      </c>
      <c r="B29" s="1" t="s">
        <v>199</v>
      </c>
      <c r="C29" s="10">
        <f>_xlfn.XLOOKUP([13]Yhteenveto!A50,'[13]Kisa 1'!C:C,'[13]Kisa 1'!B:B,0)</f>
        <v>0</v>
      </c>
      <c r="D29" s="10">
        <f>_xlfn.XLOOKUP(B29,'[13]Kisa 2'!C:C,'[13]Kisa 2'!B:B,0)</f>
        <v>0</v>
      </c>
      <c r="E29" s="10">
        <f>_xlfn.XLOOKUP(B29,'[13]Kisa 3'!C:C,'[13]Kisa 3'!B:B,0)</f>
        <v>0</v>
      </c>
      <c r="F29" s="10">
        <f>_xlfn.XLOOKUP(B29,'[13]Kisa 4'!C:C,'[13]Kisa 4'!B:B,0)</f>
        <v>0</v>
      </c>
      <c r="G29" s="10">
        <f>_xlfn.XLOOKUP(B29,'[13]Kisa 5'!C:C,'[13]Kisa 5'!B:B,0)</f>
        <v>0</v>
      </c>
      <c r="H29" s="10">
        <f>_xlfn.XLOOKUP(B29,'[13]Kisa 6'!C:C,'[13]Kisa 6'!B:B,0)</f>
        <v>67.718708007812509</v>
      </c>
      <c r="I29" s="11">
        <f t="shared" si="0"/>
        <v>67.718708007812509</v>
      </c>
    </row>
    <row r="30" spans="1:9" x14ac:dyDescent="0.4">
      <c r="A30" s="1">
        <v>29</v>
      </c>
      <c r="B30" s="1" t="s">
        <v>182</v>
      </c>
      <c r="C30" s="10">
        <f>_xlfn.XLOOKUP([13]Yhteenveto!A32,'[13]Kisa 1'!C:C,'[13]Kisa 1'!B:B,0)</f>
        <v>0</v>
      </c>
      <c r="D30" s="10">
        <f>_xlfn.XLOOKUP(B30,'[13]Kisa 2'!C:C,'[13]Kisa 2'!B:B,0)</f>
        <v>20</v>
      </c>
      <c r="E30" s="10">
        <f>_xlfn.XLOOKUP(B30,'[13]Kisa 3'!C:C,'[13]Kisa 3'!B:B,0)</f>
        <v>0</v>
      </c>
      <c r="F30" s="10">
        <f>_xlfn.XLOOKUP(B30,'[13]Kisa 4'!C:C,'[13]Kisa 4'!B:B,0)</f>
        <v>0</v>
      </c>
      <c r="G30" s="10">
        <f>_xlfn.XLOOKUP(B30,'[13]Kisa 5'!C:C,'[13]Kisa 5'!B:B,0)</f>
        <v>45.858234142473705</v>
      </c>
      <c r="H30" s="10">
        <f>_xlfn.XLOOKUP(B30,'[13]Kisa 6'!C:C,'[13]Kisa 6'!B:B,0)</f>
        <v>0</v>
      </c>
      <c r="I30" s="11">
        <f t="shared" si="0"/>
        <v>65.858234142473705</v>
      </c>
    </row>
    <row r="31" spans="1:9" x14ac:dyDescent="0.4">
      <c r="A31" s="1">
        <v>30</v>
      </c>
      <c r="B31" s="1" t="s">
        <v>158</v>
      </c>
      <c r="C31" s="10">
        <f>_xlfn.XLOOKUP([13]Yhteenveto!A8,'[13]Kisa 1'!C:C,'[13]Kisa 1'!B:B,0)</f>
        <v>62.639804907226576</v>
      </c>
      <c r="D31" s="10">
        <f>_xlfn.XLOOKUP(B31,'[13]Kisa 2'!C:C,'[13]Kisa 2'!B:B,0)</f>
        <v>0</v>
      </c>
      <c r="E31" s="10">
        <f>_xlfn.XLOOKUP(B31,'[13]Kisa 3'!C:C,'[13]Kisa 3'!B:B,0)</f>
        <v>0</v>
      </c>
      <c r="F31" s="10">
        <f>_xlfn.XLOOKUP(B31,'[13]Kisa 4'!C:C,'[13]Kisa 4'!B:B,0)</f>
        <v>0</v>
      </c>
      <c r="G31" s="10">
        <f>_xlfn.XLOOKUP(B31,'[13]Kisa 5'!C:C,'[13]Kisa 5'!B:B,0)</f>
        <v>0</v>
      </c>
      <c r="H31" s="10">
        <f>_xlfn.XLOOKUP(B31,'[13]Kisa 6'!C:C,'[13]Kisa 6'!B:B,0)</f>
        <v>0</v>
      </c>
      <c r="I31" s="11">
        <f t="shared" si="0"/>
        <v>62.639804907226576</v>
      </c>
    </row>
    <row r="32" spans="1:9" x14ac:dyDescent="0.4">
      <c r="A32" s="1">
        <v>31</v>
      </c>
      <c r="B32" s="1" t="s">
        <v>194</v>
      </c>
      <c r="C32" s="10">
        <f>_xlfn.XLOOKUP([13]Yhteenveto!A44,'[13]Kisa 1'!C:C,'[13]Kisa 1'!B:B,0)</f>
        <v>0</v>
      </c>
      <c r="D32" s="10">
        <f>_xlfn.XLOOKUP(B32,'[13]Kisa 2'!C:C,'[13]Kisa 2'!B:B,0)</f>
        <v>0</v>
      </c>
      <c r="E32" s="10">
        <f>_xlfn.XLOOKUP(B32,'[13]Kisa 3'!C:C,'[13]Kisa 3'!B:B,0)</f>
        <v>0</v>
      </c>
      <c r="F32" s="10">
        <f>_xlfn.XLOOKUP(B32,'[13]Kisa 4'!C:C,'[13]Kisa 4'!B:B,0)</f>
        <v>0</v>
      </c>
      <c r="G32" s="10">
        <f>_xlfn.XLOOKUP(B32,'[13]Kisa 5'!C:C,'[13]Kisa 5'!B:B,0)</f>
        <v>62.639804907226576</v>
      </c>
      <c r="H32" s="10">
        <f>_xlfn.XLOOKUP(B32,'[13]Kisa 6'!C:C,'[13]Kisa 6'!B:B,0)</f>
        <v>0</v>
      </c>
      <c r="I32" s="11">
        <f t="shared" si="0"/>
        <v>62.639804907226576</v>
      </c>
    </row>
    <row r="33" spans="1:9" x14ac:dyDescent="0.4">
      <c r="A33" s="1">
        <v>32</v>
      </c>
      <c r="B33" s="1" t="s">
        <v>178</v>
      </c>
      <c r="C33" s="10">
        <f>_xlfn.XLOOKUP([13]Yhteenveto!A28,'[13]Kisa 1'!C:C,'[13]Kisa 1'!B:B,0)</f>
        <v>0</v>
      </c>
      <c r="D33" s="10">
        <f>_xlfn.XLOOKUP(B33,'[13]Kisa 2'!C:C,'[13]Kisa 2'!B:B,0)</f>
        <v>28.725508400744701</v>
      </c>
      <c r="E33" s="10">
        <f>_xlfn.XLOOKUP(B33,'[13]Kisa 3'!C:C,'[13]Kisa 3'!B:B,0)</f>
        <v>31.054603676480756</v>
      </c>
      <c r="F33" s="10">
        <f>_xlfn.XLOOKUP(B33,'[13]Kisa 4'!C:C,'[13]Kisa 4'!B:B,0)</f>
        <v>0</v>
      </c>
      <c r="G33" s="10">
        <f>_xlfn.XLOOKUP(B33,'[13]Kisa 5'!C:C,'[13]Kisa 5'!B:B,0)</f>
        <v>0</v>
      </c>
      <c r="H33" s="10">
        <f>_xlfn.XLOOKUP(B33,'[13]Kisa 6'!C:C,'[13]Kisa 6'!B:B,0)</f>
        <v>0</v>
      </c>
      <c r="I33" s="11">
        <f t="shared" si="0"/>
        <v>59.780112077225454</v>
      </c>
    </row>
    <row r="34" spans="1:9" x14ac:dyDescent="0.4">
      <c r="A34" s="1">
        <v>33</v>
      </c>
      <c r="B34" s="1" t="s">
        <v>166</v>
      </c>
      <c r="C34" s="10">
        <f>_xlfn.XLOOKUP([13]Yhteenveto!A16,'[13]Kisa 1'!C:C,'[13]Kisa 1'!B:B,0)</f>
        <v>33.57254451511433</v>
      </c>
      <c r="D34" s="10">
        <f>_xlfn.XLOOKUP(B34,'[13]Kisa 2'!C:C,'[13]Kisa 2'!B:B,0)</f>
        <v>22.734893390983149</v>
      </c>
      <c r="E34" s="10">
        <f>_xlfn.XLOOKUP(B34,'[13]Kisa 3'!C:C,'[13]Kisa 3'!B:B,0)</f>
        <v>0</v>
      </c>
      <c r="F34" s="10">
        <f>_xlfn.XLOOKUP(B34,'[13]Kisa 4'!C:C,'[13]Kisa 4'!B:B,0)</f>
        <v>0</v>
      </c>
      <c r="G34" s="10">
        <f>_xlfn.XLOOKUP(B34,'[13]Kisa 5'!C:C,'[13]Kisa 5'!B:B,0)</f>
        <v>0</v>
      </c>
      <c r="H34" s="10">
        <f>_xlfn.XLOOKUP(B34,'[13]Kisa 6'!C:C,'[13]Kisa 6'!B:B,0)</f>
        <v>0</v>
      </c>
      <c r="I34" s="11">
        <f t="shared" ref="I34:I51" si="1">IFERROR(LARGE(C34:H34,1),0)+IFERROR(LARGE(C34:H34,2),0)+IFERROR(LARGE(C34:H34,3),0)+IFERROR(LARGE(C34:H34,4),0)</f>
        <v>56.307437906097476</v>
      </c>
    </row>
    <row r="35" spans="1:9" x14ac:dyDescent="0.4">
      <c r="A35" s="1">
        <v>34</v>
      </c>
      <c r="B35" s="1" t="s">
        <v>184</v>
      </c>
      <c r="C35" s="10">
        <f>_xlfn.XLOOKUP([13]Yhteenveto!A34,'[13]Kisa 1'!C:C,'[13]Kisa 1'!B:B,0)</f>
        <v>0</v>
      </c>
      <c r="D35" s="10">
        <f>_xlfn.XLOOKUP(B35,'[13]Kisa 2'!C:C,'[13]Kisa 2'!B:B,0)</f>
        <v>0</v>
      </c>
      <c r="E35" s="10">
        <f>_xlfn.XLOOKUP(B35,'[13]Kisa 3'!C:C,'[13]Kisa 3'!B:B,0)</f>
        <v>53.596183073745742</v>
      </c>
      <c r="F35" s="10">
        <f>_xlfn.XLOOKUP(B35,'[13]Kisa 4'!C:C,'[13]Kisa 4'!B:B,0)</f>
        <v>0</v>
      </c>
      <c r="G35" s="10">
        <f>_xlfn.XLOOKUP(B35,'[13]Kisa 5'!C:C,'[13]Kisa 5'!B:B,0)</f>
        <v>0</v>
      </c>
      <c r="H35" s="10">
        <f>_xlfn.XLOOKUP(B35,'[13]Kisa 6'!C:C,'[13]Kisa 6'!B:B,0)</f>
        <v>0</v>
      </c>
      <c r="I35" s="11">
        <f t="shared" si="1"/>
        <v>53.596183073745742</v>
      </c>
    </row>
    <row r="36" spans="1:9" x14ac:dyDescent="0.4">
      <c r="A36" s="1">
        <v>35</v>
      </c>
      <c r="B36" s="1" t="s">
        <v>200</v>
      </c>
      <c r="C36" s="10">
        <f>_xlfn.XLOOKUP([13]Yhteenveto!A51,'[13]Kisa 1'!C:C,'[13]Kisa 1'!B:B,0)</f>
        <v>0</v>
      </c>
      <c r="D36" s="10">
        <f>_xlfn.XLOOKUP(B36,'[13]Kisa 2'!C:C,'[13]Kisa 2'!B:B,0)</f>
        <v>0</v>
      </c>
      <c r="E36" s="10">
        <f>_xlfn.XLOOKUP(B36,'[13]Kisa 3'!C:C,'[13]Kisa 3'!B:B,0)</f>
        <v>0</v>
      </c>
      <c r="F36" s="10">
        <f>_xlfn.XLOOKUP(B36,'[13]Kisa 4'!C:C,'[13]Kisa 4'!B:B,0)</f>
        <v>0</v>
      </c>
      <c r="G36" s="10">
        <f>_xlfn.XLOOKUP(B36,'[13]Kisa 5'!C:C,'[13]Kisa 5'!B:B,0)</f>
        <v>0</v>
      </c>
      <c r="H36" s="10">
        <f>_xlfn.XLOOKUP(B36,'[13]Kisa 6'!C:C,'[13]Kisa 6'!B:B,0)</f>
        <v>49.576469343214811</v>
      </c>
      <c r="I36" s="11">
        <f t="shared" si="1"/>
        <v>49.576469343214811</v>
      </c>
    </row>
    <row r="37" spans="1:9" x14ac:dyDescent="0.4">
      <c r="A37" s="1">
        <v>36</v>
      </c>
      <c r="B37" s="1" t="s">
        <v>180</v>
      </c>
      <c r="C37" s="10">
        <f>_xlfn.XLOOKUP([13]Yhteenveto!A30,'[13]Kisa 1'!C:C,'[13]Kisa 1'!B:B,0)</f>
        <v>0</v>
      </c>
      <c r="D37" s="10">
        <f>_xlfn.XLOOKUP(B37,'[13]Kisa 2'!C:C,'[13]Kisa 2'!B:B,0)</f>
        <v>24.578263125387188</v>
      </c>
      <c r="E37" s="10">
        <f>_xlfn.XLOOKUP(B37,'[13]Kisa 3'!C:C,'[13]Kisa 3'!B:B,0)</f>
        <v>22.734893390983149</v>
      </c>
      <c r="F37" s="10">
        <f>_xlfn.XLOOKUP(B37,'[13]Kisa 4'!C:C,'[13]Kisa 4'!B:B,0)</f>
        <v>0</v>
      </c>
      <c r="G37" s="10">
        <f>_xlfn.XLOOKUP(B37,'[13]Kisa 5'!C:C,'[13]Kisa 5'!B:B,0)</f>
        <v>0</v>
      </c>
      <c r="H37" s="10">
        <f>_xlfn.XLOOKUP(B37,'[13]Kisa 6'!C:C,'[13]Kisa 6'!B:B,0)</f>
        <v>0</v>
      </c>
      <c r="I37" s="11">
        <f t="shared" si="1"/>
        <v>47.313156516370341</v>
      </c>
    </row>
    <row r="38" spans="1:9" x14ac:dyDescent="0.4">
      <c r="A38" s="1">
        <v>37</v>
      </c>
      <c r="B38" s="1" t="s">
        <v>162</v>
      </c>
      <c r="C38" s="10">
        <f>_xlfn.XLOOKUP([13]Yhteenveto!A12,'[13]Kisa 1'!C:C,'[13]Kisa 1'!B:B,0)</f>
        <v>45.858234142473705</v>
      </c>
      <c r="D38" s="10">
        <f>_xlfn.XLOOKUP(B38,'[13]Kisa 2'!C:C,'[13]Kisa 2'!B:B,0)</f>
        <v>0</v>
      </c>
      <c r="E38" s="10">
        <f>_xlfn.XLOOKUP(B38,'[13]Kisa 3'!C:C,'[13]Kisa 3'!B:B,0)</f>
        <v>0</v>
      </c>
      <c r="F38" s="10">
        <f>_xlfn.XLOOKUP(B38,'[13]Kisa 4'!C:C,'[13]Kisa 4'!B:B,0)</f>
        <v>0</v>
      </c>
      <c r="G38" s="10">
        <f>_xlfn.XLOOKUP(B38,'[13]Kisa 5'!C:C,'[13]Kisa 5'!B:B,0)</f>
        <v>0</v>
      </c>
      <c r="H38" s="10">
        <f>_xlfn.XLOOKUP(B38,'[13]Kisa 6'!C:C,'[13]Kisa 6'!B:B,0)</f>
        <v>0</v>
      </c>
      <c r="I38" s="11">
        <f t="shared" si="1"/>
        <v>45.858234142473705</v>
      </c>
    </row>
    <row r="39" spans="1:9" x14ac:dyDescent="0.4">
      <c r="A39" s="1">
        <v>38</v>
      </c>
      <c r="B39" s="1" t="s">
        <v>186</v>
      </c>
      <c r="C39" s="10">
        <f>_xlfn.XLOOKUP([13]Yhteenveto!A36,'[13]Kisa 1'!C:C,'[13]Kisa 1'!B:B,0)</f>
        <v>0</v>
      </c>
      <c r="D39" s="10">
        <f>_xlfn.XLOOKUP(B39,'[13]Kisa 2'!C:C,'[13]Kisa 2'!B:B,0)</f>
        <v>0</v>
      </c>
      <c r="E39" s="10">
        <f>_xlfn.XLOOKUP(B39,'[13]Kisa 3'!C:C,'[13]Kisa 3'!B:B,0)</f>
        <v>45.858234142473705</v>
      </c>
      <c r="F39" s="10">
        <f>_xlfn.XLOOKUP(B39,'[13]Kisa 4'!C:C,'[13]Kisa 4'!B:B,0)</f>
        <v>0</v>
      </c>
      <c r="G39" s="10">
        <f>_xlfn.XLOOKUP(B39,'[13]Kisa 5'!C:C,'[13]Kisa 5'!B:B,0)</f>
        <v>0</v>
      </c>
      <c r="H39" s="10">
        <f>_xlfn.XLOOKUP(B39,'[13]Kisa 6'!C:C,'[13]Kisa 6'!B:B,0)</f>
        <v>0</v>
      </c>
      <c r="I39" s="11">
        <f t="shared" si="1"/>
        <v>45.858234142473705</v>
      </c>
    </row>
    <row r="40" spans="1:9" x14ac:dyDescent="0.4">
      <c r="A40" s="1">
        <v>39</v>
      </c>
      <c r="B40" s="1" t="s">
        <v>192</v>
      </c>
      <c r="C40" s="10">
        <f>_xlfn.XLOOKUP([13]Yhteenveto!A42,'[13]Kisa 1'!C:C,'[13]Kisa 1'!B:B,0)</f>
        <v>0</v>
      </c>
      <c r="D40" s="10">
        <f>_xlfn.XLOOKUP(B40,'[13]Kisa 2'!C:C,'[13]Kisa 2'!B:B,0)</f>
        <v>0</v>
      </c>
      <c r="E40" s="10">
        <f>_xlfn.XLOOKUP(B40,'[13]Kisa 3'!C:C,'[13]Kisa 3'!B:B,0)</f>
        <v>0</v>
      </c>
      <c r="F40" s="10">
        <f>_xlfn.XLOOKUP(B40,'[13]Kisa 4'!C:C,'[13]Kisa 4'!B:B,0)</f>
        <v>45.858234142473705</v>
      </c>
      <c r="G40" s="10">
        <f>_xlfn.XLOOKUP(B40,'[13]Kisa 5'!C:C,'[13]Kisa 5'!B:B,0)</f>
        <v>0</v>
      </c>
      <c r="H40" s="10">
        <f>_xlfn.XLOOKUP(B40,'[13]Kisa 6'!C:C,'[13]Kisa 6'!B:B,0)</f>
        <v>0</v>
      </c>
      <c r="I40" s="11">
        <f t="shared" si="1"/>
        <v>45.858234142473705</v>
      </c>
    </row>
    <row r="41" spans="1:9" x14ac:dyDescent="0.4">
      <c r="A41" s="1">
        <v>40</v>
      </c>
      <c r="B41" s="1" t="s">
        <v>195</v>
      </c>
      <c r="C41" s="10">
        <f>_xlfn.XLOOKUP([13]Yhteenveto!A45,'[13]Kisa 1'!C:C,'[13]Kisa 1'!B:B,0)</f>
        <v>0</v>
      </c>
      <c r="D41" s="10">
        <f>_xlfn.XLOOKUP(B41,'[13]Kisa 2'!C:C,'[13]Kisa 2'!B:B,0)</f>
        <v>0</v>
      </c>
      <c r="E41" s="10">
        <f>_xlfn.XLOOKUP(B41,'[13]Kisa 3'!C:C,'[13]Kisa 3'!B:B,0)</f>
        <v>0</v>
      </c>
      <c r="F41" s="10">
        <f>_xlfn.XLOOKUP(B41,'[13]Kisa 4'!C:C,'[13]Kisa 4'!B:B,0)</f>
        <v>0</v>
      </c>
      <c r="G41" s="10">
        <f>_xlfn.XLOOKUP(B41,'[13]Kisa 5'!C:C,'[13]Kisa 5'!B:B,0)</f>
        <v>42.41886658178818</v>
      </c>
      <c r="H41" s="10">
        <f>_xlfn.XLOOKUP(B41,'[13]Kisa 6'!C:C,'[13]Kisa 6'!B:B,0)</f>
        <v>0</v>
      </c>
      <c r="I41" s="11">
        <f t="shared" si="1"/>
        <v>42.41886658178818</v>
      </c>
    </row>
    <row r="42" spans="1:9" x14ac:dyDescent="0.4">
      <c r="A42" s="1">
        <v>41</v>
      </c>
      <c r="B42" s="1" t="s">
        <v>165</v>
      </c>
      <c r="C42" s="10">
        <f>_xlfn.XLOOKUP([13]Yhteenveto!A15,'[13]Kisa 1'!C:C,'[13]Kisa 1'!B:B,0)</f>
        <v>36.294642719042514</v>
      </c>
      <c r="D42" s="10">
        <f>_xlfn.XLOOKUP(B42,'[13]Kisa 2'!C:C,'[13]Kisa 2'!B:B,0)</f>
        <v>0</v>
      </c>
      <c r="E42" s="10">
        <f>_xlfn.XLOOKUP(B42,'[13]Kisa 3'!C:C,'[13]Kisa 3'!B:B,0)</f>
        <v>0</v>
      </c>
      <c r="F42" s="10">
        <f>_xlfn.XLOOKUP(B42,'[13]Kisa 4'!C:C,'[13]Kisa 4'!B:B,0)</f>
        <v>0</v>
      </c>
      <c r="G42" s="10">
        <f>_xlfn.XLOOKUP(B42,'[13]Kisa 5'!C:C,'[13]Kisa 5'!B:B,0)</f>
        <v>0</v>
      </c>
      <c r="H42" s="10">
        <f>_xlfn.XLOOKUP(B42,'[13]Kisa 6'!C:C,'[13]Kisa 6'!B:B,0)</f>
        <v>0</v>
      </c>
      <c r="I42" s="11">
        <f t="shared" si="1"/>
        <v>36.294642719042514</v>
      </c>
    </row>
    <row r="43" spans="1:9" x14ac:dyDescent="0.4">
      <c r="A43" s="1">
        <v>42</v>
      </c>
      <c r="B43" s="1" t="s">
        <v>176</v>
      </c>
      <c r="C43" s="10">
        <f>_xlfn.XLOOKUP([13]Yhteenveto!A26,'[13]Kisa 1'!C:C,'[13]Kisa 1'!B:B,0)</f>
        <v>0</v>
      </c>
      <c r="D43" s="10">
        <f>_xlfn.XLOOKUP(B43,'[13]Kisa 2'!C:C,'[13]Kisa 2'!B:B,0)</f>
        <v>36.294642719042514</v>
      </c>
      <c r="E43" s="10">
        <f>_xlfn.XLOOKUP(B43,'[13]Kisa 3'!C:C,'[13]Kisa 3'!B:B,0)</f>
        <v>0</v>
      </c>
      <c r="F43" s="10">
        <f>_xlfn.XLOOKUP(B43,'[13]Kisa 4'!C:C,'[13]Kisa 4'!B:B,0)</f>
        <v>0</v>
      </c>
      <c r="G43" s="10">
        <f>_xlfn.XLOOKUP(B43,'[13]Kisa 5'!C:C,'[13]Kisa 5'!B:B,0)</f>
        <v>0</v>
      </c>
      <c r="H43" s="10">
        <f>_xlfn.XLOOKUP(B43,'[13]Kisa 6'!C:C,'[13]Kisa 6'!B:B,0)</f>
        <v>0</v>
      </c>
      <c r="I43" s="11">
        <f t="shared" si="1"/>
        <v>36.294642719042514</v>
      </c>
    </row>
    <row r="44" spans="1:9" x14ac:dyDescent="0.4">
      <c r="A44" s="1">
        <v>43</v>
      </c>
      <c r="B44" s="1" t="s">
        <v>196</v>
      </c>
      <c r="C44" s="10">
        <f>_xlfn.XLOOKUP([13]Yhteenveto!A46,'[13]Kisa 1'!C:C,'[13]Kisa 1'!B:B,0)</f>
        <v>0</v>
      </c>
      <c r="D44" s="10">
        <f>_xlfn.XLOOKUP(B44,'[13]Kisa 2'!C:C,'[13]Kisa 2'!B:B,0)</f>
        <v>0</v>
      </c>
      <c r="E44" s="10">
        <f>_xlfn.XLOOKUP(B44,'[13]Kisa 3'!C:C,'[13]Kisa 3'!B:B,0)</f>
        <v>0</v>
      </c>
      <c r="F44" s="10">
        <f>_xlfn.XLOOKUP(B44,'[13]Kisa 4'!C:C,'[13]Kisa 4'!B:B,0)</f>
        <v>0</v>
      </c>
      <c r="G44" s="10">
        <f>_xlfn.XLOOKUP(B44,'[13]Kisa 5'!C:C,'[13]Kisa 5'!B:B,0)</f>
        <v>36.294642719042514</v>
      </c>
      <c r="H44" s="10">
        <f>_xlfn.XLOOKUP(B44,'[13]Kisa 6'!C:C,'[13]Kisa 6'!B:B,0)</f>
        <v>0</v>
      </c>
      <c r="I44" s="11">
        <f t="shared" si="1"/>
        <v>36.294642719042514</v>
      </c>
    </row>
    <row r="45" spans="1:9" x14ac:dyDescent="0.4">
      <c r="A45" s="1">
        <v>44</v>
      </c>
      <c r="B45" s="1" t="s">
        <v>201</v>
      </c>
      <c r="C45" s="10">
        <f>_xlfn.XLOOKUP([13]Yhteenveto!A52,'[13]Kisa 1'!C:C,'[13]Kisa 1'!B:B,0)</f>
        <v>0</v>
      </c>
      <c r="D45" s="10">
        <f>_xlfn.XLOOKUP(B45,'[13]Kisa 2'!C:C,'[13]Kisa 2'!B:B,0)</f>
        <v>0</v>
      </c>
      <c r="E45" s="10">
        <f>_xlfn.XLOOKUP(B45,'[13]Kisa 3'!C:C,'[13]Kisa 3'!B:B,0)</f>
        <v>0</v>
      </c>
      <c r="F45" s="10">
        <f>_xlfn.XLOOKUP(B45,'[13]Kisa 4'!C:C,'[13]Kisa 4'!B:B,0)</f>
        <v>0</v>
      </c>
      <c r="G45" s="10">
        <f>_xlfn.XLOOKUP(B45,'[13]Kisa 5'!C:C,'[13]Kisa 5'!B:B,0)</f>
        <v>0</v>
      </c>
      <c r="H45" s="10">
        <f>_xlfn.XLOOKUP(B45,'[13]Kisa 6'!C:C,'[13]Kisa 6'!B:B,0)</f>
        <v>36.294642719042514</v>
      </c>
      <c r="I45" s="11">
        <f t="shared" si="1"/>
        <v>36.294642719042514</v>
      </c>
    </row>
    <row r="46" spans="1:9" x14ac:dyDescent="0.4">
      <c r="A46" s="1">
        <v>45</v>
      </c>
      <c r="B46" s="1" t="s">
        <v>187</v>
      </c>
      <c r="C46" s="10">
        <f>_xlfn.XLOOKUP([13]Yhteenveto!A37,'[13]Kisa 1'!C:C,'[13]Kisa 1'!B:B,0)</f>
        <v>0</v>
      </c>
      <c r="D46" s="10">
        <f>_xlfn.XLOOKUP(B46,'[13]Kisa 2'!C:C,'[13]Kisa 2'!B:B,0)</f>
        <v>0</v>
      </c>
      <c r="E46" s="10">
        <f>_xlfn.XLOOKUP(B46,'[13]Kisa 3'!C:C,'[13]Kisa 3'!B:B,0)</f>
        <v>33.57254451511433</v>
      </c>
      <c r="F46" s="10">
        <f>_xlfn.XLOOKUP(B46,'[13]Kisa 4'!C:C,'[13]Kisa 4'!B:B,0)</f>
        <v>0</v>
      </c>
      <c r="G46" s="10">
        <f>_xlfn.XLOOKUP(B46,'[13]Kisa 5'!C:C,'[13]Kisa 5'!B:B,0)</f>
        <v>0</v>
      </c>
      <c r="H46" s="10">
        <f>_xlfn.XLOOKUP(B46,'[13]Kisa 6'!C:C,'[13]Kisa 6'!B:B,0)</f>
        <v>0</v>
      </c>
      <c r="I46" s="11">
        <f t="shared" si="1"/>
        <v>33.57254451511433</v>
      </c>
    </row>
    <row r="47" spans="1:9" x14ac:dyDescent="0.4">
      <c r="A47" s="1">
        <v>46</v>
      </c>
      <c r="B47" s="1" t="s">
        <v>188</v>
      </c>
      <c r="C47" s="10">
        <f>_xlfn.XLOOKUP([13]Yhteenveto!A38,'[13]Kisa 1'!C:C,'[13]Kisa 1'!B:B,0)</f>
        <v>0</v>
      </c>
      <c r="D47" s="10">
        <f>_xlfn.XLOOKUP(B47,'[13]Kisa 2'!C:C,'[13]Kisa 2'!B:B,0)</f>
        <v>0</v>
      </c>
      <c r="E47" s="10">
        <f>_xlfn.XLOOKUP(B47,'[13]Kisa 3'!C:C,'[13]Kisa 3'!B:B,0)</f>
        <v>28.725508400744701</v>
      </c>
      <c r="F47" s="10">
        <f>_xlfn.XLOOKUP(B47,'[13]Kisa 4'!C:C,'[13]Kisa 4'!B:B,0)</f>
        <v>0</v>
      </c>
      <c r="G47" s="10">
        <f>_xlfn.XLOOKUP(B47,'[13]Kisa 5'!C:C,'[13]Kisa 5'!B:B,0)</f>
        <v>0</v>
      </c>
      <c r="H47" s="10">
        <f>_xlfn.XLOOKUP(B47,'[13]Kisa 6'!C:C,'[13]Kisa 6'!B:B,0)</f>
        <v>0</v>
      </c>
      <c r="I47" s="11">
        <f t="shared" si="1"/>
        <v>28.725508400744701</v>
      </c>
    </row>
    <row r="48" spans="1:9" x14ac:dyDescent="0.4">
      <c r="A48" s="1">
        <v>47</v>
      </c>
      <c r="B48" s="1" t="s">
        <v>179</v>
      </c>
      <c r="C48" s="10">
        <f>_xlfn.XLOOKUP([13]Yhteenveto!A29,'[13]Kisa 1'!C:C,'[13]Kisa 1'!B:B,0)</f>
        <v>0</v>
      </c>
      <c r="D48" s="10">
        <f>_xlfn.XLOOKUP(B48,'[13]Kisa 2'!C:C,'[13]Kisa 2'!B:B,0)</f>
        <v>26.571095270688851</v>
      </c>
      <c r="E48" s="10">
        <f>_xlfn.XLOOKUP(B48,'[13]Kisa 3'!C:C,'[13]Kisa 3'!B:B,0)</f>
        <v>0</v>
      </c>
      <c r="F48" s="10">
        <f>_xlfn.XLOOKUP(B48,'[13]Kisa 4'!C:C,'[13]Kisa 4'!B:B,0)</f>
        <v>0</v>
      </c>
      <c r="G48" s="10">
        <f>_xlfn.XLOOKUP(B48,'[13]Kisa 5'!C:C,'[13]Kisa 5'!B:B,0)</f>
        <v>0</v>
      </c>
      <c r="H48" s="10">
        <f>_xlfn.XLOOKUP(B48,'[13]Kisa 6'!C:C,'[13]Kisa 6'!B:B,0)</f>
        <v>0</v>
      </c>
      <c r="I48" s="11">
        <f t="shared" si="1"/>
        <v>26.571095270688851</v>
      </c>
    </row>
    <row r="49" spans="1:9" x14ac:dyDescent="0.4">
      <c r="A49" s="1">
        <v>48</v>
      </c>
      <c r="B49" s="1" t="s">
        <v>191</v>
      </c>
      <c r="C49" s="10">
        <f>_xlfn.XLOOKUP([13]Yhteenveto!A41,'[13]Kisa 1'!C:C,'[13]Kisa 1'!B:B,0)</f>
        <v>0</v>
      </c>
      <c r="D49" s="10">
        <f>_xlfn.XLOOKUP(B49,'[13]Kisa 2'!C:C,'[13]Kisa 2'!B:B,0)</f>
        <v>0</v>
      </c>
      <c r="E49" s="10">
        <f>_xlfn.XLOOKUP(B49,'[13]Kisa 3'!C:C,'[13]Kisa 3'!B:B,0)</f>
        <v>26.571095270688851</v>
      </c>
      <c r="F49" s="10">
        <f>_xlfn.XLOOKUP(B49,'[13]Kisa 4'!C:C,'[13]Kisa 4'!B:B,0)</f>
        <v>0</v>
      </c>
      <c r="G49" s="10">
        <f>_xlfn.XLOOKUP(B49,'[13]Kisa 5'!C:C,'[13]Kisa 5'!B:B,0)</f>
        <v>0</v>
      </c>
      <c r="H49" s="10">
        <f>_xlfn.XLOOKUP(B49,'[13]Kisa 6'!C:C,'[13]Kisa 6'!B:B,0)</f>
        <v>0</v>
      </c>
      <c r="I49" s="11">
        <f t="shared" si="1"/>
        <v>26.571095270688851</v>
      </c>
    </row>
    <row r="50" spans="1:9" x14ac:dyDescent="0.4">
      <c r="A50" s="1">
        <v>49</v>
      </c>
      <c r="B50" s="1" t="s">
        <v>181</v>
      </c>
      <c r="C50" s="10">
        <f>_xlfn.XLOOKUP([13]Yhteenveto!A31,'[13]Kisa 1'!C:C,'[13]Kisa 1'!B:B,0)</f>
        <v>0</v>
      </c>
      <c r="D50" s="10">
        <f>_xlfn.XLOOKUP(B50,'[13]Kisa 2'!C:C,'[13]Kisa 2'!B:B,0)</f>
        <v>21.029776386659414</v>
      </c>
      <c r="E50" s="10">
        <f>_xlfn.XLOOKUP(B50,'[13]Kisa 3'!C:C,'[13]Kisa 3'!B:B,0)</f>
        <v>0</v>
      </c>
      <c r="F50" s="10">
        <f>_xlfn.XLOOKUP(B50,'[13]Kisa 4'!C:C,'[13]Kisa 4'!B:B,0)</f>
        <v>0</v>
      </c>
      <c r="G50" s="10">
        <f>_xlfn.XLOOKUP(B50,'[13]Kisa 5'!C:C,'[13]Kisa 5'!B:B,0)</f>
        <v>0</v>
      </c>
      <c r="H50" s="10">
        <f>_xlfn.XLOOKUP(B50,'[13]Kisa 6'!C:C,'[13]Kisa 6'!B:B,0)</f>
        <v>0</v>
      </c>
      <c r="I50" s="11">
        <f t="shared" si="1"/>
        <v>21.029776386659414</v>
      </c>
    </row>
    <row r="51" spans="1:9" x14ac:dyDescent="0.4">
      <c r="A51" s="1">
        <v>50</v>
      </c>
      <c r="B51" s="1" t="s">
        <v>167</v>
      </c>
      <c r="C51" s="10">
        <f>_xlfn.XLOOKUP([13]Yhteenveto!A17,'[13]Kisa 1'!C:C,'[13]Kisa 1'!B:B,0)</f>
        <v>0</v>
      </c>
      <c r="D51" s="10">
        <f>_xlfn.XLOOKUP(B51,'[13]Kisa 2'!C:C,'[13]Kisa 2'!B:B,0)</f>
        <v>0</v>
      </c>
      <c r="E51" s="10">
        <f>_xlfn.XLOOKUP(B51,'[13]Kisa 3'!C:C,'[13]Kisa 3'!B:B,0)</f>
        <v>0</v>
      </c>
      <c r="F51" s="10">
        <f>_xlfn.XLOOKUP(B51,'[13]Kisa 4'!C:C,'[13]Kisa 4'!B:B,0)</f>
        <v>0</v>
      </c>
      <c r="G51" s="10">
        <f>_xlfn.XLOOKUP(B51,'[13]Kisa 5'!C:C,'[13]Kisa 5'!B:B,0)</f>
        <v>0</v>
      </c>
      <c r="H51" s="10">
        <f>_xlfn.XLOOKUP(B51,'[13]Kisa 6'!C:C,'[13]Kisa 6'!B:B,0)</f>
        <v>0</v>
      </c>
      <c r="I51" s="11">
        <f t="shared" si="1"/>
        <v>0</v>
      </c>
    </row>
  </sheetData>
  <sortState xmlns:xlrd2="http://schemas.microsoft.com/office/spreadsheetml/2017/richdata2" ref="B2:I51">
    <sortCondition descending="1" ref="I1:I51"/>
  </sortState>
  <dataValidations count="1">
    <dataValidation type="list" allowBlank="1" showInputMessage="1" showErrorMessage="1" sqref="B17:B51" xr:uid="{7C778BFE-9ACF-B94F-A3F9-C4328E93C90B}">
      <formula1>$B$2:$B$495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46A9-144C-F44E-9A9B-110357761F5C}">
  <dimension ref="A1:G12"/>
  <sheetViews>
    <sheetView workbookViewId="0">
      <selection activeCell="G23" sqref="G23"/>
    </sheetView>
  </sheetViews>
  <sheetFormatPr defaultColWidth="10.6640625" defaultRowHeight="16" x14ac:dyDescent="0.4"/>
  <cols>
    <col min="1" max="1" width="3.1640625" bestFit="1" customWidth="1"/>
    <col min="2" max="2" width="16" bestFit="1" customWidth="1"/>
  </cols>
  <sheetData>
    <row r="1" spans="1:7" x14ac:dyDescent="0.4">
      <c r="A1" s="1"/>
      <c r="B1" s="1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17" t="s">
        <v>60</v>
      </c>
    </row>
    <row r="2" spans="1:7" x14ac:dyDescent="0.4">
      <c r="A2" s="1">
        <v>1</v>
      </c>
      <c r="B2" s="1" t="s">
        <v>13</v>
      </c>
      <c r="C2" s="5">
        <f>_xlfn.XLOOKUP([2]Yhteenveto!A2,'[2]Kisa 1'!C:C,'[2]Kisa 1'!B:B,0)</f>
        <v>100</v>
      </c>
      <c r="D2" s="5">
        <f>_xlfn.XLOOKUP(B2,'[2]Kisa 2'!C:C,'[2]Kisa 2'!B:B,0)</f>
        <v>100</v>
      </c>
      <c r="E2" s="5">
        <f>_xlfn.XLOOKUP(B2,'[2]Kisa 3'!C:C,'[2]Kisa 3'!B:B,0)</f>
        <v>0</v>
      </c>
      <c r="F2" s="6">
        <f t="shared" ref="F2:F12" si="0">IFERROR(LARGE(C2:E2,1),0)+IFERROR(LARGE(C2:E2,2),0)+IFERROR(LARGE(C2:E2,3),0)+IFERROR(LARGE(C2:E2,4),0)+IFERROR(LARGE(C2:E2,5),0)</f>
        <v>200</v>
      </c>
    </row>
    <row r="3" spans="1:7" x14ac:dyDescent="0.4">
      <c r="A3" s="1">
        <v>2</v>
      </c>
      <c r="B3" s="1" t="s">
        <v>15</v>
      </c>
      <c r="C3" s="5">
        <f>_xlfn.XLOOKUP([2]Yhteenveto!A4,'[2]Kisa 1'!C:C,'[2]Kisa 1'!B:B,0)</f>
        <v>0</v>
      </c>
      <c r="D3" s="5">
        <f>_xlfn.XLOOKUP(B3,'[2]Kisa 2'!C:C,'[2]Kisa 2'!B:B,0)</f>
        <v>85.5625</v>
      </c>
      <c r="E3" s="5">
        <f>_xlfn.XLOOKUP(B3,'[2]Kisa 3'!C:C,'[2]Kisa 3'!B:B,0)</f>
        <v>85.5625</v>
      </c>
      <c r="F3" s="6">
        <f t="shared" si="0"/>
        <v>171.125</v>
      </c>
    </row>
    <row r="4" spans="1:7" x14ac:dyDescent="0.4">
      <c r="A4" s="1">
        <v>3</v>
      </c>
      <c r="B4" s="1" t="s">
        <v>16</v>
      </c>
      <c r="C4" s="5">
        <f>_xlfn.XLOOKUP([2]Yhteenveto!A5,'[2]Kisa 1'!C:C,'[2]Kisa 1'!B:B,0)</f>
        <v>0</v>
      </c>
      <c r="D4" s="5">
        <f>_xlfn.XLOOKUP(B4,'[2]Kisa 2'!C:C,'[2]Kisa 2'!B:B,0)</f>
        <v>0</v>
      </c>
      <c r="E4" s="5">
        <f>_xlfn.XLOOKUP(B4,'[2]Kisa 3'!C:C,'[2]Kisa 3'!B:B,0)</f>
        <v>100</v>
      </c>
      <c r="F4" s="6">
        <f t="shared" si="0"/>
        <v>100</v>
      </c>
    </row>
    <row r="5" spans="1:7" x14ac:dyDescent="0.4">
      <c r="A5" s="1">
        <v>4</v>
      </c>
      <c r="B5" s="1" t="s">
        <v>14</v>
      </c>
      <c r="C5" s="5">
        <f>_xlfn.XLOOKUP([2]Yhteenveto!A3,'[2]Kisa 1'!C:C,'[2]Kisa 1'!B:B,0)</f>
        <v>0</v>
      </c>
      <c r="D5" s="5">
        <f>_xlfn.XLOOKUP(B5,'[2]Kisa 2'!C:C,'[2]Kisa 2'!B:B,0)</f>
        <v>92.5</v>
      </c>
      <c r="E5" s="5">
        <f>_xlfn.XLOOKUP(B5,'[2]Kisa 3'!C:C,'[2]Kisa 3'!B:B,0)</f>
        <v>0</v>
      </c>
      <c r="F5" s="6">
        <f t="shared" si="0"/>
        <v>92.5</v>
      </c>
    </row>
    <row r="6" spans="1:7" x14ac:dyDescent="0.4">
      <c r="A6" s="1">
        <v>5</v>
      </c>
      <c r="B6" s="1" t="s">
        <v>17</v>
      </c>
      <c r="C6" s="5">
        <f>_xlfn.XLOOKUP([2]Yhteenveto!A6,'[2]Kisa 1'!C:C,'[2]Kisa 1'!B:B,0)</f>
        <v>0</v>
      </c>
      <c r="D6" s="5">
        <f>_xlfn.XLOOKUP(B6,'[2]Kisa 2'!C:C,'[2]Kisa 2'!B:B,0)</f>
        <v>0</v>
      </c>
      <c r="E6" s="5">
        <f>_xlfn.XLOOKUP(B6,'[2]Kisa 3'!C:C,'[2]Kisa 3'!B:B,0)</f>
        <v>92.5</v>
      </c>
      <c r="F6" s="6">
        <f t="shared" si="0"/>
        <v>92.5</v>
      </c>
    </row>
    <row r="7" spans="1:7" x14ac:dyDescent="0.4">
      <c r="A7" s="1">
        <v>6</v>
      </c>
      <c r="B7" s="1" t="s">
        <v>18</v>
      </c>
      <c r="C7" s="5">
        <f>_xlfn.XLOOKUP([2]Yhteenveto!A8,'[2]Kisa 1'!C:C,'[2]Kisa 1'!B:B,0)</f>
        <v>0</v>
      </c>
      <c r="D7" s="5">
        <f>_xlfn.XLOOKUP(B7,'[2]Kisa 2'!C:C,'[2]Kisa 2'!B:B,0)</f>
        <v>0</v>
      </c>
      <c r="E7" s="5">
        <f>_xlfn.XLOOKUP(B7,'[2]Kisa 3'!C:C,'[2]Kisa 3'!B:B,0)</f>
        <v>79.145312500000003</v>
      </c>
      <c r="F7" s="6">
        <f t="shared" si="0"/>
        <v>79.145312500000003</v>
      </c>
    </row>
    <row r="8" spans="1:7" x14ac:dyDescent="0.4">
      <c r="A8" s="1">
        <v>7</v>
      </c>
      <c r="B8" s="1" t="s">
        <v>20</v>
      </c>
      <c r="C8" s="5">
        <f>_xlfn.XLOOKUP([2]Yhteenveto!A10,'[2]Kisa 1'!C:C,'[2]Kisa 1'!B:B,0)</f>
        <v>0</v>
      </c>
      <c r="D8" s="5">
        <f>_xlfn.XLOOKUP(B8,'[2]Kisa 2'!C:C,'[2]Kisa 2'!B:B,0)</f>
        <v>0</v>
      </c>
      <c r="E8" s="5">
        <f>_xlfn.XLOOKUP(B8,'[2]Kisa 3'!C:C,'[2]Kisa 3'!B:B,0)</f>
        <v>67.718708007812509</v>
      </c>
      <c r="F8" s="6">
        <f t="shared" si="0"/>
        <v>67.718708007812509</v>
      </c>
    </row>
    <row r="9" spans="1:7" x14ac:dyDescent="0.4">
      <c r="A9" s="1">
        <v>8</v>
      </c>
      <c r="B9" s="1" t="s">
        <v>21</v>
      </c>
      <c r="C9" s="5">
        <f>_xlfn.XLOOKUP([2]Yhteenveto!A11,'[2]Kisa 1'!C:C,'[2]Kisa 1'!B:B,0)</f>
        <v>0</v>
      </c>
      <c r="D9" s="5">
        <f>_xlfn.XLOOKUP(B9,'[2]Kisa 2'!C:C,'[2]Kisa 2'!B:B,0)</f>
        <v>0</v>
      </c>
      <c r="E9" s="5">
        <f>_xlfn.XLOOKUP(B9,'[2]Kisa 3'!C:C,'[2]Kisa 3'!B:B,0)</f>
        <v>62.639804907226576</v>
      </c>
      <c r="F9" s="6">
        <f t="shared" si="0"/>
        <v>62.639804907226576</v>
      </c>
    </row>
    <row r="10" spans="1:7" x14ac:dyDescent="0.4">
      <c r="A10" s="1">
        <v>9</v>
      </c>
      <c r="B10" s="1" t="s">
        <v>23</v>
      </c>
      <c r="C10" s="5">
        <f>_xlfn.XLOOKUP([2]Yhteenveto!A13,'[2]Kisa 1'!C:C,'[2]Kisa 1'!B:B,0)</f>
        <v>0</v>
      </c>
      <c r="D10" s="5">
        <f>_xlfn.XLOOKUP(B10,'[2]Kisa 2'!C:C,'[2]Kisa 2'!B:B,0)</f>
        <v>0</v>
      </c>
      <c r="E10" s="5">
        <f>_xlfn.XLOOKUP(B10,'[2]Kisa 3'!C:C,'[2]Kisa 3'!B:B,0)</f>
        <v>53.596183073745742</v>
      </c>
      <c r="F10" s="6">
        <f t="shared" si="0"/>
        <v>53.596183073745742</v>
      </c>
    </row>
    <row r="11" spans="1:7" x14ac:dyDescent="0.4">
      <c r="A11" s="1">
        <v>10</v>
      </c>
      <c r="B11" s="1" t="s">
        <v>19</v>
      </c>
      <c r="C11" s="5">
        <f>_xlfn.XLOOKUP([2]Yhteenveto!A9,'[2]Kisa 1'!C:C,'[2]Kisa 1'!B:B,0)</f>
        <v>0</v>
      </c>
      <c r="D11" s="5">
        <f>_xlfn.XLOOKUP(B11,'[2]Kisa 2'!C:C,'[2]Kisa 2'!B:B,0)</f>
        <v>0</v>
      </c>
      <c r="E11" s="5">
        <f>_xlfn.XLOOKUP(B11,'[2]Kisa 3'!C:C,'[2]Kisa 3'!B:B,0)</f>
        <v>0</v>
      </c>
      <c r="F11" s="6">
        <f t="shared" si="0"/>
        <v>0</v>
      </c>
    </row>
    <row r="12" spans="1:7" x14ac:dyDescent="0.4">
      <c r="A12" s="1">
        <v>11</v>
      </c>
      <c r="B12" s="1" t="s">
        <v>22</v>
      </c>
      <c r="C12" s="5">
        <f>_xlfn.XLOOKUP([2]Yhteenveto!A12,'[2]Kisa 1'!C:C,'[2]Kisa 1'!B:B,0)</f>
        <v>0</v>
      </c>
      <c r="D12" s="5">
        <f>_xlfn.XLOOKUP(B12,'[2]Kisa 2'!C:C,'[2]Kisa 2'!B:B,0)</f>
        <v>0</v>
      </c>
      <c r="E12" s="5">
        <f>_xlfn.XLOOKUP(B12,'[2]Kisa 3'!C:C,'[2]Kisa 3'!B:B,0)</f>
        <v>0</v>
      </c>
      <c r="F12" s="6">
        <f t="shared" si="0"/>
        <v>0</v>
      </c>
    </row>
  </sheetData>
  <sortState xmlns:xlrd2="http://schemas.microsoft.com/office/spreadsheetml/2017/richdata2" ref="B2:F13">
    <sortCondition descending="1" ref="F1:F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0600-A571-AC4E-A1D1-60688A0AFB26}">
  <dimension ref="A1:I14"/>
  <sheetViews>
    <sheetView workbookViewId="0">
      <selection activeCell="L17" sqref="L17"/>
    </sheetView>
  </sheetViews>
  <sheetFormatPr defaultColWidth="10.6640625" defaultRowHeight="16" x14ac:dyDescent="0.4"/>
  <cols>
    <col min="1" max="1" width="3.1640625" bestFit="1" customWidth="1"/>
    <col min="2" max="2" width="17.33203125" bestFit="1" customWidth="1"/>
    <col min="3" max="8" width="10.83203125" style="12"/>
  </cols>
  <sheetData>
    <row r="1" spans="1:9" x14ac:dyDescent="0.4">
      <c r="A1" s="1"/>
      <c r="B1" s="2" t="s">
        <v>0</v>
      </c>
      <c r="C1" s="8" t="s">
        <v>1</v>
      </c>
      <c r="D1" s="8" t="s">
        <v>2</v>
      </c>
      <c r="E1" s="8" t="s">
        <v>3</v>
      </c>
      <c r="F1" s="8" t="s">
        <v>24</v>
      </c>
      <c r="G1" s="8" t="s">
        <v>25</v>
      </c>
      <c r="H1" s="9" t="s">
        <v>4</v>
      </c>
      <c r="I1" s="16" t="s">
        <v>59</v>
      </c>
    </row>
    <row r="2" spans="1:9" x14ac:dyDescent="0.4">
      <c r="A2" s="1">
        <v>1</v>
      </c>
      <c r="B2" s="1" t="s">
        <v>30</v>
      </c>
      <c r="C2" s="10">
        <f>_xlfn.XLOOKUP([3]Yhteenveto!A6,'[3]Kisa 1'!C:C,'[3]Kisa 1'!B:B,0)</f>
        <v>73.209414062500002</v>
      </c>
      <c r="D2" s="10">
        <f>_xlfn.XLOOKUP(B2,'[3]Kisa 2'!C:C,'[3]Kisa 2'!B:B,0)</f>
        <v>100</v>
      </c>
      <c r="E2" s="10">
        <f>_xlfn.XLOOKUP(B2,'[3]Kisa 3'!C:C,'[3]Kisa 3'!B:B,0)</f>
        <v>100</v>
      </c>
      <c r="F2" s="10">
        <f>_xlfn.XLOOKUP(B2,'[3]Kisa 4'!C:C,'[3]Kisa 4'!B:B,0)</f>
        <v>0</v>
      </c>
      <c r="G2" s="10">
        <f>_xlfn.XLOOKUP(B2,'[3]Kisa 5'!C:C,'[3]Kisa 5'!B:B,0)</f>
        <v>92.5</v>
      </c>
      <c r="H2" s="11">
        <f t="shared" ref="H2:H14" si="0">IFERROR(LARGE(C2:G2,1),0)+IFERROR(LARGE(C2:G2,2),0)+IFERROR(LARGE(C2:G2,3),0)</f>
        <v>292.5</v>
      </c>
    </row>
    <row r="3" spans="1:9" x14ac:dyDescent="0.4">
      <c r="A3" s="1">
        <v>1</v>
      </c>
      <c r="B3" s="1" t="s">
        <v>27</v>
      </c>
      <c r="C3" s="10">
        <f>_xlfn.XLOOKUP([3]Yhteenveto!A3,'[3]Kisa 1'!C:C,'[3]Kisa 1'!B:B,0)</f>
        <v>92.5</v>
      </c>
      <c r="D3" s="10">
        <f>_xlfn.XLOOKUP(B3,'[3]Kisa 2'!C:C,'[3]Kisa 2'!B:B,0)</f>
        <v>0</v>
      </c>
      <c r="E3" s="10">
        <f>_xlfn.XLOOKUP(B3,'[3]Kisa 3'!C:C,'[3]Kisa 3'!B:B,0)</f>
        <v>0</v>
      </c>
      <c r="F3" s="10">
        <f>_xlfn.XLOOKUP(B3,'[3]Kisa 4'!C:C,'[3]Kisa 4'!B:B,0)</f>
        <v>100</v>
      </c>
      <c r="G3" s="10">
        <f>_xlfn.XLOOKUP(B3,'[3]Kisa 5'!C:C,'[3]Kisa 5'!B:B,0)</f>
        <v>100</v>
      </c>
      <c r="H3" s="11">
        <f t="shared" si="0"/>
        <v>292.5</v>
      </c>
    </row>
    <row r="4" spans="1:9" x14ac:dyDescent="0.4">
      <c r="A4" s="1">
        <v>3</v>
      </c>
      <c r="B4" s="1" t="s">
        <v>26</v>
      </c>
      <c r="C4" s="10">
        <f>_xlfn.XLOOKUP([3]Yhteenveto!A2,'[3]Kisa 1'!C:C,'[3]Kisa 1'!B:B,0)</f>
        <v>100</v>
      </c>
      <c r="D4" s="10">
        <f>_xlfn.XLOOKUP(B4,'[3]Kisa 2'!C:C,'[3]Kisa 2'!B:B,0)</f>
        <v>92.5</v>
      </c>
      <c r="E4" s="10">
        <f>_xlfn.XLOOKUP(B4,'[3]Kisa 3'!C:C,'[3]Kisa 3'!B:B,0)</f>
        <v>92.5</v>
      </c>
      <c r="F4" s="10">
        <f>_xlfn.XLOOKUP(B4,'[3]Kisa 4'!C:C,'[3]Kisa 4'!B:B,0)</f>
        <v>0</v>
      </c>
      <c r="G4" s="10">
        <v>85.6</v>
      </c>
      <c r="H4" s="11">
        <f t="shared" si="0"/>
        <v>285</v>
      </c>
    </row>
    <row r="5" spans="1:9" x14ac:dyDescent="0.4">
      <c r="A5" s="1">
        <v>4</v>
      </c>
      <c r="B5" s="1" t="s">
        <v>29</v>
      </c>
      <c r="C5" s="10">
        <f>_xlfn.XLOOKUP([3]Yhteenveto!A5,'[3]Kisa 1'!C:C,'[3]Kisa 1'!B:B,0)</f>
        <v>79.145312500000003</v>
      </c>
      <c r="D5" s="10">
        <f>_xlfn.XLOOKUP(B5,'[3]Kisa 2'!C:C,'[3]Kisa 2'!B:B,0)</f>
        <v>73.209414062500002</v>
      </c>
      <c r="E5" s="10">
        <f>_xlfn.XLOOKUP(B5,'[3]Kisa 3'!C:C,'[3]Kisa 3'!B:B,0)</f>
        <v>85.5625</v>
      </c>
      <c r="F5" s="10">
        <f>_xlfn.XLOOKUP(B5,'[3]Kisa 4'!C:C,'[3]Kisa 4'!B:B,0)</f>
        <v>92.5</v>
      </c>
      <c r="G5" s="10">
        <f>_xlfn.XLOOKUP(B5,'[3]Kisa 5'!C:C,'[3]Kisa 5'!B:B,0)</f>
        <v>0</v>
      </c>
      <c r="H5" s="11">
        <f t="shared" si="0"/>
        <v>257.20781249999999</v>
      </c>
    </row>
    <row r="6" spans="1:9" x14ac:dyDescent="0.4">
      <c r="A6" s="1">
        <v>5</v>
      </c>
      <c r="B6" s="1" t="s">
        <v>34</v>
      </c>
      <c r="C6" s="10">
        <f>_xlfn.XLOOKUP([3]Yhteenveto!A10,'[3]Kisa 1'!C:C,'[3]Kisa 1'!B:B,0)</f>
        <v>0</v>
      </c>
      <c r="D6" s="10">
        <f>_xlfn.XLOOKUP(B6,'[3]Kisa 2'!C:C,'[3]Kisa 2'!B:B,0)</f>
        <v>79.145312500000003</v>
      </c>
      <c r="E6" s="10">
        <f>_xlfn.XLOOKUP(B6,'[3]Kisa 3'!C:C,'[3]Kisa 3'!B:B,0)</f>
        <v>73.209414062500002</v>
      </c>
      <c r="F6" s="10">
        <f>_xlfn.XLOOKUP(B6,'[3]Kisa 4'!C:C,'[3]Kisa 4'!B:B,0)</f>
        <v>73.209414062500002</v>
      </c>
      <c r="G6" s="10">
        <f>_xlfn.XLOOKUP(B6,'[3]Kisa 5'!C:C,'[3]Kisa 5'!B:B,0)</f>
        <v>73.209414062500002</v>
      </c>
      <c r="H6" s="11">
        <f t="shared" si="0"/>
        <v>225.56414062499999</v>
      </c>
    </row>
    <row r="7" spans="1:9" x14ac:dyDescent="0.4">
      <c r="A7" s="1">
        <v>6</v>
      </c>
      <c r="B7" s="1" t="s">
        <v>31</v>
      </c>
      <c r="C7" s="10">
        <f>_xlfn.XLOOKUP([3]Yhteenveto!A7,'[3]Kisa 1'!C:C,'[3]Kisa 1'!B:B,0)</f>
        <v>67.718708007812509</v>
      </c>
      <c r="D7" s="10">
        <f>_xlfn.XLOOKUP(B7,'[3]Kisa 2'!C:C,'[3]Kisa 2'!B:B,0)</f>
        <v>67.718708007812509</v>
      </c>
      <c r="E7" s="10">
        <f>_xlfn.XLOOKUP(B7,'[3]Kisa 3'!C:C,'[3]Kisa 3'!B:B,0)</f>
        <v>0</v>
      </c>
      <c r="F7" s="10">
        <f>_xlfn.XLOOKUP(B7,'[3]Kisa 4'!C:C,'[3]Kisa 4'!B:B,0)</f>
        <v>85.5625</v>
      </c>
      <c r="G7" s="10">
        <f>_xlfn.XLOOKUP(B7,'[3]Kisa 5'!C:C,'[3]Kisa 5'!B:B,0)</f>
        <v>0</v>
      </c>
      <c r="H7" s="11">
        <f t="shared" si="0"/>
        <v>220.99991601562499</v>
      </c>
    </row>
    <row r="8" spans="1:9" x14ac:dyDescent="0.4">
      <c r="A8" s="1">
        <v>7</v>
      </c>
      <c r="B8" s="1" t="s">
        <v>32</v>
      </c>
      <c r="C8" s="10">
        <f>_xlfn.XLOOKUP([3]Yhteenveto!A8,'[3]Kisa 1'!C:C,'[3]Kisa 1'!B:B,0)</f>
        <v>62.639804907226576</v>
      </c>
      <c r="D8" s="10">
        <f>_xlfn.XLOOKUP(B8,'[3]Kisa 2'!C:C,'[3]Kisa 2'!B:B,0)</f>
        <v>62.639804907226576</v>
      </c>
      <c r="E8" s="10">
        <f>_xlfn.XLOOKUP(B8,'[3]Kisa 3'!C:C,'[3]Kisa 3'!B:B,0)</f>
        <v>67.718708007812509</v>
      </c>
      <c r="F8" s="10">
        <f>_xlfn.XLOOKUP(B8,'[3]Kisa 4'!C:C,'[3]Kisa 4'!B:B,0)</f>
        <v>79.145312500000003</v>
      </c>
      <c r="G8" s="10">
        <f>_xlfn.XLOOKUP(B8,'[3]Kisa 5'!C:C,'[3]Kisa 5'!B:B,0)</f>
        <v>0</v>
      </c>
      <c r="H8" s="11">
        <f t="shared" si="0"/>
        <v>209.5038254150391</v>
      </c>
    </row>
    <row r="9" spans="1:9" x14ac:dyDescent="0.4">
      <c r="A9" s="1">
        <v>8</v>
      </c>
      <c r="B9" s="1" t="s">
        <v>28</v>
      </c>
      <c r="C9" s="10">
        <f>_xlfn.XLOOKUP([3]Yhteenveto!A4,'[3]Kisa 1'!C:C,'[3]Kisa 1'!B:B,0)</f>
        <v>85.5625</v>
      </c>
      <c r="D9" s="10">
        <f>_xlfn.XLOOKUP(B9,'[3]Kisa 2'!C:C,'[3]Kisa 2'!B:B,0)</f>
        <v>0</v>
      </c>
      <c r="E9" s="10">
        <f>_xlfn.XLOOKUP(B9,'[3]Kisa 3'!C:C,'[3]Kisa 3'!B:B,0)</f>
        <v>0</v>
      </c>
      <c r="F9" s="10">
        <f>_xlfn.XLOOKUP(B9,'[3]Kisa 4'!C:C,'[3]Kisa 4'!B:B,0)</f>
        <v>0</v>
      </c>
      <c r="G9" s="10">
        <f>_xlfn.XLOOKUP(B9,'[3]Kisa 5'!C:C,'[3]Kisa 5'!B:B,0)</f>
        <v>0</v>
      </c>
      <c r="H9" s="11">
        <f t="shared" si="0"/>
        <v>85.5625</v>
      </c>
    </row>
    <row r="10" spans="1:9" x14ac:dyDescent="0.4">
      <c r="A10" s="1">
        <v>9</v>
      </c>
      <c r="B10" s="1" t="s">
        <v>33</v>
      </c>
      <c r="C10" s="10">
        <f>_xlfn.XLOOKUP([3]Yhteenveto!A9,'[3]Kisa 1'!C:C,'[3]Kisa 1'!B:B,0)</f>
        <v>0</v>
      </c>
      <c r="D10" s="10">
        <f>_xlfn.XLOOKUP(B10,'[3]Kisa 2'!C:C,'[3]Kisa 2'!B:B,0)</f>
        <v>85.5625</v>
      </c>
      <c r="E10" s="10">
        <f>_xlfn.XLOOKUP(B10,'[3]Kisa 3'!C:C,'[3]Kisa 3'!B:B,0)</f>
        <v>0</v>
      </c>
      <c r="F10" s="10">
        <f>_xlfn.XLOOKUP(B10,'[3]Kisa 4'!C:C,'[3]Kisa 4'!B:B,0)</f>
        <v>0</v>
      </c>
      <c r="G10" s="10">
        <f>_xlfn.XLOOKUP(B10,'[3]Kisa 5'!C:C,'[3]Kisa 5'!B:B,0)</f>
        <v>0</v>
      </c>
      <c r="H10" s="11">
        <f t="shared" si="0"/>
        <v>85.5625</v>
      </c>
    </row>
    <row r="11" spans="1:9" x14ac:dyDescent="0.4">
      <c r="A11" s="1">
        <v>10</v>
      </c>
      <c r="B11" s="1" t="s">
        <v>36</v>
      </c>
      <c r="C11" s="10">
        <f>_xlfn.XLOOKUP([3]Yhteenveto!A12,'[3]Kisa 1'!C:C,'[3]Kisa 1'!B:B,0)</f>
        <v>0</v>
      </c>
      <c r="D11" s="10">
        <f>_xlfn.XLOOKUP(B11,'[3]Kisa 2'!C:C,'[3]Kisa 2'!B:B,0)</f>
        <v>0</v>
      </c>
      <c r="E11" s="10">
        <f>_xlfn.XLOOKUP(B11,'[3]Kisa 3'!C:C,'[3]Kisa 3'!B:B,0)</f>
        <v>0</v>
      </c>
      <c r="F11" s="10">
        <f>_xlfn.XLOOKUP(B11,'[3]Kisa 4'!C:C,'[3]Kisa 4'!B:B,0)</f>
        <v>67.718708007812509</v>
      </c>
      <c r="G11" s="10">
        <f>_xlfn.XLOOKUP(B11,'[3]Kisa 5'!C:C,'[3]Kisa 5'!B:B,0)</f>
        <v>0</v>
      </c>
      <c r="H11" s="11">
        <f t="shared" si="0"/>
        <v>67.718708007812509</v>
      </c>
    </row>
    <row r="12" spans="1:9" x14ac:dyDescent="0.4">
      <c r="A12" s="1">
        <v>11</v>
      </c>
      <c r="B12" s="1" t="s">
        <v>37</v>
      </c>
      <c r="C12" s="10">
        <f>_xlfn.XLOOKUP([3]Yhteenveto!A13,'[3]Kisa 1'!C:C,'[3]Kisa 1'!B:B,0)</f>
        <v>0</v>
      </c>
      <c r="D12" s="10">
        <f>_xlfn.XLOOKUP(B12,'[3]Kisa 2'!C:C,'[3]Kisa 2'!B:B,0)</f>
        <v>0</v>
      </c>
      <c r="E12" s="10">
        <f>_xlfn.XLOOKUP(B12,'[3]Kisa 3'!C:C,'[3]Kisa 3'!B:B,0)</f>
        <v>0</v>
      </c>
      <c r="F12" s="10">
        <f>_xlfn.XLOOKUP(B12,'[3]Kisa 4'!C:C,'[3]Kisa 4'!B:B,0)</f>
        <v>62.639804907226576</v>
      </c>
      <c r="G12" s="10">
        <f>_xlfn.XLOOKUP(B12,'[3]Kisa 5'!C:C,'[3]Kisa 5'!B:B,0)</f>
        <v>0</v>
      </c>
      <c r="H12" s="11">
        <f t="shared" si="0"/>
        <v>62.639804907226576</v>
      </c>
    </row>
    <row r="13" spans="1:9" x14ac:dyDescent="0.4">
      <c r="A13" s="1">
        <v>12</v>
      </c>
      <c r="B13" s="1" t="s">
        <v>35</v>
      </c>
      <c r="C13" s="10">
        <f>_xlfn.XLOOKUP([3]Yhteenveto!A11,'[3]Kisa 1'!C:C,'[3]Kisa 1'!B:B,0)</f>
        <v>0</v>
      </c>
      <c r="D13" s="10">
        <f>_xlfn.XLOOKUP(B13,'[3]Kisa 2'!C:C,'[3]Kisa 2'!B:B,0)</f>
        <v>57.941819539184586</v>
      </c>
      <c r="E13" s="10">
        <f>_xlfn.XLOOKUP(B13,'[3]Kisa 3'!C:C,'[3]Kisa 3'!B:B,0)</f>
        <v>0</v>
      </c>
      <c r="F13" s="10">
        <f>_xlfn.XLOOKUP(B13,'[3]Kisa 4'!C:C,'[3]Kisa 4'!B:B,0)</f>
        <v>0</v>
      </c>
      <c r="G13" s="10">
        <f>_xlfn.XLOOKUP(B13,'[3]Kisa 5'!C:C,'[3]Kisa 5'!B:B,0)</f>
        <v>0</v>
      </c>
      <c r="H13" s="11">
        <f t="shared" si="0"/>
        <v>57.941819539184586</v>
      </c>
    </row>
    <row r="14" spans="1:9" x14ac:dyDescent="0.4">
      <c r="A14" s="1">
        <v>13</v>
      </c>
      <c r="B14" s="1" t="s">
        <v>38</v>
      </c>
      <c r="C14" s="10">
        <f>_xlfn.XLOOKUP([3]Yhteenveto!A14,'[3]Kisa 1'!C:C,'[3]Kisa 1'!B:B,0)</f>
        <v>0</v>
      </c>
      <c r="D14" s="10">
        <f>_xlfn.XLOOKUP(B14,'[3]Kisa 2'!C:C,'[3]Kisa 2'!B:B,0)</f>
        <v>0</v>
      </c>
      <c r="E14" s="10">
        <f>_xlfn.XLOOKUP(B14,'[3]Kisa 3'!C:C,'[3]Kisa 3'!B:B,0)</f>
        <v>0</v>
      </c>
      <c r="F14" s="10">
        <f>_xlfn.XLOOKUP(B14,'[3]Kisa 4'!C:C,'[3]Kisa 4'!B:B,0)</f>
        <v>57.941819539184586</v>
      </c>
      <c r="G14" s="10">
        <f>_xlfn.XLOOKUP(B14,'[3]Kisa 5'!C:C,'[3]Kisa 5'!B:B,0)</f>
        <v>0</v>
      </c>
      <c r="H14" s="11">
        <f t="shared" si="0"/>
        <v>57.941819539184586</v>
      </c>
    </row>
  </sheetData>
  <sortState xmlns:xlrd2="http://schemas.microsoft.com/office/spreadsheetml/2017/richdata2" ref="A2:I14">
    <sortCondition descending="1" ref="H1:H14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2D85-76E8-9240-BB4C-B3159EE032FB}">
  <dimension ref="A1:I22"/>
  <sheetViews>
    <sheetView workbookViewId="0">
      <selection activeCell="B26" sqref="B26"/>
    </sheetView>
  </sheetViews>
  <sheetFormatPr defaultColWidth="10.6640625" defaultRowHeight="16" x14ac:dyDescent="0.4"/>
  <cols>
    <col min="1" max="1" width="3.1640625" bestFit="1" customWidth="1"/>
    <col min="2" max="2" width="14.5" bestFit="1" customWidth="1"/>
    <col min="3" max="8" width="10.83203125" style="12"/>
  </cols>
  <sheetData>
    <row r="1" spans="1:9" x14ac:dyDescent="0.4">
      <c r="A1" s="1"/>
      <c r="B1" s="2" t="s">
        <v>0</v>
      </c>
      <c r="C1" s="8" t="s">
        <v>1</v>
      </c>
      <c r="D1" s="8" t="s">
        <v>2</v>
      </c>
      <c r="E1" s="8" t="s">
        <v>3</v>
      </c>
      <c r="F1" s="8" t="s">
        <v>24</v>
      </c>
      <c r="G1" s="8" t="s">
        <v>25</v>
      </c>
      <c r="H1" s="9" t="s">
        <v>4</v>
      </c>
      <c r="I1" s="16" t="s">
        <v>59</v>
      </c>
    </row>
    <row r="2" spans="1:9" x14ac:dyDescent="0.4">
      <c r="A2" s="1">
        <v>1</v>
      </c>
      <c r="B2" s="13" t="s">
        <v>39</v>
      </c>
      <c r="C2" s="14">
        <f>_xlfn.XLOOKUP([4]Yhteenveto!A2,'[4]Kisa 1'!C:C,'[4]Kisa 1'!B:B,0)</f>
        <v>100</v>
      </c>
      <c r="D2" s="14">
        <f>_xlfn.XLOOKUP(B2,'[4]Kisa 2'!C:C,'[4]Kisa 2'!B:B,0)</f>
        <v>100</v>
      </c>
      <c r="E2" s="14">
        <f>_xlfn.XLOOKUP(B2,'[4]Kisa 3'!C:C,'[4]Kisa 3'!B:B,0)</f>
        <v>100</v>
      </c>
      <c r="F2" s="14">
        <f>_xlfn.XLOOKUP(B2,'[4]Kisa 4'!C:C,'[4]Kisa 4'!B:B,0)</f>
        <v>0</v>
      </c>
      <c r="G2" s="14">
        <f>_xlfn.XLOOKUP(B2,'[4]Kisa 5'!C:C,'[4]Kisa 5'!B:B,0)</f>
        <v>92.5</v>
      </c>
      <c r="H2" s="11">
        <f t="shared" ref="H2:H22" si="0">IFERROR(LARGE(C2:G2,1),0)+IFERROR(LARGE(C2:G2,2),0)+IFERROR(LARGE(C2:G2,3),0)</f>
        <v>300</v>
      </c>
    </row>
    <row r="3" spans="1:9" x14ac:dyDescent="0.4">
      <c r="A3" s="1">
        <v>2</v>
      </c>
      <c r="B3" s="13" t="s">
        <v>40</v>
      </c>
      <c r="C3" s="14">
        <f>_xlfn.XLOOKUP([4]Yhteenveto!A3,'[4]Kisa 1'!C:C,'[4]Kisa 1'!B:B,0)</f>
        <v>92.5</v>
      </c>
      <c r="D3" s="14">
        <f>_xlfn.XLOOKUP(B3,'[4]Kisa 2'!C:C,'[4]Kisa 2'!B:B,0)</f>
        <v>0</v>
      </c>
      <c r="E3" s="14">
        <f>_xlfn.XLOOKUP(B3,'[4]Kisa 3'!C:C,'[4]Kisa 3'!B:B,0)</f>
        <v>85.5625</v>
      </c>
      <c r="F3" s="14">
        <f>_xlfn.XLOOKUP(B3,'[4]Kisa 4'!C:C,'[4]Kisa 4'!B:B,0)</f>
        <v>92.5</v>
      </c>
      <c r="G3" s="14">
        <f>_xlfn.XLOOKUP(B3,'[4]Kisa 5'!C:C,'[4]Kisa 5'!B:B,0)</f>
        <v>79.145312500000003</v>
      </c>
      <c r="H3" s="11">
        <f t="shared" si="0"/>
        <v>270.5625</v>
      </c>
    </row>
    <row r="4" spans="1:9" x14ac:dyDescent="0.4">
      <c r="A4" s="1">
        <v>3</v>
      </c>
      <c r="B4" s="13" t="s">
        <v>44</v>
      </c>
      <c r="C4" s="14">
        <f>_xlfn.XLOOKUP([4]Yhteenveto!A8,'[4]Kisa 1'!C:C,'[4]Kisa 1'!B:B,0)</f>
        <v>0</v>
      </c>
      <c r="D4" s="14">
        <f>_xlfn.XLOOKUP(B4,'[4]Kisa 2'!C:C,'[4]Kisa 2'!B:B,0)</f>
        <v>92.5</v>
      </c>
      <c r="E4" s="14">
        <f>_xlfn.XLOOKUP(B4,'[4]Kisa 3'!C:C,'[4]Kisa 3'!B:B,0)</f>
        <v>0</v>
      </c>
      <c r="F4" s="14">
        <f>_xlfn.XLOOKUP(B4,'[4]Kisa 4'!C:C,'[4]Kisa 4'!B:B,0)</f>
        <v>85.5625</v>
      </c>
      <c r="G4" s="14">
        <f>_xlfn.XLOOKUP(B4,'[4]Kisa 5'!C:C,'[4]Kisa 5'!B:B,0)</f>
        <v>85.5625</v>
      </c>
      <c r="H4" s="11">
        <f t="shared" si="0"/>
        <v>263.625</v>
      </c>
    </row>
    <row r="5" spans="1:9" x14ac:dyDescent="0.4">
      <c r="A5" s="1">
        <v>4</v>
      </c>
      <c r="B5" s="13" t="s">
        <v>41</v>
      </c>
      <c r="C5" s="14">
        <f>_xlfn.XLOOKUP([4]Yhteenveto!A4,'[4]Kisa 1'!C:C,'[4]Kisa 1'!B:B,0)</f>
        <v>85.5625</v>
      </c>
      <c r="D5" s="14">
        <f>_xlfn.XLOOKUP(B5,'[4]Kisa 2'!C:C,'[4]Kisa 2'!B:B,0)</f>
        <v>73.209414062500002</v>
      </c>
      <c r="E5" s="14">
        <f>_xlfn.XLOOKUP(B5,'[4]Kisa 3'!C:C,'[4]Kisa 3'!B:B,0)</f>
        <v>92.5</v>
      </c>
      <c r="F5" s="14">
        <f>_xlfn.XLOOKUP(B5,'[4]Kisa 4'!C:C,'[4]Kisa 4'!B:B,0)</f>
        <v>62.639804907226576</v>
      </c>
      <c r="G5" s="14">
        <f>_xlfn.XLOOKUP(B5,'[4]Kisa 5'!C:C,'[4]Kisa 5'!B:B,0)</f>
        <v>67.718708007812509</v>
      </c>
      <c r="H5" s="11">
        <f t="shared" si="0"/>
        <v>251.2719140625</v>
      </c>
    </row>
    <row r="6" spans="1:9" x14ac:dyDescent="0.4">
      <c r="A6" s="1">
        <v>5</v>
      </c>
      <c r="B6" s="13" t="s">
        <v>43</v>
      </c>
      <c r="C6" s="14">
        <f>_xlfn.XLOOKUP([4]Yhteenveto!A7,'[4]Kisa 1'!C:C,'[4]Kisa 1'!B:B,0)</f>
        <v>67.718708007812509</v>
      </c>
      <c r="D6" s="14">
        <f>_xlfn.XLOOKUP(B6,'[4]Kisa 2'!C:C,'[4]Kisa 2'!B:B,0)</f>
        <v>79.145312500000003</v>
      </c>
      <c r="E6" s="14">
        <f>_xlfn.XLOOKUP(B6,'[4]Kisa 3'!C:C,'[4]Kisa 3'!B:B,0)</f>
        <v>0</v>
      </c>
      <c r="F6" s="14">
        <f>_xlfn.XLOOKUP(B6,'[4]Kisa 4'!C:C,'[4]Kisa 4'!B:B,0)</f>
        <v>79.145312500000003</v>
      </c>
      <c r="G6" s="14">
        <f>_xlfn.XLOOKUP(B6,'[4]Kisa 5'!C:C,'[4]Kisa 5'!B:B,0)</f>
        <v>62.639804907226576</v>
      </c>
      <c r="H6" s="11">
        <f t="shared" si="0"/>
        <v>226.00933300781253</v>
      </c>
    </row>
    <row r="7" spans="1:9" x14ac:dyDescent="0.4">
      <c r="A7" s="1">
        <v>6</v>
      </c>
      <c r="B7" s="13" t="s">
        <v>45</v>
      </c>
      <c r="C7" s="14">
        <f>_xlfn.XLOOKUP([4]Yhteenveto!A9,'[4]Kisa 1'!C:C,'[4]Kisa 1'!B:B,0)</f>
        <v>0</v>
      </c>
      <c r="D7" s="14">
        <f>_xlfn.XLOOKUP(B7,'[4]Kisa 2'!C:C,'[4]Kisa 2'!B:B,0)</f>
        <v>85.5625</v>
      </c>
      <c r="E7" s="14">
        <f>_xlfn.XLOOKUP(B7,'[4]Kisa 3'!C:C,'[4]Kisa 3'!B:B,0)</f>
        <v>67.718708007812509</v>
      </c>
      <c r="F7" s="14">
        <f>_xlfn.XLOOKUP(B7,'[4]Kisa 4'!C:C,'[4]Kisa 4'!B:B,0)</f>
        <v>57.941819539184586</v>
      </c>
      <c r="G7" s="14">
        <f>_xlfn.XLOOKUP(B7,'[4]Kisa 5'!C:C,'[4]Kisa 5'!B:B,0)</f>
        <v>49.576469343214811</v>
      </c>
      <c r="H7" s="11">
        <f t="shared" si="0"/>
        <v>211.22302754699709</v>
      </c>
    </row>
    <row r="8" spans="1:9" x14ac:dyDescent="0.4">
      <c r="A8" s="1">
        <v>7</v>
      </c>
      <c r="B8" s="13" t="s">
        <v>42</v>
      </c>
      <c r="C8" s="14">
        <f>_xlfn.XLOOKUP([4]Yhteenveto!A5,'[4]Kisa 1'!C:C,'[4]Kisa 1'!B:B,0)</f>
        <v>79.145312500000003</v>
      </c>
      <c r="D8" s="14">
        <f>_xlfn.XLOOKUP(B8,'[4]Kisa 2'!C:C,'[4]Kisa 2'!B:B,0)</f>
        <v>0</v>
      </c>
      <c r="E8" s="14">
        <f>_xlfn.XLOOKUP(B8,'[4]Kisa 3'!C:C,'[4]Kisa 3'!B:B,0)</f>
        <v>73.209414062500002</v>
      </c>
      <c r="F8" s="14">
        <f>_xlfn.XLOOKUP(B8,'[4]Kisa 4'!C:C,'[4]Kisa 4'!B:B,0)</f>
        <v>0</v>
      </c>
      <c r="G8" s="14">
        <f>_xlfn.XLOOKUP(B8,'[4]Kisa 5'!C:C,'[4]Kisa 5'!B:B,0)</f>
        <v>57.941819539184586</v>
      </c>
      <c r="H8" s="11">
        <f t="shared" si="0"/>
        <v>210.29654610168458</v>
      </c>
    </row>
    <row r="9" spans="1:9" x14ac:dyDescent="0.4">
      <c r="A9" s="1">
        <v>8</v>
      </c>
      <c r="B9" s="15" t="s">
        <v>50</v>
      </c>
      <c r="C9" s="14">
        <f>_xlfn.XLOOKUP([4]Yhteenveto!A14,'[4]Kisa 1'!C:C,'[4]Kisa 1'!B:B,0)</f>
        <v>0</v>
      </c>
      <c r="D9" s="14">
        <f>_xlfn.XLOOKUP(B9,'[4]Kisa 2'!C:C,'[4]Kisa 2'!B:B,0)</f>
        <v>0</v>
      </c>
      <c r="E9" s="14">
        <f>_xlfn.XLOOKUP(B9,'[4]Kisa 3'!C:C,'[4]Kisa 3'!B:B,0)</f>
        <v>0</v>
      </c>
      <c r="F9" s="14">
        <f>_xlfn.XLOOKUP(B9,'[4]Kisa 4'!C:C,'[4]Kisa 4'!B:B,0)</f>
        <v>100</v>
      </c>
      <c r="G9" s="14">
        <f>_xlfn.XLOOKUP(B9,'[4]Kisa 5'!C:C,'[4]Kisa 5'!B:B,0)</f>
        <v>100</v>
      </c>
      <c r="H9" s="11">
        <f t="shared" si="0"/>
        <v>200</v>
      </c>
    </row>
    <row r="10" spans="1:9" x14ac:dyDescent="0.4">
      <c r="A10" s="1">
        <v>9</v>
      </c>
      <c r="B10" s="13" t="s">
        <v>47</v>
      </c>
      <c r="C10" s="14">
        <f>_xlfn.XLOOKUP([4]Yhteenveto!A11,'[4]Kisa 1'!C:C,'[4]Kisa 1'!B:B,0)</f>
        <v>0</v>
      </c>
      <c r="D10" s="14">
        <f>_xlfn.XLOOKUP(B10,'[4]Kisa 2'!C:C,'[4]Kisa 2'!B:B,0)</f>
        <v>62.639804907226576</v>
      </c>
      <c r="E10" s="14">
        <f>_xlfn.XLOOKUP(B10,'[4]Kisa 3'!C:C,'[4]Kisa 3'!B:B,0)</f>
        <v>57.941819539184586</v>
      </c>
      <c r="F10" s="14">
        <f>_xlfn.XLOOKUP(B10,'[4]Kisa 4'!C:C,'[4]Kisa 4'!B:B,0)</f>
        <v>45.858234142473705</v>
      </c>
      <c r="G10" s="14">
        <f>_xlfn.XLOOKUP(B10,'[4]Kisa 5'!C:C,'[4]Kisa 5'!B:B,0)</f>
        <v>53.596183073745742</v>
      </c>
      <c r="H10" s="11">
        <f t="shared" si="0"/>
        <v>174.1778075201569</v>
      </c>
    </row>
    <row r="11" spans="1:9" x14ac:dyDescent="0.4">
      <c r="A11" s="1">
        <v>10</v>
      </c>
      <c r="B11" s="13" t="s">
        <v>46</v>
      </c>
      <c r="C11" s="14">
        <f>_xlfn.XLOOKUP([4]Yhteenveto!A10,'[4]Kisa 1'!C:C,'[4]Kisa 1'!B:B,0)</f>
        <v>0</v>
      </c>
      <c r="D11" s="14">
        <f>_xlfn.XLOOKUP(B11,'[4]Kisa 2'!C:C,'[4]Kisa 2'!B:B,0)</f>
        <v>67.718708007812509</v>
      </c>
      <c r="E11" s="14">
        <f>_xlfn.XLOOKUP(B11,'[4]Kisa 3'!C:C,'[4]Kisa 3'!B:B,0)</f>
        <v>62.639804907226576</v>
      </c>
      <c r="F11" s="14">
        <f>_xlfn.XLOOKUP(B11,'[4]Kisa 4'!C:C,'[4]Kisa 4'!B:B,0)</f>
        <v>0</v>
      </c>
      <c r="G11" s="14">
        <f>_xlfn.XLOOKUP(B11,'[4]Kisa 5'!C:C,'[4]Kisa 5'!B:B,0)</f>
        <v>0</v>
      </c>
      <c r="H11" s="11">
        <f t="shared" si="0"/>
        <v>130.35851291503909</v>
      </c>
    </row>
    <row r="12" spans="1:9" x14ac:dyDescent="0.4">
      <c r="A12" s="1">
        <v>11</v>
      </c>
      <c r="B12" s="13" t="s">
        <v>49</v>
      </c>
      <c r="C12" s="14">
        <f>_xlfn.XLOOKUP([4]Yhteenveto!A13,'[4]Kisa 1'!C:C,'[4]Kisa 1'!B:B,0)</f>
        <v>0</v>
      </c>
      <c r="D12" s="14">
        <f>_xlfn.XLOOKUP(B12,'[4]Kisa 2'!C:C,'[4]Kisa 2'!B:B,0)</f>
        <v>0</v>
      </c>
      <c r="E12" s="14">
        <f>_xlfn.XLOOKUP(B12,'[4]Kisa 3'!C:C,'[4]Kisa 3'!B:B,0)</f>
        <v>79.145312500000003</v>
      </c>
      <c r="F12" s="14">
        <f>_xlfn.XLOOKUP(B12,'[4]Kisa 4'!C:C,'[4]Kisa 4'!B:B,0)</f>
        <v>0</v>
      </c>
      <c r="G12" s="14">
        <f>_xlfn.XLOOKUP(B12,'[4]Kisa 5'!C:C,'[4]Kisa 5'!B:B,0)</f>
        <v>0</v>
      </c>
      <c r="H12" s="11">
        <f t="shared" si="0"/>
        <v>79.145312500000003</v>
      </c>
    </row>
    <row r="13" spans="1:9" x14ac:dyDescent="0.4">
      <c r="A13" s="1">
        <v>12</v>
      </c>
      <c r="B13" s="13" t="s">
        <v>13</v>
      </c>
      <c r="C13" s="14">
        <f>_xlfn.XLOOKUP([4]Yhteenveto!A6,'[4]Kisa 1'!C:C,'[4]Kisa 1'!B:B,0)</f>
        <v>73.209414062500002</v>
      </c>
      <c r="D13" s="14">
        <f>_xlfn.XLOOKUP(B13,'[4]Kisa 2'!C:C,'[4]Kisa 2'!B:B,0)</f>
        <v>0</v>
      </c>
      <c r="E13" s="14">
        <f>_xlfn.XLOOKUP(B13,'[4]Kisa 3'!C:C,'[4]Kisa 3'!B:B,0)</f>
        <v>0</v>
      </c>
      <c r="F13" s="14">
        <f>_xlfn.XLOOKUP(B13,'[4]Kisa 4'!C:C,'[4]Kisa 4'!B:B,0)</f>
        <v>0</v>
      </c>
      <c r="G13" s="14">
        <f>_xlfn.XLOOKUP(B13,'[4]Kisa 5'!C:C,'[4]Kisa 5'!B:B,0)</f>
        <v>0</v>
      </c>
      <c r="H13" s="11">
        <f t="shared" si="0"/>
        <v>73.209414062500002</v>
      </c>
    </row>
    <row r="14" spans="1:9" x14ac:dyDescent="0.4">
      <c r="A14" s="1">
        <v>13</v>
      </c>
      <c r="B14" s="15" t="s">
        <v>51</v>
      </c>
      <c r="C14" s="14">
        <f>_xlfn.XLOOKUP([4]Yhteenveto!A15,'[4]Kisa 1'!C:C,'[4]Kisa 1'!B:B,0)</f>
        <v>0</v>
      </c>
      <c r="D14" s="14">
        <f>_xlfn.XLOOKUP(B14,'[4]Kisa 2'!C:C,'[4]Kisa 2'!B:B,0)</f>
        <v>0</v>
      </c>
      <c r="E14" s="14">
        <f>_xlfn.XLOOKUP(B14,'[4]Kisa 3'!C:C,'[4]Kisa 3'!B:B,0)</f>
        <v>0</v>
      </c>
      <c r="F14" s="14">
        <f>_xlfn.XLOOKUP(B14,'[4]Kisa 4'!C:C,'[4]Kisa 4'!B:B,0)</f>
        <v>73.209414062500002</v>
      </c>
      <c r="G14" s="14">
        <f>_xlfn.XLOOKUP(B14,'[4]Kisa 5'!C:C,'[4]Kisa 5'!B:B,0)</f>
        <v>0</v>
      </c>
      <c r="H14" s="11">
        <f t="shared" si="0"/>
        <v>73.209414062500002</v>
      </c>
    </row>
    <row r="15" spans="1:9" x14ac:dyDescent="0.4">
      <c r="A15" s="1">
        <v>14</v>
      </c>
      <c r="B15" s="15" t="s">
        <v>52</v>
      </c>
      <c r="C15" s="14">
        <f>_xlfn.XLOOKUP([4]Yhteenveto!A16,'[4]Kisa 1'!C:C,'[4]Kisa 1'!B:B,0)</f>
        <v>0</v>
      </c>
      <c r="D15" s="14">
        <f>_xlfn.XLOOKUP(B15,'[4]Kisa 2'!C:C,'[4]Kisa 2'!B:B,0)</f>
        <v>0</v>
      </c>
      <c r="E15" s="14">
        <f>_xlfn.XLOOKUP(B15,'[4]Kisa 3'!C:C,'[4]Kisa 3'!B:B,0)</f>
        <v>0</v>
      </c>
      <c r="F15" s="14">
        <f>_xlfn.XLOOKUP(B15,'[4]Kisa 4'!C:C,'[4]Kisa 4'!B:B,0)</f>
        <v>67.718708007812509</v>
      </c>
      <c r="G15" s="14">
        <f>_xlfn.XLOOKUP(B15,'[4]Kisa 5'!C:C,'[4]Kisa 5'!B:B,0)</f>
        <v>0</v>
      </c>
      <c r="H15" s="11">
        <f t="shared" si="0"/>
        <v>67.718708007812509</v>
      </c>
    </row>
    <row r="16" spans="1:9" x14ac:dyDescent="0.4">
      <c r="A16" s="1">
        <v>15</v>
      </c>
      <c r="B16" s="13" t="s">
        <v>48</v>
      </c>
      <c r="C16" s="14">
        <f>_xlfn.XLOOKUP([4]Yhteenveto!A12,'[4]Kisa 1'!C:C,'[4]Kisa 1'!B:B,0)</f>
        <v>0</v>
      </c>
      <c r="D16" s="14">
        <f>_xlfn.XLOOKUP(B16,'[4]Kisa 2'!C:C,'[4]Kisa 2'!B:B,0)</f>
        <v>57.941819539184586</v>
      </c>
      <c r="E16" s="14">
        <f>_xlfn.XLOOKUP(B16,'[4]Kisa 3'!C:C,'[4]Kisa 3'!B:B,0)</f>
        <v>0</v>
      </c>
      <c r="F16" s="14">
        <f>_xlfn.XLOOKUP(B16,'[4]Kisa 4'!C:C,'[4]Kisa 4'!B:B,0)</f>
        <v>0</v>
      </c>
      <c r="G16" s="14">
        <f>_xlfn.XLOOKUP(B16,'[4]Kisa 5'!C:C,'[4]Kisa 5'!B:B,0)</f>
        <v>0</v>
      </c>
      <c r="H16" s="11">
        <f t="shared" si="0"/>
        <v>57.941819539184586</v>
      </c>
    </row>
    <row r="17" spans="1:8" x14ac:dyDescent="0.4">
      <c r="A17" s="1">
        <v>16</v>
      </c>
      <c r="B17" s="15" t="s">
        <v>53</v>
      </c>
      <c r="C17" s="14">
        <f>_xlfn.XLOOKUP([4]Yhteenveto!A17,'[4]Kisa 1'!C:C,'[4]Kisa 1'!B:B,0)</f>
        <v>0</v>
      </c>
      <c r="D17" s="14">
        <f>_xlfn.XLOOKUP(B17,'[4]Kisa 2'!C:C,'[4]Kisa 2'!B:B,0)</f>
        <v>0</v>
      </c>
      <c r="E17" s="14">
        <f>_xlfn.XLOOKUP(B17,'[4]Kisa 3'!C:C,'[4]Kisa 3'!B:B,0)</f>
        <v>0</v>
      </c>
      <c r="F17" s="14">
        <f>_xlfn.XLOOKUP(B17,'[4]Kisa 4'!C:C,'[4]Kisa 4'!B:B,0)</f>
        <v>53.596183073745742</v>
      </c>
      <c r="G17" s="14">
        <f>_xlfn.XLOOKUP(B17,'[4]Kisa 5'!C:C,'[4]Kisa 5'!B:B,0)</f>
        <v>0</v>
      </c>
      <c r="H17" s="11">
        <f t="shared" si="0"/>
        <v>53.596183073745742</v>
      </c>
    </row>
    <row r="18" spans="1:8" x14ac:dyDescent="0.4">
      <c r="A18" s="1">
        <v>17</v>
      </c>
      <c r="B18" s="15" t="s">
        <v>54</v>
      </c>
      <c r="C18" s="14">
        <f>_xlfn.XLOOKUP([4]Yhteenveto!A20,'[4]Kisa 1'!C:C,'[4]Kisa 1'!B:B,0)</f>
        <v>0</v>
      </c>
      <c r="D18" s="14">
        <f>_xlfn.XLOOKUP(B18,'[4]Kisa 2'!C:C,'[4]Kisa 2'!B:B,0)</f>
        <v>0</v>
      </c>
      <c r="E18" s="14">
        <f>_xlfn.XLOOKUP(B18,'[4]Kisa 3'!C:C,'[4]Kisa 3'!B:B,0)</f>
        <v>0</v>
      </c>
      <c r="F18" s="14">
        <f>_xlfn.XLOOKUP(B18,'[4]Kisa 4'!C:C,'[4]Kisa 4'!B:B,0)</f>
        <v>39.237451588154066</v>
      </c>
      <c r="G18" s="14">
        <f>_xlfn.XLOOKUP(B18,'[4]Kisa 5'!C:C,'[4]Kisa 5'!B:B,0)</f>
        <v>0</v>
      </c>
      <c r="H18" s="11">
        <f t="shared" si="0"/>
        <v>39.237451588154066</v>
      </c>
    </row>
    <row r="19" spans="1:8" x14ac:dyDescent="0.4">
      <c r="A19" s="1">
        <v>18</v>
      </c>
      <c r="B19" s="15" t="s">
        <v>55</v>
      </c>
      <c r="C19" s="14">
        <f>_xlfn.XLOOKUP([4]Yhteenveto!A21,'[4]Kisa 1'!C:C,'[4]Kisa 1'!B:B,0)</f>
        <v>0</v>
      </c>
      <c r="D19" s="14">
        <f>_xlfn.XLOOKUP(B19,'[4]Kisa 2'!C:C,'[4]Kisa 2'!B:B,0)</f>
        <v>0</v>
      </c>
      <c r="E19" s="14">
        <f>_xlfn.XLOOKUP(B19,'[4]Kisa 3'!C:C,'[4]Kisa 3'!B:B,0)</f>
        <v>0</v>
      </c>
      <c r="F19" s="14">
        <f>_xlfn.XLOOKUP(B19,'[4]Kisa 4'!C:C,'[4]Kisa 4'!B:B,0)</f>
        <v>36.294642719042514</v>
      </c>
      <c r="G19" s="14">
        <f>_xlfn.XLOOKUP(B19,'[4]Kisa 5'!C:C,'[4]Kisa 5'!B:B,0)</f>
        <v>0</v>
      </c>
      <c r="H19" s="11">
        <f t="shared" si="0"/>
        <v>36.294642719042514</v>
      </c>
    </row>
    <row r="20" spans="1:8" x14ac:dyDescent="0.4">
      <c r="A20" s="1">
        <v>19</v>
      </c>
      <c r="B20" s="15" t="s">
        <v>56</v>
      </c>
      <c r="C20" s="14">
        <f>_xlfn.XLOOKUP([4]Yhteenveto!A22,'[4]Kisa 1'!C:C,'[4]Kisa 1'!B:B,0)</f>
        <v>0</v>
      </c>
      <c r="D20" s="14">
        <f>_xlfn.XLOOKUP(B20,'[4]Kisa 2'!C:C,'[4]Kisa 2'!B:B,0)</f>
        <v>0</v>
      </c>
      <c r="E20" s="14">
        <f>_xlfn.XLOOKUP(B20,'[4]Kisa 3'!C:C,'[4]Kisa 3'!B:B,0)</f>
        <v>0</v>
      </c>
      <c r="F20" s="14">
        <f>_xlfn.XLOOKUP(B20,'[4]Kisa 4'!C:C,'[4]Kisa 4'!B:B,0)</f>
        <v>33.57254451511433</v>
      </c>
      <c r="G20" s="14">
        <f>_xlfn.XLOOKUP(B20,'[4]Kisa 5'!C:C,'[4]Kisa 5'!B:B,0)</f>
        <v>0</v>
      </c>
      <c r="H20" s="11">
        <f t="shared" si="0"/>
        <v>33.57254451511433</v>
      </c>
    </row>
    <row r="21" spans="1:8" x14ac:dyDescent="0.4">
      <c r="A21" s="1">
        <v>20</v>
      </c>
      <c r="B21" s="15" t="s">
        <v>57</v>
      </c>
      <c r="C21" s="14">
        <f>_xlfn.XLOOKUP([4]Yhteenveto!A23,'[4]Kisa 1'!C:C,'[4]Kisa 1'!B:B,0)</f>
        <v>0</v>
      </c>
      <c r="D21" s="14">
        <f>_xlfn.XLOOKUP(B21,'[4]Kisa 2'!C:C,'[4]Kisa 2'!B:B,0)</f>
        <v>0</v>
      </c>
      <c r="E21" s="14">
        <f>_xlfn.XLOOKUP(B21,'[4]Kisa 3'!C:C,'[4]Kisa 3'!B:B,0)</f>
        <v>0</v>
      </c>
      <c r="F21" s="14">
        <f>_xlfn.XLOOKUP(B21,'[4]Kisa 4'!C:C,'[4]Kisa 4'!B:B,0)</f>
        <v>31.054603676480756</v>
      </c>
      <c r="G21" s="14">
        <f>_xlfn.XLOOKUP(B21,'[4]Kisa 5'!C:C,'[4]Kisa 5'!B:B,0)</f>
        <v>0</v>
      </c>
      <c r="H21" s="11">
        <f t="shared" si="0"/>
        <v>31.054603676480756</v>
      </c>
    </row>
    <row r="22" spans="1:8" x14ac:dyDescent="0.4">
      <c r="A22" s="1">
        <v>21</v>
      </c>
      <c r="B22" s="15" t="s">
        <v>58</v>
      </c>
      <c r="C22" s="14">
        <f>_xlfn.XLOOKUP([4]Yhteenveto!A24,'[4]Kisa 1'!C:C,'[4]Kisa 1'!B:B,0)</f>
        <v>0</v>
      </c>
      <c r="D22" s="14">
        <f>_xlfn.XLOOKUP(B22,'[4]Kisa 2'!C:C,'[4]Kisa 2'!B:B,0)</f>
        <v>0</v>
      </c>
      <c r="E22" s="14">
        <f>_xlfn.XLOOKUP(B22,'[4]Kisa 3'!C:C,'[4]Kisa 3'!B:B,0)</f>
        <v>0</v>
      </c>
      <c r="F22" s="14">
        <f>_xlfn.XLOOKUP(B22,'[4]Kisa 4'!C:C,'[4]Kisa 4'!B:B,0)</f>
        <v>28.725508400744701</v>
      </c>
      <c r="G22" s="14">
        <f>_xlfn.XLOOKUP(B22,'[4]Kisa 5'!C:C,'[4]Kisa 5'!B:B,0)</f>
        <v>0</v>
      </c>
      <c r="H22" s="11">
        <f t="shared" si="0"/>
        <v>28.725508400744701</v>
      </c>
    </row>
  </sheetData>
  <sortState xmlns:xlrd2="http://schemas.microsoft.com/office/spreadsheetml/2017/richdata2" ref="A2:I22">
    <sortCondition descending="1" ref="H1:H2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8DEB-7F79-1743-BCA5-70A1B7665709}">
  <dimension ref="A1:J17"/>
  <sheetViews>
    <sheetView workbookViewId="0">
      <selection activeCell="B26" sqref="B26"/>
    </sheetView>
  </sheetViews>
  <sheetFormatPr defaultColWidth="10.6640625" defaultRowHeight="16" x14ac:dyDescent="0.4"/>
  <cols>
    <col min="1" max="1" width="3.1640625" bestFit="1" customWidth="1"/>
    <col min="2" max="2" width="15.5" bestFit="1" customWidth="1"/>
    <col min="3" max="9" width="10.83203125" style="12"/>
  </cols>
  <sheetData>
    <row r="1" spans="1:10" x14ac:dyDescent="0.4">
      <c r="A1" s="1"/>
      <c r="B1" s="20" t="s">
        <v>0</v>
      </c>
      <c r="C1" s="23" t="s">
        <v>1</v>
      </c>
      <c r="D1" s="23" t="s">
        <v>2</v>
      </c>
      <c r="E1" s="23" t="s">
        <v>3</v>
      </c>
      <c r="F1" s="23" t="s">
        <v>24</v>
      </c>
      <c r="G1" s="23" t="s">
        <v>25</v>
      </c>
      <c r="H1" s="23" t="s">
        <v>61</v>
      </c>
      <c r="I1" s="24" t="s">
        <v>4</v>
      </c>
      <c r="J1" s="18" t="s">
        <v>77</v>
      </c>
    </row>
    <row r="2" spans="1:10" x14ac:dyDescent="0.4">
      <c r="A2" s="1">
        <v>1</v>
      </c>
      <c r="B2" s="21" t="s">
        <v>78</v>
      </c>
      <c r="C2" s="25">
        <f>_xlfn.XLOOKUP([5]Yhteenveto!A9,'[5]Kisa 1'!C:C,'[5]Kisa 1'!B:B,0)</f>
        <v>0</v>
      </c>
      <c r="D2" s="25">
        <f>_xlfn.XLOOKUP(B2,'[5]Kisa 2'!C:C,'[5]Kisa 2'!B:B,0)</f>
        <v>0</v>
      </c>
      <c r="E2" s="25">
        <v>100</v>
      </c>
      <c r="F2" s="25">
        <v>100</v>
      </c>
      <c r="G2" s="25">
        <v>100</v>
      </c>
      <c r="H2" s="25">
        <v>92.5</v>
      </c>
      <c r="I2" s="26">
        <f t="shared" ref="I2:I17" si="0">IFERROR(LARGE(C2:H2,1),0)+IFERROR(LARGE(C2:H2,2),0)+IFERROR(LARGE(C2:H2,3),0)+IFERROR(LARGE(C2:H2,4),0)</f>
        <v>392.5</v>
      </c>
      <c r="J2" s="19"/>
    </row>
    <row r="3" spans="1:10" x14ac:dyDescent="0.4">
      <c r="A3" s="1">
        <v>2</v>
      </c>
      <c r="B3" s="21" t="s">
        <v>62</v>
      </c>
      <c r="C3" s="25">
        <f>_xlfn.XLOOKUP([5]Yhteenveto!A2,'[5]Kisa 1'!C:C,'[5]Kisa 1'!B:B,0)</f>
        <v>100</v>
      </c>
      <c r="D3" s="25">
        <f>_xlfn.XLOOKUP(B3,'[5]Kisa 2'!C:C,'[5]Kisa 2'!B:B,0)</f>
        <v>0</v>
      </c>
      <c r="E3" s="25">
        <f>_xlfn.XLOOKUP(B3,'[5]Kisa 3'!C:C,'[5]Kisa 3'!B:B,0)</f>
        <v>92.5</v>
      </c>
      <c r="F3" s="25">
        <f>_xlfn.XLOOKUP(B3,'[5]Kisa 4'!C:C,'[5]Kisa 4'!B:B,0)</f>
        <v>92.5</v>
      </c>
      <c r="G3" s="25">
        <f>_xlfn.XLOOKUP(B3,'[5]Kisa 5'!C:C,'[5]Kisa 5'!B:B,0)</f>
        <v>92.5</v>
      </c>
      <c r="H3" s="25">
        <f>_xlfn.XLOOKUP(B3,'[5]Kisa 6'!C:C,'[5]Kisa 6'!B:B,0)</f>
        <v>0</v>
      </c>
      <c r="I3" s="26">
        <f t="shared" si="0"/>
        <v>377.5</v>
      </c>
      <c r="J3" s="19"/>
    </row>
    <row r="4" spans="1:10" x14ac:dyDescent="0.4">
      <c r="A4" s="1">
        <v>3</v>
      </c>
      <c r="B4" s="21" t="s">
        <v>63</v>
      </c>
      <c r="C4" s="25">
        <f>_xlfn.XLOOKUP([5]Yhteenveto!A3,'[5]Kisa 1'!C:C,'[5]Kisa 1'!B:B,0)</f>
        <v>92.5</v>
      </c>
      <c r="D4" s="25">
        <f>_xlfn.XLOOKUP(B4,'[5]Kisa 2'!C:C,'[5]Kisa 2'!B:B,0)</f>
        <v>92.5</v>
      </c>
      <c r="E4" s="25">
        <f>_xlfn.XLOOKUP(B4,'[5]Kisa 3'!C:C,'[5]Kisa 3'!B:B,0)</f>
        <v>0</v>
      </c>
      <c r="F4" s="25">
        <f>_xlfn.XLOOKUP(B4,'[5]Kisa 4'!C:C,'[5]Kisa 4'!B:B,0)</f>
        <v>85.5625</v>
      </c>
      <c r="G4" s="25">
        <f>_xlfn.XLOOKUP(B4,'[5]Kisa 5'!C:C,'[5]Kisa 5'!B:B,0)</f>
        <v>0</v>
      </c>
      <c r="H4" s="25">
        <f>_xlfn.XLOOKUP(B4,'[5]Kisa 6'!C:C,'[5]Kisa 6'!B:B,0)</f>
        <v>85.5625</v>
      </c>
      <c r="I4" s="26">
        <f t="shared" si="0"/>
        <v>356.125</v>
      </c>
      <c r="J4" s="19"/>
    </row>
    <row r="5" spans="1:10" x14ac:dyDescent="0.4">
      <c r="A5" s="1">
        <v>4</v>
      </c>
      <c r="B5" s="21" t="s">
        <v>69</v>
      </c>
      <c r="C5" s="25">
        <f>_xlfn.XLOOKUP([5]Yhteenveto!A10,'[5]Kisa 1'!C:C,'[5]Kisa 1'!B:B,0)</f>
        <v>0</v>
      </c>
      <c r="D5" s="25">
        <f>_xlfn.XLOOKUP(B5,'[5]Kisa 2'!C:C,'[5]Kisa 2'!B:B,0)</f>
        <v>0</v>
      </c>
      <c r="E5" s="25">
        <f>_xlfn.XLOOKUP(B5,'[5]Kisa 3'!C:C,'[5]Kisa 3'!B:B,0)</f>
        <v>85.5625</v>
      </c>
      <c r="F5" s="25">
        <f>_xlfn.XLOOKUP(B5,'[5]Kisa 4'!C:C,'[5]Kisa 4'!B:B,0)</f>
        <v>0</v>
      </c>
      <c r="G5" s="25">
        <f>_xlfn.XLOOKUP(B5,'[5]Kisa 5'!C:C,'[5]Kisa 5'!B:B,0)</f>
        <v>0</v>
      </c>
      <c r="H5" s="25">
        <f>_xlfn.XLOOKUP(B5,'[5]Kisa 6'!C:C,'[5]Kisa 6'!B:B,0)</f>
        <v>79.145312500000003</v>
      </c>
      <c r="I5" s="26">
        <f t="shared" si="0"/>
        <v>164.70781249999999</v>
      </c>
      <c r="J5" s="19"/>
    </row>
    <row r="6" spans="1:10" x14ac:dyDescent="0.4">
      <c r="A6" s="1">
        <v>5</v>
      </c>
      <c r="B6" s="22" t="s">
        <v>72</v>
      </c>
      <c r="C6" s="25">
        <f>_xlfn.XLOOKUP([5]Yhteenveto!A13,'[5]Kisa 1'!C:C,'[5]Kisa 1'!B:B,0)</f>
        <v>0</v>
      </c>
      <c r="D6" s="25">
        <f>_xlfn.XLOOKUP(B6,'[5]Kisa 2'!C:C,'[5]Kisa 2'!B:B,0)</f>
        <v>0</v>
      </c>
      <c r="E6" s="25">
        <f>_xlfn.XLOOKUP(B6,'[5]Kisa 3'!C:C,'[5]Kisa 3'!B:B,0)</f>
        <v>0</v>
      </c>
      <c r="F6" s="25">
        <f>_xlfn.XLOOKUP(B6,'[5]Kisa 4'!C:C,'[5]Kisa 4'!B:B,0)</f>
        <v>0</v>
      </c>
      <c r="G6" s="25">
        <f>_xlfn.XLOOKUP(B6,'[5]Kisa 5'!C:C,'[5]Kisa 5'!B:B,0)</f>
        <v>85.5625</v>
      </c>
      <c r="H6" s="25">
        <f>_xlfn.XLOOKUP(B6,'[5]Kisa 6'!C:C,'[5]Kisa 6'!B:B,0)</f>
        <v>73.209414062500002</v>
      </c>
      <c r="I6" s="26">
        <f t="shared" si="0"/>
        <v>158.7719140625</v>
      </c>
      <c r="J6" s="19"/>
    </row>
    <row r="7" spans="1:10" x14ac:dyDescent="0.4">
      <c r="A7" s="1">
        <v>6</v>
      </c>
      <c r="B7" s="21" t="s">
        <v>64</v>
      </c>
      <c r="C7" s="25">
        <f>_xlfn.XLOOKUP([5]Yhteenveto!A4,'[5]Kisa 1'!C:C,'[5]Kisa 1'!B:B,0)</f>
        <v>0</v>
      </c>
      <c r="D7" s="25">
        <f>_xlfn.XLOOKUP(B7,'[5]Kisa 2'!C:C,'[5]Kisa 2'!B:B,0)</f>
        <v>100</v>
      </c>
      <c r="E7" s="25">
        <f>_xlfn.XLOOKUP(B7,'[5]Kisa 3'!C:C,'[5]Kisa 3'!B:B,0)</f>
        <v>0</v>
      </c>
      <c r="F7" s="25">
        <f>_xlfn.XLOOKUP(B7,'[5]Kisa 4'!C:C,'[5]Kisa 4'!B:B,0)</f>
        <v>0</v>
      </c>
      <c r="G7" s="25">
        <f>_xlfn.XLOOKUP(B7,'[5]Kisa 5'!C:C,'[5]Kisa 5'!B:B,0)</f>
        <v>0</v>
      </c>
      <c r="H7" s="25">
        <f>_xlfn.XLOOKUP(B7,'[5]Kisa 6'!C:C,'[5]Kisa 6'!B:B,0)</f>
        <v>0</v>
      </c>
      <c r="I7" s="26">
        <f t="shared" si="0"/>
        <v>100</v>
      </c>
      <c r="J7" s="19"/>
    </row>
    <row r="8" spans="1:10" x14ac:dyDescent="0.4">
      <c r="A8" s="1">
        <v>7</v>
      </c>
      <c r="B8" s="21" t="s">
        <v>65</v>
      </c>
      <c r="C8" s="25">
        <f>_xlfn.XLOOKUP([5]Yhteenveto!A5,'[5]Kisa 1'!C:C,'[5]Kisa 1'!B:B,0)</f>
        <v>0</v>
      </c>
      <c r="D8" s="25">
        <f>_xlfn.XLOOKUP(B8,'[5]Kisa 2'!C:C,'[5]Kisa 2'!B:B,0)</f>
        <v>85.5625</v>
      </c>
      <c r="E8" s="25">
        <f>_xlfn.XLOOKUP(B8,'[5]Kisa 3'!C:C,'[5]Kisa 3'!B:B,0)</f>
        <v>0</v>
      </c>
      <c r="F8" s="25">
        <f>_xlfn.XLOOKUP(B8,'[5]Kisa 4'!C:C,'[5]Kisa 4'!B:B,0)</f>
        <v>0</v>
      </c>
      <c r="G8" s="25">
        <f>_xlfn.XLOOKUP(B8,'[5]Kisa 5'!C:C,'[5]Kisa 5'!B:B,0)</f>
        <v>0</v>
      </c>
      <c r="H8" s="25">
        <f>_xlfn.XLOOKUP(B8,'[5]Kisa 6'!C:C,'[5]Kisa 6'!B:B,0)</f>
        <v>0</v>
      </c>
      <c r="I8" s="26">
        <f t="shared" si="0"/>
        <v>85.5625</v>
      </c>
      <c r="J8" s="19"/>
    </row>
    <row r="9" spans="1:10" x14ac:dyDescent="0.4">
      <c r="A9" s="1">
        <v>8</v>
      </c>
      <c r="B9" s="21" t="s">
        <v>66</v>
      </c>
      <c r="C9" s="25">
        <f>_xlfn.XLOOKUP([5]Yhteenveto!A6,'[5]Kisa 1'!C:C,'[5]Kisa 1'!B:B,0)</f>
        <v>0</v>
      </c>
      <c r="D9" s="25">
        <f>_xlfn.XLOOKUP(B9,'[5]Kisa 2'!C:C,'[5]Kisa 2'!B:B,0)</f>
        <v>79.145312500000003</v>
      </c>
      <c r="E9" s="25">
        <f>_xlfn.XLOOKUP(B9,'[5]Kisa 3'!C:C,'[5]Kisa 3'!B:B,0)</f>
        <v>0</v>
      </c>
      <c r="F9" s="25">
        <f>_xlfn.XLOOKUP(B9,'[5]Kisa 4'!C:C,'[5]Kisa 4'!B:B,0)</f>
        <v>0</v>
      </c>
      <c r="G9" s="25">
        <f>_xlfn.XLOOKUP(B9,'[5]Kisa 5'!C:C,'[5]Kisa 5'!B:B,0)</f>
        <v>0</v>
      </c>
      <c r="H9" s="25">
        <f>_xlfn.XLOOKUP(B9,'[5]Kisa 6'!C:C,'[5]Kisa 6'!B:B,0)</f>
        <v>0</v>
      </c>
      <c r="I9" s="26">
        <f t="shared" si="0"/>
        <v>79.145312500000003</v>
      </c>
      <c r="J9" s="19"/>
    </row>
    <row r="10" spans="1:10" x14ac:dyDescent="0.4">
      <c r="A10" s="1">
        <v>9</v>
      </c>
      <c r="B10" s="21" t="s">
        <v>70</v>
      </c>
      <c r="C10" s="25">
        <f>_xlfn.XLOOKUP([5]Yhteenveto!A11,'[5]Kisa 1'!C:C,'[5]Kisa 1'!B:B,0)</f>
        <v>0</v>
      </c>
      <c r="D10" s="25">
        <f>_xlfn.XLOOKUP(B10,'[5]Kisa 2'!C:C,'[5]Kisa 2'!B:B,0)</f>
        <v>0</v>
      </c>
      <c r="E10" s="25">
        <f>_xlfn.XLOOKUP(B10,'[5]Kisa 3'!C:C,'[5]Kisa 3'!B:B,0)</f>
        <v>79.145312500000003</v>
      </c>
      <c r="F10" s="25">
        <f>_xlfn.XLOOKUP(B10,'[5]Kisa 4'!C:C,'[5]Kisa 4'!B:B,0)</f>
        <v>0</v>
      </c>
      <c r="G10" s="25">
        <f>_xlfn.XLOOKUP(B10,'[5]Kisa 5'!C:C,'[5]Kisa 5'!B:B,0)</f>
        <v>0</v>
      </c>
      <c r="H10" s="25">
        <f>_xlfn.XLOOKUP(B10,'[5]Kisa 6'!C:C,'[5]Kisa 6'!B:B,0)</f>
        <v>0</v>
      </c>
      <c r="I10" s="26">
        <f t="shared" si="0"/>
        <v>79.145312500000003</v>
      </c>
      <c r="J10" s="19"/>
    </row>
    <row r="11" spans="1:10" x14ac:dyDescent="0.4">
      <c r="A11" s="1">
        <v>10</v>
      </c>
      <c r="B11" s="22" t="s">
        <v>73</v>
      </c>
      <c r="C11" s="25">
        <f>_xlfn.XLOOKUP([5]Yhteenveto!A14,'[5]Kisa 1'!C:C,'[5]Kisa 1'!B:B,0)</f>
        <v>0</v>
      </c>
      <c r="D11" s="25">
        <f>_xlfn.XLOOKUP(B11,'[5]Kisa 2'!C:C,'[5]Kisa 2'!B:B,0)</f>
        <v>0</v>
      </c>
      <c r="E11" s="25">
        <f>_xlfn.XLOOKUP(B11,'[5]Kisa 3'!C:C,'[5]Kisa 3'!B:B,0)</f>
        <v>0</v>
      </c>
      <c r="F11" s="25">
        <f>_xlfn.XLOOKUP(B11,'[5]Kisa 4'!C:C,'[5]Kisa 4'!B:B,0)</f>
        <v>0</v>
      </c>
      <c r="G11" s="25">
        <f>_xlfn.XLOOKUP(B11,'[5]Kisa 5'!C:C,'[5]Kisa 5'!B:B,0)</f>
        <v>79.145312500000003</v>
      </c>
      <c r="H11" s="25">
        <f>_xlfn.XLOOKUP(B11,'[5]Kisa 6'!C:C,'[5]Kisa 6'!B:B,0)</f>
        <v>0</v>
      </c>
      <c r="I11" s="26">
        <f t="shared" si="0"/>
        <v>79.145312500000003</v>
      </c>
      <c r="J11" s="19"/>
    </row>
    <row r="12" spans="1:10" x14ac:dyDescent="0.4">
      <c r="A12" s="1">
        <v>11</v>
      </c>
      <c r="B12" s="21" t="s">
        <v>67</v>
      </c>
      <c r="C12" s="25">
        <f>_xlfn.XLOOKUP([5]Yhteenveto!A7,'[5]Kisa 1'!C:C,'[5]Kisa 1'!B:B,0)</f>
        <v>0</v>
      </c>
      <c r="D12" s="25">
        <f>_xlfn.XLOOKUP(B12,'[5]Kisa 2'!C:C,'[5]Kisa 2'!B:B,0)</f>
        <v>73.209414062500002</v>
      </c>
      <c r="E12" s="25">
        <f>_xlfn.XLOOKUP(B12,'[5]Kisa 3'!C:C,'[5]Kisa 3'!B:B,0)</f>
        <v>0</v>
      </c>
      <c r="F12" s="25">
        <f>_xlfn.XLOOKUP(B12,'[5]Kisa 4'!C:C,'[5]Kisa 4'!B:B,0)</f>
        <v>0</v>
      </c>
      <c r="G12" s="25">
        <f>_xlfn.XLOOKUP(B12,'[5]Kisa 5'!C:C,'[5]Kisa 5'!B:B,0)</f>
        <v>0</v>
      </c>
      <c r="H12" s="25">
        <f>_xlfn.XLOOKUP(B12,'[5]Kisa 6'!C:C,'[5]Kisa 6'!B:B,0)</f>
        <v>0</v>
      </c>
      <c r="I12" s="26">
        <f t="shared" si="0"/>
        <v>73.209414062500002</v>
      </c>
      <c r="J12" s="19"/>
    </row>
    <row r="13" spans="1:10" x14ac:dyDescent="0.4">
      <c r="A13" s="1">
        <v>12</v>
      </c>
      <c r="B13" s="21" t="s">
        <v>71</v>
      </c>
      <c r="C13" s="25">
        <f>_xlfn.XLOOKUP([5]Yhteenveto!A12,'[5]Kisa 1'!C:C,'[5]Kisa 1'!B:B,0)</f>
        <v>0</v>
      </c>
      <c r="D13" s="25">
        <f>_xlfn.XLOOKUP(B13,'[5]Kisa 2'!C:C,'[5]Kisa 2'!B:B,0)</f>
        <v>0</v>
      </c>
      <c r="E13" s="25">
        <f>_xlfn.XLOOKUP(B13,'[5]Kisa 3'!C:C,'[5]Kisa 3'!B:B,0)</f>
        <v>73.209414062500002</v>
      </c>
      <c r="F13" s="25">
        <f>_xlfn.XLOOKUP(B13,'[5]Kisa 4'!C:C,'[5]Kisa 4'!B:B,0)</f>
        <v>0</v>
      </c>
      <c r="G13" s="25">
        <f>_xlfn.XLOOKUP(B13,'[5]Kisa 5'!C:C,'[5]Kisa 5'!B:B,0)</f>
        <v>0</v>
      </c>
      <c r="H13" s="25">
        <f>_xlfn.XLOOKUP(B13,'[5]Kisa 6'!C:C,'[5]Kisa 6'!B:B,0)</f>
        <v>0</v>
      </c>
      <c r="I13" s="26">
        <f t="shared" si="0"/>
        <v>73.209414062500002</v>
      </c>
      <c r="J13" s="19"/>
    </row>
    <row r="14" spans="1:10" x14ac:dyDescent="0.4">
      <c r="A14" s="1">
        <v>13</v>
      </c>
      <c r="B14" s="22" t="s">
        <v>74</v>
      </c>
      <c r="C14" s="25">
        <f>_xlfn.XLOOKUP([5]Yhteenveto!A15,'[5]Kisa 1'!C:C,'[5]Kisa 1'!B:B,0)</f>
        <v>0</v>
      </c>
      <c r="D14" s="25">
        <f>_xlfn.XLOOKUP(B14,'[5]Kisa 2'!C:C,'[5]Kisa 2'!B:B,0)</f>
        <v>0</v>
      </c>
      <c r="E14" s="25">
        <f>_xlfn.XLOOKUP(B14,'[5]Kisa 3'!C:C,'[5]Kisa 3'!B:B,0)</f>
        <v>0</v>
      </c>
      <c r="F14" s="25">
        <f>_xlfn.XLOOKUP(B14,'[5]Kisa 4'!C:C,'[5]Kisa 4'!B:B,0)</f>
        <v>0</v>
      </c>
      <c r="G14" s="25">
        <f>_xlfn.XLOOKUP(B14,'[5]Kisa 5'!C:C,'[5]Kisa 5'!B:B,0)</f>
        <v>73.209414062500002</v>
      </c>
      <c r="H14" s="25">
        <f>_xlfn.XLOOKUP(B14,'[5]Kisa 6'!C:C,'[5]Kisa 6'!B:B,0)</f>
        <v>0</v>
      </c>
      <c r="I14" s="26">
        <f t="shared" si="0"/>
        <v>73.209414062500002</v>
      </c>
      <c r="J14" s="19"/>
    </row>
    <row r="15" spans="1:10" x14ac:dyDescent="0.4">
      <c r="A15" s="1">
        <v>14</v>
      </c>
      <c r="B15" s="21" t="s">
        <v>68</v>
      </c>
      <c r="C15" s="25">
        <f>_xlfn.XLOOKUP([5]Yhteenveto!A8,'[5]Kisa 1'!C:C,'[5]Kisa 1'!B:B,0)</f>
        <v>0</v>
      </c>
      <c r="D15" s="25">
        <f>_xlfn.XLOOKUP(B15,'[5]Kisa 2'!C:C,'[5]Kisa 2'!B:B,0)</f>
        <v>67.718708007812509</v>
      </c>
      <c r="E15" s="25">
        <f>_xlfn.XLOOKUP(B15,'[5]Kisa 3'!C:C,'[5]Kisa 3'!B:B,0)</f>
        <v>0</v>
      </c>
      <c r="F15" s="25">
        <f>_xlfn.XLOOKUP(B15,'[5]Kisa 4'!C:C,'[5]Kisa 4'!B:B,0)</f>
        <v>0</v>
      </c>
      <c r="G15" s="25">
        <f>_xlfn.XLOOKUP(B15,'[5]Kisa 5'!C:C,'[5]Kisa 5'!B:B,0)</f>
        <v>0</v>
      </c>
      <c r="H15" s="25">
        <f>_xlfn.XLOOKUP(B15,'[5]Kisa 6'!C:C,'[5]Kisa 6'!B:B,0)</f>
        <v>0</v>
      </c>
      <c r="I15" s="26">
        <f t="shared" si="0"/>
        <v>67.718708007812509</v>
      </c>
      <c r="J15" s="19"/>
    </row>
    <row r="16" spans="1:10" x14ac:dyDescent="0.4">
      <c r="A16" s="1">
        <v>15</v>
      </c>
      <c r="B16" s="22" t="s">
        <v>75</v>
      </c>
      <c r="C16" s="25">
        <f>_xlfn.XLOOKUP([5]Yhteenveto!A16,'[5]Kisa 1'!C:C,'[5]Kisa 1'!B:B,0)</f>
        <v>0</v>
      </c>
      <c r="D16" s="25">
        <f>_xlfn.XLOOKUP(B16,'[5]Kisa 2'!C:C,'[5]Kisa 2'!B:B,0)</f>
        <v>0</v>
      </c>
      <c r="E16" s="25">
        <f>_xlfn.XLOOKUP(B16,'[5]Kisa 3'!C:C,'[5]Kisa 3'!B:B,0)</f>
        <v>0</v>
      </c>
      <c r="F16" s="25">
        <f>_xlfn.XLOOKUP(B16,'[5]Kisa 4'!C:C,'[5]Kisa 4'!B:B,0)</f>
        <v>0</v>
      </c>
      <c r="G16" s="25">
        <f>_xlfn.XLOOKUP(B16,'[5]Kisa 5'!C:C,'[5]Kisa 5'!B:B,0)</f>
        <v>67.718708007812509</v>
      </c>
      <c r="H16" s="25">
        <f>_xlfn.XLOOKUP(B16,'[5]Kisa 6'!C:C,'[5]Kisa 6'!B:B,0)</f>
        <v>0</v>
      </c>
      <c r="I16" s="26">
        <f t="shared" si="0"/>
        <v>67.718708007812509</v>
      </c>
      <c r="J16" s="19"/>
    </row>
    <row r="17" spans="1:10" x14ac:dyDescent="0.4">
      <c r="A17" s="1">
        <v>16</v>
      </c>
      <c r="B17" s="22" t="s">
        <v>76</v>
      </c>
      <c r="C17" s="25">
        <f>_xlfn.XLOOKUP([5]Yhteenveto!A17,'[5]Kisa 1'!C:C,'[5]Kisa 1'!B:B,0)</f>
        <v>0</v>
      </c>
      <c r="D17" s="25">
        <f>_xlfn.XLOOKUP(B17,'[5]Kisa 2'!C:C,'[5]Kisa 2'!B:B,0)</f>
        <v>0</v>
      </c>
      <c r="E17" s="25">
        <f>_xlfn.XLOOKUP(B17,'[5]Kisa 3'!C:C,'[5]Kisa 3'!B:B,0)</f>
        <v>0</v>
      </c>
      <c r="F17" s="25">
        <f>_xlfn.XLOOKUP(B17,'[5]Kisa 4'!C:C,'[5]Kisa 4'!B:B,0)</f>
        <v>0</v>
      </c>
      <c r="G17" s="25">
        <f>_xlfn.XLOOKUP(B17,'[5]Kisa 5'!C:C,'[5]Kisa 5'!B:B,0)</f>
        <v>62.639804907226576</v>
      </c>
      <c r="H17" s="25">
        <f>_xlfn.XLOOKUP(B17,'[5]Kisa 6'!C:C,'[5]Kisa 6'!B:B,0)</f>
        <v>0</v>
      </c>
      <c r="I17" s="26">
        <f t="shared" si="0"/>
        <v>62.639804907226576</v>
      </c>
      <c r="J17" s="19"/>
    </row>
  </sheetData>
  <sortState xmlns:xlrd2="http://schemas.microsoft.com/office/spreadsheetml/2017/richdata2" ref="A2:J17">
    <sortCondition descending="1" ref="I1:I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CCA1-C40A-A240-BA1F-A19D68A05CDC}">
  <dimension ref="A1:J26"/>
  <sheetViews>
    <sheetView workbookViewId="0">
      <selection activeCell="A2" sqref="A2:A26"/>
    </sheetView>
  </sheetViews>
  <sheetFormatPr defaultColWidth="10.6640625" defaultRowHeight="16" x14ac:dyDescent="0.4"/>
  <cols>
    <col min="1" max="1" width="3.1640625" bestFit="1" customWidth="1"/>
    <col min="2" max="2" width="19.83203125" style="12" customWidth="1"/>
    <col min="3" max="9" width="10.83203125" style="12"/>
  </cols>
  <sheetData>
    <row r="1" spans="1:10" x14ac:dyDescent="0.4">
      <c r="A1" s="1"/>
      <c r="B1" s="26" t="s">
        <v>0</v>
      </c>
      <c r="C1" s="23" t="s">
        <v>1</v>
      </c>
      <c r="D1" s="23" t="s">
        <v>2</v>
      </c>
      <c r="E1" s="23" t="s">
        <v>3</v>
      </c>
      <c r="F1" s="23" t="s">
        <v>24</v>
      </c>
      <c r="G1" s="23" t="s">
        <v>25</v>
      </c>
      <c r="H1" s="23" t="s">
        <v>61</v>
      </c>
      <c r="I1" s="24" t="s">
        <v>4</v>
      </c>
      <c r="J1" s="27" t="s">
        <v>77</v>
      </c>
    </row>
    <row r="2" spans="1:10" x14ac:dyDescent="0.4">
      <c r="A2" s="1">
        <v>1</v>
      </c>
      <c r="B2" s="25" t="s">
        <v>79</v>
      </c>
      <c r="C2" s="25">
        <f>_xlfn.XLOOKUP([6]Yhteenveto!A2,'[6]Kisa 1'!C:C,'[6]Kisa 1'!B:B,0)</f>
        <v>100</v>
      </c>
      <c r="D2" s="25">
        <f>_xlfn.XLOOKUP(B2,'[6]Kisa 2'!C:C,'[6]Kisa 2'!B:B,0)</f>
        <v>79.145312500000003</v>
      </c>
      <c r="E2" s="25">
        <f>_xlfn.XLOOKUP(B2,'[6]Kisa 3'!C:C,'[6]Kisa 3'!B:B,0)</f>
        <v>0</v>
      </c>
      <c r="F2" s="25">
        <f>_xlfn.XLOOKUP(B2,'[6]Kisa 4'!C:C,'[6]Kisa 4'!B:B,0)</f>
        <v>100</v>
      </c>
      <c r="G2" s="25">
        <f>_xlfn.XLOOKUP(B2,'[6]Kisa 5'!C:C,'[6]Kisa 5'!B:B,0)</f>
        <v>100</v>
      </c>
      <c r="H2" s="25">
        <f>_xlfn.XLOOKUP(B2,'[6]Kisa 6'!C:C,'[6]Kisa 6'!B:B,0)</f>
        <v>73.209414062500002</v>
      </c>
      <c r="I2" s="26">
        <f t="shared" ref="I2:I26" si="0">IFERROR(LARGE(C2:H2,1),0)+IFERROR(LARGE(C2:H2,2),0)+IFERROR(LARGE(C2:H2,3),0)+IFERROR(LARGE(C2:H2,4),0)</f>
        <v>379.14531249999999</v>
      </c>
      <c r="J2" s="19"/>
    </row>
    <row r="3" spans="1:10" x14ac:dyDescent="0.4">
      <c r="A3" s="1">
        <v>2</v>
      </c>
      <c r="B3" s="25" t="s">
        <v>80</v>
      </c>
      <c r="C3" s="25">
        <f>_xlfn.XLOOKUP([6]Yhteenveto!A3,'[6]Kisa 1'!C:C,'[6]Kisa 1'!B:B,0)</f>
        <v>92.5</v>
      </c>
      <c r="D3" s="25">
        <f>_xlfn.XLOOKUP(B3,'[6]Kisa 2'!C:C,'[6]Kisa 2'!B:B,0)</f>
        <v>73.209414062500002</v>
      </c>
      <c r="E3" s="25">
        <f>_xlfn.XLOOKUP(B3,'[6]Kisa 3'!C:C,'[6]Kisa 3'!B:B,0)</f>
        <v>0</v>
      </c>
      <c r="F3" s="25">
        <f>_xlfn.XLOOKUP(B3,'[6]Kisa 4'!C:C,'[6]Kisa 4'!B:B,0)</f>
        <v>92.5</v>
      </c>
      <c r="G3" s="25">
        <f>_xlfn.XLOOKUP(B3,'[6]Kisa 5'!C:C,'[6]Kisa 5'!B:B,0)</f>
        <v>85.5625</v>
      </c>
      <c r="H3" s="25">
        <f>_xlfn.XLOOKUP(B3,'[6]Kisa 6'!C:C,'[6]Kisa 6'!B:B,0)</f>
        <v>92.5</v>
      </c>
      <c r="I3" s="26">
        <f t="shared" si="0"/>
        <v>363.0625</v>
      </c>
      <c r="J3" s="19"/>
    </row>
    <row r="4" spans="1:10" x14ac:dyDescent="0.4">
      <c r="A4" s="1">
        <v>3</v>
      </c>
      <c r="B4" s="25" t="s">
        <v>85</v>
      </c>
      <c r="C4" s="25">
        <f>_xlfn.XLOOKUP([6]Yhteenveto!A8,'[6]Kisa 1'!C:C,'[6]Kisa 1'!B:B,0)</f>
        <v>0</v>
      </c>
      <c r="D4" s="25">
        <f>_xlfn.XLOOKUP(B4,'[6]Kisa 2'!C:C,'[6]Kisa 2'!B:B,0)</f>
        <v>85.5625</v>
      </c>
      <c r="E4" s="25">
        <f>_xlfn.XLOOKUP(B4,'[6]Kisa 3'!C:C,'[6]Kisa 3'!B:B,0)</f>
        <v>100</v>
      </c>
      <c r="F4" s="25">
        <f>_xlfn.XLOOKUP(B4,'[6]Kisa 4'!C:C,'[6]Kisa 4'!B:B,0)</f>
        <v>0</v>
      </c>
      <c r="G4" s="25">
        <f>_xlfn.XLOOKUP(B4,'[6]Kisa 5'!C:C,'[6]Kisa 5'!B:B,0)</f>
        <v>79.145312500000003</v>
      </c>
      <c r="H4" s="25">
        <f>_xlfn.XLOOKUP(B4,'[6]Kisa 6'!C:C,'[6]Kisa 6'!B:B,0)</f>
        <v>85.5625</v>
      </c>
      <c r="I4" s="26">
        <f t="shared" si="0"/>
        <v>350.27031249999999</v>
      </c>
      <c r="J4" s="19"/>
    </row>
    <row r="5" spans="1:10" x14ac:dyDescent="0.4">
      <c r="A5" s="1">
        <v>4</v>
      </c>
      <c r="B5" s="25" t="s">
        <v>84</v>
      </c>
      <c r="C5" s="25">
        <f>_xlfn.XLOOKUP([6]Yhteenveto!A7,'[6]Kisa 1'!C:C,'[6]Kisa 1'!B:B,0)</f>
        <v>0</v>
      </c>
      <c r="D5" s="25">
        <f>_xlfn.XLOOKUP(B5,'[6]Kisa 2'!C:C,'[6]Kisa 2'!B:B,0)</f>
        <v>92.5</v>
      </c>
      <c r="E5" s="25">
        <f>_xlfn.XLOOKUP(B5,'[6]Kisa 3'!C:C,'[6]Kisa 3'!B:B,0)</f>
        <v>0</v>
      </c>
      <c r="F5" s="25">
        <f>_xlfn.XLOOKUP(B5,'[6]Kisa 4'!C:C,'[6]Kisa 4'!B:B,0)</f>
        <v>85.5625</v>
      </c>
      <c r="G5" s="25">
        <f>_xlfn.XLOOKUP(B5,'[6]Kisa 5'!C:C,'[6]Kisa 5'!B:B,0)</f>
        <v>92.5</v>
      </c>
      <c r="H5" s="25">
        <f>_xlfn.XLOOKUP(B5,'[6]Kisa 6'!C:C,'[6]Kisa 6'!B:B,0)</f>
        <v>79.145312500000003</v>
      </c>
      <c r="I5" s="26">
        <f t="shared" si="0"/>
        <v>349.70781249999999</v>
      </c>
      <c r="J5" s="19"/>
    </row>
    <row r="6" spans="1:10" x14ac:dyDescent="0.4">
      <c r="A6" s="1">
        <v>5</v>
      </c>
      <c r="B6" s="25" t="s">
        <v>86</v>
      </c>
      <c r="C6" s="25">
        <f>_xlfn.XLOOKUP([6]Yhteenveto!A9,'[6]Kisa 1'!C:C,'[6]Kisa 1'!B:B,0)</f>
        <v>0</v>
      </c>
      <c r="D6" s="25">
        <f>_xlfn.XLOOKUP(B6,'[6]Kisa 2'!C:C,'[6]Kisa 2'!B:B,0)</f>
        <v>67.718708007812509</v>
      </c>
      <c r="E6" s="25">
        <f>_xlfn.XLOOKUP(B6,'[6]Kisa 3'!C:C,'[6]Kisa 3'!B:B,0)</f>
        <v>92.5</v>
      </c>
      <c r="F6" s="25">
        <f>_xlfn.XLOOKUP(B6,'[6]Kisa 4'!C:C,'[6]Kisa 4'!B:B,0)</f>
        <v>73.209414062500002</v>
      </c>
      <c r="G6" s="25">
        <f>_xlfn.XLOOKUP(B6,'[6]Kisa 5'!C:C,'[6]Kisa 5'!B:B,0)</f>
        <v>67.718708007812509</v>
      </c>
      <c r="H6" s="25">
        <f>_xlfn.XLOOKUP(B6,'[6]Kisa 6'!C:C,'[6]Kisa 6'!B:B,0)</f>
        <v>57.941819539184586</v>
      </c>
      <c r="I6" s="26">
        <f t="shared" si="0"/>
        <v>301.14683007812499</v>
      </c>
      <c r="J6" s="19"/>
    </row>
    <row r="7" spans="1:10" x14ac:dyDescent="0.4">
      <c r="A7" s="1">
        <v>6</v>
      </c>
      <c r="B7" s="25" t="s">
        <v>87</v>
      </c>
      <c r="C7" s="25">
        <f>_xlfn.XLOOKUP([6]Yhteenveto!A10,'[6]Kisa 1'!C:C,'[6]Kisa 1'!B:B,0)</f>
        <v>0</v>
      </c>
      <c r="D7" s="25">
        <f>_xlfn.XLOOKUP(B7,'[6]Kisa 2'!C:C,'[6]Kisa 2'!B:B,0)</f>
        <v>62.639804907226576</v>
      </c>
      <c r="E7" s="25">
        <f>_xlfn.XLOOKUP(B7,'[6]Kisa 3'!C:C,'[6]Kisa 3'!B:B,0)</f>
        <v>0</v>
      </c>
      <c r="F7" s="25">
        <f>_xlfn.XLOOKUP(B7,'[6]Kisa 4'!C:C,'[6]Kisa 4'!B:B,0)</f>
        <v>67.718708007812509</v>
      </c>
      <c r="G7" s="25">
        <f>_xlfn.XLOOKUP(B7,'[6]Kisa 5'!C:C,'[6]Kisa 5'!B:B,0)</f>
        <v>49.576469343214811</v>
      </c>
      <c r="H7" s="25">
        <f>_xlfn.XLOOKUP(B7,'[6]Kisa 6'!C:C,'[6]Kisa 6'!B:B,0)</f>
        <v>62.639804907226576</v>
      </c>
      <c r="I7" s="26">
        <f t="shared" si="0"/>
        <v>242.57478716548047</v>
      </c>
      <c r="J7" s="19"/>
    </row>
    <row r="8" spans="1:10" x14ac:dyDescent="0.4">
      <c r="A8" s="1">
        <v>7</v>
      </c>
      <c r="B8" s="25" t="s">
        <v>95</v>
      </c>
      <c r="C8" s="25">
        <f>_xlfn.XLOOKUP([6]Yhteenveto!A18,'[6]Kisa 1'!C:C,'[6]Kisa 1'!B:B,0)</f>
        <v>0</v>
      </c>
      <c r="D8" s="25">
        <f>_xlfn.XLOOKUP(B8,'[6]Kisa 2'!C:C,'[6]Kisa 2'!B:B,0)</f>
        <v>0</v>
      </c>
      <c r="E8" s="25">
        <f>_xlfn.XLOOKUP(B8,'[6]Kisa 3'!C:C,'[6]Kisa 3'!B:B,0)</f>
        <v>0</v>
      </c>
      <c r="F8" s="25">
        <f>_xlfn.XLOOKUP(B8,'[6]Kisa 4'!C:C,'[6]Kisa 4'!B:B,0)</f>
        <v>79.145312500000003</v>
      </c>
      <c r="G8" s="25">
        <f>_xlfn.XLOOKUP(B8,'[6]Kisa 5'!C:C,'[6]Kisa 5'!B:B,0)</f>
        <v>73.209414062500002</v>
      </c>
      <c r="H8" s="25">
        <f>_xlfn.XLOOKUP(B8,'[6]Kisa 6'!C:C,'[6]Kisa 6'!B:B,0)</f>
        <v>67.718708007812509</v>
      </c>
      <c r="I8" s="26">
        <f t="shared" si="0"/>
        <v>220.07343457031249</v>
      </c>
      <c r="J8" s="19"/>
    </row>
    <row r="9" spans="1:10" x14ac:dyDescent="0.4">
      <c r="A9" s="1">
        <v>8</v>
      </c>
      <c r="B9" s="25" t="s">
        <v>81</v>
      </c>
      <c r="C9" s="25">
        <f>_xlfn.XLOOKUP([6]Yhteenveto!A4,'[6]Kisa 1'!C:C,'[6]Kisa 1'!B:B,0)</f>
        <v>85.5625</v>
      </c>
      <c r="D9" s="25">
        <f>_xlfn.XLOOKUP(B9,'[6]Kisa 2'!C:C,'[6]Kisa 2'!B:B,0)</f>
        <v>0</v>
      </c>
      <c r="E9" s="25">
        <f>_xlfn.XLOOKUP(B9,'[6]Kisa 3'!C:C,'[6]Kisa 3'!B:B,0)</f>
        <v>73.209414062500002</v>
      </c>
      <c r="F9" s="25">
        <f>_xlfn.XLOOKUP(B9,'[6]Kisa 4'!C:C,'[6]Kisa 4'!B:B,0)</f>
        <v>0</v>
      </c>
      <c r="G9" s="25">
        <f>_xlfn.XLOOKUP(B9,'[6]Kisa 5'!C:C,'[6]Kisa 5'!B:B,0)</f>
        <v>53.596183073745742</v>
      </c>
      <c r="H9" s="25">
        <f>_xlfn.XLOOKUP(B9,'[6]Kisa 6'!C:C,'[6]Kisa 6'!B:B,0)</f>
        <v>0</v>
      </c>
      <c r="I9" s="26">
        <f t="shared" si="0"/>
        <v>212.36809713624575</v>
      </c>
      <c r="J9" s="19"/>
    </row>
    <row r="10" spans="1:10" x14ac:dyDescent="0.4">
      <c r="A10" s="1">
        <v>9</v>
      </c>
      <c r="B10" s="25" t="s">
        <v>83</v>
      </c>
      <c r="C10" s="25">
        <f>_xlfn.XLOOKUP([6]Yhteenveto!A6,'[6]Kisa 1'!C:C,'[6]Kisa 1'!B:B,0)</f>
        <v>0</v>
      </c>
      <c r="D10" s="25">
        <f>_xlfn.XLOOKUP(B10,'[6]Kisa 2'!C:C,'[6]Kisa 2'!B:B,0)</f>
        <v>100</v>
      </c>
      <c r="E10" s="25">
        <f>_xlfn.XLOOKUP(B10,'[6]Kisa 3'!C:C,'[6]Kisa 3'!B:B,0)</f>
        <v>0</v>
      </c>
      <c r="F10" s="25">
        <f>_xlfn.XLOOKUP(B10,'[6]Kisa 4'!C:C,'[6]Kisa 4'!B:B,0)</f>
        <v>0</v>
      </c>
      <c r="G10" s="25">
        <f>_xlfn.XLOOKUP(B10,'[6]Kisa 5'!C:C,'[6]Kisa 5'!B:B,0)</f>
        <v>0</v>
      </c>
      <c r="H10" s="25">
        <f>_xlfn.XLOOKUP(B10,'[6]Kisa 6'!C:C,'[6]Kisa 6'!B:B,0)</f>
        <v>100</v>
      </c>
      <c r="I10" s="26">
        <f t="shared" si="0"/>
        <v>200</v>
      </c>
      <c r="J10" s="19"/>
    </row>
    <row r="11" spans="1:10" x14ac:dyDescent="0.4">
      <c r="A11" s="1">
        <v>10</v>
      </c>
      <c r="B11" s="25" t="s">
        <v>82</v>
      </c>
      <c r="C11" s="25">
        <f>_xlfn.XLOOKUP([6]Yhteenveto!A5,'[6]Kisa 1'!C:C,'[6]Kisa 1'!B:B,0)</f>
        <v>79.145312500000003</v>
      </c>
      <c r="D11" s="25">
        <f>_xlfn.XLOOKUP(B11,'[6]Kisa 2'!C:C,'[6]Kisa 2'!B:B,0)</f>
        <v>45.858234142473705</v>
      </c>
      <c r="E11" s="25">
        <f>_xlfn.XLOOKUP(B11,'[6]Kisa 3'!C:C,'[6]Kisa 3'!B:B,0)</f>
        <v>0</v>
      </c>
      <c r="F11" s="25">
        <f>_xlfn.XLOOKUP(B11,'[6]Kisa 4'!C:C,'[6]Kisa 4'!B:B,0)</f>
        <v>0</v>
      </c>
      <c r="G11" s="25">
        <f>_xlfn.XLOOKUP(B11,'[6]Kisa 5'!C:C,'[6]Kisa 5'!B:B,0)</f>
        <v>0</v>
      </c>
      <c r="H11" s="25">
        <f>_xlfn.XLOOKUP(B11,'[6]Kisa 6'!C:C,'[6]Kisa 6'!B:B,0)</f>
        <v>45.858234142473705</v>
      </c>
      <c r="I11" s="26">
        <f t="shared" si="0"/>
        <v>170.86178078494743</v>
      </c>
      <c r="J11" s="19"/>
    </row>
    <row r="12" spans="1:10" x14ac:dyDescent="0.4">
      <c r="A12" s="1">
        <v>11</v>
      </c>
      <c r="B12" s="28" t="s">
        <v>100</v>
      </c>
      <c r="C12" s="25">
        <f>_xlfn.XLOOKUP([6]Yhteenveto!A23,'[6]Kisa 1'!C:C,'[6]Kisa 1'!B:B,0)</f>
        <v>0</v>
      </c>
      <c r="D12" s="25">
        <f>_xlfn.XLOOKUP(B12,'[6]Kisa 2'!C:C,'[6]Kisa 2'!B:B,0)</f>
        <v>0</v>
      </c>
      <c r="E12" s="25">
        <f>_xlfn.XLOOKUP(B12,'[6]Kisa 3'!C:C,'[6]Kisa 3'!B:B,0)</f>
        <v>0</v>
      </c>
      <c r="F12" s="25">
        <f>_xlfn.XLOOKUP(B12,'[6]Kisa 4'!C:C,'[6]Kisa 4'!B:B,0)</f>
        <v>0</v>
      </c>
      <c r="G12" s="25">
        <f>_xlfn.XLOOKUP(B12,'[6]Kisa 5'!C:C,'[6]Kisa 5'!B:B,0)</f>
        <v>39.237451588154066</v>
      </c>
      <c r="H12" s="25">
        <f>_xlfn.XLOOKUP(B12,'[6]Kisa 6'!C:C,'[6]Kisa 6'!B:B,0)</f>
        <v>49.576469343214811</v>
      </c>
      <c r="I12" s="26">
        <f t="shared" si="0"/>
        <v>88.81392093136887</v>
      </c>
      <c r="J12" s="19"/>
    </row>
    <row r="13" spans="1:10" x14ac:dyDescent="0.4">
      <c r="A13" s="1">
        <v>12</v>
      </c>
      <c r="B13" s="25" t="s">
        <v>91</v>
      </c>
      <c r="C13" s="25">
        <f>_xlfn.XLOOKUP([6]Yhteenveto!A14,'[6]Kisa 1'!C:C,'[6]Kisa 1'!B:B,0)</f>
        <v>0</v>
      </c>
      <c r="D13" s="25">
        <f>_xlfn.XLOOKUP(B13,'[6]Kisa 2'!C:C,'[6]Kisa 2'!B:B,0)</f>
        <v>0</v>
      </c>
      <c r="E13" s="25">
        <f>_xlfn.XLOOKUP(B13,'[6]Kisa 3'!C:C,'[6]Kisa 3'!B:B,0)</f>
        <v>85.5625</v>
      </c>
      <c r="F13" s="25">
        <f>_xlfn.XLOOKUP(B13,'[6]Kisa 4'!C:C,'[6]Kisa 4'!B:B,0)</f>
        <v>0</v>
      </c>
      <c r="G13" s="25">
        <f>_xlfn.XLOOKUP(B13,'[6]Kisa 5'!C:C,'[6]Kisa 5'!B:B,0)</f>
        <v>0</v>
      </c>
      <c r="H13" s="25">
        <f>_xlfn.XLOOKUP(B13,'[6]Kisa 6'!C:C,'[6]Kisa 6'!B:B,0)</f>
        <v>0</v>
      </c>
      <c r="I13" s="26">
        <f t="shared" si="0"/>
        <v>85.5625</v>
      </c>
      <c r="J13" s="19"/>
    </row>
    <row r="14" spans="1:10" x14ac:dyDescent="0.4">
      <c r="A14" s="1">
        <v>13</v>
      </c>
      <c r="B14" s="25" t="s">
        <v>92</v>
      </c>
      <c r="C14" s="25">
        <f>_xlfn.XLOOKUP([6]Yhteenveto!A15,'[6]Kisa 1'!C:C,'[6]Kisa 1'!B:B,0)</f>
        <v>0</v>
      </c>
      <c r="D14" s="25">
        <f>_xlfn.XLOOKUP(B14,'[6]Kisa 2'!C:C,'[6]Kisa 2'!B:B,0)</f>
        <v>0</v>
      </c>
      <c r="E14" s="25">
        <f>_xlfn.XLOOKUP(B14,'[6]Kisa 3'!C:C,'[6]Kisa 3'!B:B,0)</f>
        <v>79.145312500000003</v>
      </c>
      <c r="F14" s="25">
        <f>_xlfn.XLOOKUP(B14,'[6]Kisa 4'!C:C,'[6]Kisa 4'!B:B,0)</f>
        <v>0</v>
      </c>
      <c r="G14" s="25">
        <f>_xlfn.XLOOKUP(B14,'[6]Kisa 5'!C:C,'[6]Kisa 5'!B:B,0)</f>
        <v>0</v>
      </c>
      <c r="H14" s="25">
        <f>_xlfn.XLOOKUP(B14,'[6]Kisa 6'!C:C,'[6]Kisa 6'!B:B,0)</f>
        <v>0</v>
      </c>
      <c r="I14" s="26">
        <f t="shared" si="0"/>
        <v>79.145312500000003</v>
      </c>
      <c r="J14" s="19"/>
    </row>
    <row r="15" spans="1:10" x14ac:dyDescent="0.4">
      <c r="A15" s="1">
        <v>14</v>
      </c>
      <c r="B15" s="25" t="s">
        <v>93</v>
      </c>
      <c r="C15" s="25">
        <f>_xlfn.XLOOKUP([6]Yhteenveto!A16,'[6]Kisa 1'!C:C,'[6]Kisa 1'!B:B,0)</f>
        <v>0</v>
      </c>
      <c r="D15" s="25">
        <f>_xlfn.XLOOKUP(B15,'[6]Kisa 2'!C:C,'[6]Kisa 2'!B:B,0)</f>
        <v>0</v>
      </c>
      <c r="E15" s="25">
        <f>_xlfn.XLOOKUP(B15,'[6]Kisa 3'!C:C,'[6]Kisa 3'!B:B,0)</f>
        <v>67.718708007812509</v>
      </c>
      <c r="F15" s="25">
        <f>_xlfn.XLOOKUP(B15,'[6]Kisa 4'!C:C,'[6]Kisa 4'!B:B,0)</f>
        <v>0</v>
      </c>
      <c r="G15" s="25">
        <f>_xlfn.XLOOKUP(B15,'[6]Kisa 5'!C:C,'[6]Kisa 5'!B:B,0)</f>
        <v>0</v>
      </c>
      <c r="H15" s="25">
        <f>_xlfn.XLOOKUP(B15,'[6]Kisa 6'!C:C,'[6]Kisa 6'!B:B,0)</f>
        <v>0</v>
      </c>
      <c r="I15" s="26">
        <f t="shared" si="0"/>
        <v>67.718708007812509</v>
      </c>
      <c r="J15" s="19"/>
    </row>
    <row r="16" spans="1:10" x14ac:dyDescent="0.4">
      <c r="A16" s="1">
        <v>15</v>
      </c>
      <c r="B16" s="25" t="s">
        <v>94</v>
      </c>
      <c r="C16" s="25">
        <f>_xlfn.XLOOKUP([6]Yhteenveto!A17,'[6]Kisa 1'!C:C,'[6]Kisa 1'!B:B,0)</f>
        <v>0</v>
      </c>
      <c r="D16" s="25">
        <f>_xlfn.XLOOKUP(B16,'[6]Kisa 2'!C:C,'[6]Kisa 2'!B:B,0)</f>
        <v>0</v>
      </c>
      <c r="E16" s="25">
        <f>_xlfn.XLOOKUP(B16,'[6]Kisa 3'!C:C,'[6]Kisa 3'!B:B,0)</f>
        <v>62.639804907226576</v>
      </c>
      <c r="F16" s="25">
        <f>_xlfn.XLOOKUP(B16,'[6]Kisa 4'!C:C,'[6]Kisa 4'!B:B,0)</f>
        <v>0</v>
      </c>
      <c r="G16" s="25">
        <f>_xlfn.XLOOKUP(B16,'[6]Kisa 5'!C:C,'[6]Kisa 5'!B:B,0)</f>
        <v>0</v>
      </c>
      <c r="H16" s="25">
        <f>_xlfn.XLOOKUP(B16,'[6]Kisa 6'!C:C,'[6]Kisa 6'!B:B,0)</f>
        <v>0</v>
      </c>
      <c r="I16" s="26">
        <f t="shared" si="0"/>
        <v>62.639804907226576</v>
      </c>
      <c r="J16" s="19"/>
    </row>
    <row r="17" spans="1:10" x14ac:dyDescent="0.4">
      <c r="A17" s="1">
        <v>16</v>
      </c>
      <c r="B17" s="28" t="s">
        <v>96</v>
      </c>
      <c r="C17" s="25">
        <f>_xlfn.XLOOKUP([6]Yhteenveto!A19,'[6]Kisa 1'!C:C,'[6]Kisa 1'!B:B,0)</f>
        <v>0</v>
      </c>
      <c r="D17" s="25">
        <f>_xlfn.XLOOKUP(B17,'[6]Kisa 2'!C:C,'[6]Kisa 2'!B:B,0)</f>
        <v>0</v>
      </c>
      <c r="E17" s="25">
        <f>_xlfn.XLOOKUP(B17,'[6]Kisa 3'!C:C,'[6]Kisa 3'!B:B,0)</f>
        <v>0</v>
      </c>
      <c r="F17" s="25">
        <f>_xlfn.XLOOKUP(B17,'[6]Kisa 4'!C:C,'[6]Kisa 4'!B:B,0)</f>
        <v>0</v>
      </c>
      <c r="G17" s="25">
        <f>_xlfn.XLOOKUP(B17,'[6]Kisa 5'!C:C,'[6]Kisa 5'!B:B,0)</f>
        <v>62.639804907226576</v>
      </c>
      <c r="H17" s="25">
        <f>_xlfn.XLOOKUP(B17,'[6]Kisa 6'!C:C,'[6]Kisa 6'!B:B,0)</f>
        <v>0</v>
      </c>
      <c r="I17" s="26">
        <f t="shared" si="0"/>
        <v>62.639804907226576</v>
      </c>
      <c r="J17" s="19"/>
    </row>
    <row r="18" spans="1:10" x14ac:dyDescent="0.4">
      <c r="A18" s="1">
        <v>17</v>
      </c>
      <c r="B18" s="25" t="s">
        <v>88</v>
      </c>
      <c r="C18" s="25">
        <f>_xlfn.XLOOKUP([6]Yhteenveto!A11,'[6]Kisa 1'!C:C,'[6]Kisa 1'!B:B,0)</f>
        <v>0</v>
      </c>
      <c r="D18" s="25">
        <f>_xlfn.XLOOKUP(B18,'[6]Kisa 2'!C:C,'[6]Kisa 2'!B:B,0)</f>
        <v>57.941819539184586</v>
      </c>
      <c r="E18" s="25">
        <f>_xlfn.XLOOKUP(B18,'[6]Kisa 3'!C:C,'[6]Kisa 3'!B:B,0)</f>
        <v>0</v>
      </c>
      <c r="F18" s="25">
        <f>_xlfn.XLOOKUP(B18,'[6]Kisa 4'!C:C,'[6]Kisa 4'!B:B,0)</f>
        <v>0</v>
      </c>
      <c r="G18" s="25">
        <f>_xlfn.XLOOKUP(B18,'[6]Kisa 5'!C:C,'[6]Kisa 5'!B:B,0)</f>
        <v>0</v>
      </c>
      <c r="H18" s="25">
        <f>_xlfn.XLOOKUP(B18,'[6]Kisa 6'!C:C,'[6]Kisa 6'!B:B,0)</f>
        <v>0</v>
      </c>
      <c r="I18" s="26">
        <f t="shared" si="0"/>
        <v>57.941819539184586</v>
      </c>
      <c r="J18" s="19"/>
    </row>
    <row r="19" spans="1:10" x14ac:dyDescent="0.4">
      <c r="A19" s="1">
        <v>18</v>
      </c>
      <c r="B19" s="28" t="s">
        <v>97</v>
      </c>
      <c r="C19" s="25">
        <f>_xlfn.XLOOKUP([6]Yhteenveto!A20,'[6]Kisa 1'!C:C,'[6]Kisa 1'!B:B,0)</f>
        <v>0</v>
      </c>
      <c r="D19" s="25">
        <f>_xlfn.XLOOKUP(B19,'[6]Kisa 2'!C:C,'[6]Kisa 2'!B:B,0)</f>
        <v>0</v>
      </c>
      <c r="E19" s="25">
        <f>_xlfn.XLOOKUP(B19,'[6]Kisa 3'!C:C,'[6]Kisa 3'!B:B,0)</f>
        <v>0</v>
      </c>
      <c r="F19" s="25">
        <f>_xlfn.XLOOKUP(B19,'[6]Kisa 4'!C:C,'[6]Kisa 4'!B:B,0)</f>
        <v>0</v>
      </c>
      <c r="G19" s="25">
        <f>_xlfn.XLOOKUP(B19,'[6]Kisa 5'!C:C,'[6]Kisa 5'!B:B,0)</f>
        <v>57.941819539184586</v>
      </c>
      <c r="H19" s="25">
        <f>_xlfn.XLOOKUP(B19,'[6]Kisa 6'!C:C,'[6]Kisa 6'!B:B,0)</f>
        <v>0</v>
      </c>
      <c r="I19" s="26">
        <f t="shared" si="0"/>
        <v>57.941819539184586</v>
      </c>
      <c r="J19" s="19"/>
    </row>
    <row r="20" spans="1:10" x14ac:dyDescent="0.4">
      <c r="A20" s="1">
        <v>19</v>
      </c>
      <c r="B20" s="25" t="s">
        <v>89</v>
      </c>
      <c r="C20" s="25">
        <f>_xlfn.XLOOKUP([6]Yhteenveto!A12,'[6]Kisa 1'!C:C,'[6]Kisa 1'!B:B,0)</f>
        <v>0</v>
      </c>
      <c r="D20" s="25">
        <f>_xlfn.XLOOKUP(B20,'[6]Kisa 2'!C:C,'[6]Kisa 2'!B:B,0)</f>
        <v>53.596183073745742</v>
      </c>
      <c r="E20" s="25">
        <f>_xlfn.XLOOKUP(B20,'[6]Kisa 3'!C:C,'[6]Kisa 3'!B:B,0)</f>
        <v>0</v>
      </c>
      <c r="F20" s="25">
        <f>_xlfn.XLOOKUP(B20,'[6]Kisa 4'!C:C,'[6]Kisa 4'!B:B,0)</f>
        <v>0</v>
      </c>
      <c r="G20" s="25">
        <f>_xlfn.XLOOKUP(B20,'[6]Kisa 5'!C:C,'[6]Kisa 5'!B:B,0)</f>
        <v>0</v>
      </c>
      <c r="H20" s="25">
        <f>_xlfn.XLOOKUP(B20,'[6]Kisa 6'!C:C,'[6]Kisa 6'!B:B,0)</f>
        <v>0</v>
      </c>
      <c r="I20" s="26">
        <f t="shared" si="0"/>
        <v>53.596183073745742</v>
      </c>
      <c r="J20" s="19"/>
    </row>
    <row r="21" spans="1:10" x14ac:dyDescent="0.4">
      <c r="A21" s="1">
        <v>20</v>
      </c>
      <c r="B21" s="25" t="s">
        <v>90</v>
      </c>
      <c r="C21" s="25">
        <f>_xlfn.XLOOKUP([6]Yhteenveto!A13,'[6]Kisa 1'!C:C,'[6]Kisa 1'!B:B,0)</f>
        <v>0</v>
      </c>
      <c r="D21" s="25">
        <f>_xlfn.XLOOKUP(B21,'[6]Kisa 2'!C:C,'[6]Kisa 2'!B:B,0)</f>
        <v>49.576469343214811</v>
      </c>
      <c r="E21" s="25">
        <f>_xlfn.XLOOKUP(B21,'[6]Kisa 3'!C:C,'[6]Kisa 3'!B:B,0)</f>
        <v>0</v>
      </c>
      <c r="F21" s="25">
        <f>_xlfn.XLOOKUP(B21,'[6]Kisa 4'!C:C,'[6]Kisa 4'!B:B,0)</f>
        <v>0</v>
      </c>
      <c r="G21" s="25">
        <f>_xlfn.XLOOKUP(B21,'[6]Kisa 5'!C:C,'[6]Kisa 5'!B:B,0)</f>
        <v>0</v>
      </c>
      <c r="H21" s="25">
        <f>_xlfn.XLOOKUP(B21,'[6]Kisa 6'!C:C,'[6]Kisa 6'!B:B,0)</f>
        <v>0</v>
      </c>
      <c r="I21" s="26">
        <f t="shared" si="0"/>
        <v>49.576469343214811</v>
      </c>
      <c r="J21" s="19"/>
    </row>
    <row r="22" spans="1:10" x14ac:dyDescent="0.4">
      <c r="A22" s="1">
        <v>21</v>
      </c>
      <c r="B22" s="28" t="s">
        <v>98</v>
      </c>
      <c r="C22" s="25">
        <f>_xlfn.XLOOKUP([6]Yhteenveto!A21,'[6]Kisa 1'!C:C,'[6]Kisa 1'!B:B,0)</f>
        <v>0</v>
      </c>
      <c r="D22" s="25">
        <f>_xlfn.XLOOKUP(B22,'[6]Kisa 2'!C:C,'[6]Kisa 2'!B:B,0)</f>
        <v>0</v>
      </c>
      <c r="E22" s="25">
        <f>_xlfn.XLOOKUP(B22,'[6]Kisa 3'!C:C,'[6]Kisa 3'!B:B,0)</f>
        <v>0</v>
      </c>
      <c r="F22" s="25">
        <f>_xlfn.XLOOKUP(B22,'[6]Kisa 4'!C:C,'[6]Kisa 4'!B:B,0)</f>
        <v>0</v>
      </c>
      <c r="G22" s="25">
        <f>_xlfn.XLOOKUP(B22,'[6]Kisa 5'!C:C,'[6]Kisa 5'!B:B,0)</f>
        <v>45.858234142473705</v>
      </c>
      <c r="H22" s="25">
        <f>_xlfn.XLOOKUP(B22,'[6]Kisa 6'!C:C,'[6]Kisa 6'!B:B,0)</f>
        <v>0</v>
      </c>
      <c r="I22" s="26">
        <f t="shared" si="0"/>
        <v>45.858234142473705</v>
      </c>
      <c r="J22" s="19"/>
    </row>
    <row r="23" spans="1:10" x14ac:dyDescent="0.4">
      <c r="A23" s="1">
        <v>22</v>
      </c>
      <c r="B23" s="28" t="s">
        <v>99</v>
      </c>
      <c r="C23" s="25">
        <f>_xlfn.XLOOKUP([6]Yhteenveto!A22,'[6]Kisa 1'!C:C,'[6]Kisa 1'!B:B,0)</f>
        <v>0</v>
      </c>
      <c r="D23" s="25">
        <f>_xlfn.XLOOKUP(B23,'[6]Kisa 2'!C:C,'[6]Kisa 2'!B:B,0)</f>
        <v>0</v>
      </c>
      <c r="E23" s="25">
        <f>_xlfn.XLOOKUP(B23,'[6]Kisa 3'!C:C,'[6]Kisa 3'!B:B,0)</f>
        <v>0</v>
      </c>
      <c r="F23" s="25">
        <f>_xlfn.XLOOKUP(B23,'[6]Kisa 4'!C:C,'[6]Kisa 4'!B:B,0)</f>
        <v>0</v>
      </c>
      <c r="G23" s="25">
        <f>_xlfn.XLOOKUP(B23,'[6]Kisa 5'!C:C,'[6]Kisa 5'!B:B,0)</f>
        <v>42.41886658178818</v>
      </c>
      <c r="H23" s="25">
        <f>_xlfn.XLOOKUP(B23,'[6]Kisa 6'!C:C,'[6]Kisa 6'!B:B,0)</f>
        <v>0</v>
      </c>
      <c r="I23" s="26">
        <f t="shared" si="0"/>
        <v>42.41886658178818</v>
      </c>
      <c r="J23" s="19"/>
    </row>
    <row r="24" spans="1:10" x14ac:dyDescent="0.4">
      <c r="A24" s="1">
        <v>23</v>
      </c>
      <c r="B24" s="28" t="s">
        <v>101</v>
      </c>
      <c r="C24" s="25">
        <f>_xlfn.XLOOKUP([6]Yhteenveto!A24,'[6]Kisa 1'!C:C,'[6]Kisa 1'!B:B,0)</f>
        <v>0</v>
      </c>
      <c r="D24" s="25">
        <f>_xlfn.XLOOKUP(B24,'[6]Kisa 2'!C:C,'[6]Kisa 2'!B:B,0)</f>
        <v>0</v>
      </c>
      <c r="E24" s="25">
        <f>_xlfn.XLOOKUP(B24,'[6]Kisa 3'!C:C,'[6]Kisa 3'!B:B,0)</f>
        <v>0</v>
      </c>
      <c r="F24" s="25">
        <f>_xlfn.XLOOKUP(B24,'[6]Kisa 4'!C:C,'[6]Kisa 4'!B:B,0)</f>
        <v>0</v>
      </c>
      <c r="G24" s="25">
        <f>_xlfn.XLOOKUP(B24,'[6]Kisa 5'!C:C,'[6]Kisa 5'!B:B,0)</f>
        <v>36.294642719042514</v>
      </c>
      <c r="H24" s="25">
        <f>_xlfn.XLOOKUP(B24,'[6]Kisa 6'!C:C,'[6]Kisa 6'!B:B,0)</f>
        <v>0</v>
      </c>
      <c r="I24" s="26">
        <f t="shared" si="0"/>
        <v>36.294642719042514</v>
      </c>
      <c r="J24" s="19"/>
    </row>
    <row r="25" spans="1:10" x14ac:dyDescent="0.4">
      <c r="A25" s="1">
        <v>24</v>
      </c>
      <c r="B25" s="28" t="s">
        <v>102</v>
      </c>
      <c r="C25" s="25">
        <f>_xlfn.XLOOKUP([6]Yhteenveto!A25,'[6]Kisa 1'!C:C,'[6]Kisa 1'!B:B,0)</f>
        <v>0</v>
      </c>
      <c r="D25" s="25">
        <f>_xlfn.XLOOKUP(B25,'[6]Kisa 2'!C:C,'[6]Kisa 2'!B:B,0)</f>
        <v>0</v>
      </c>
      <c r="E25" s="25">
        <f>_xlfn.XLOOKUP(B25,'[6]Kisa 3'!C:C,'[6]Kisa 3'!B:B,0)</f>
        <v>0</v>
      </c>
      <c r="F25" s="25">
        <f>_xlfn.XLOOKUP(B25,'[6]Kisa 4'!C:C,'[6]Kisa 4'!B:B,0)</f>
        <v>0</v>
      </c>
      <c r="G25" s="25">
        <f>_xlfn.XLOOKUP(B25,'[6]Kisa 5'!C:C,'[6]Kisa 5'!B:B,0)</f>
        <v>33.57254451511433</v>
      </c>
      <c r="H25" s="25">
        <f>_xlfn.XLOOKUP(B25,'[6]Kisa 6'!C:C,'[6]Kisa 6'!B:B,0)</f>
        <v>0</v>
      </c>
      <c r="I25" s="26">
        <f t="shared" si="0"/>
        <v>33.57254451511433</v>
      </c>
      <c r="J25" s="19"/>
    </row>
    <row r="26" spans="1:10" x14ac:dyDescent="0.4">
      <c r="A26" s="1">
        <v>25</v>
      </c>
      <c r="B26" s="28" t="s">
        <v>103</v>
      </c>
      <c r="C26" s="25">
        <f>_xlfn.XLOOKUP([6]Yhteenveto!A26,'[6]Kisa 1'!C:C,'[6]Kisa 1'!B:B,0)</f>
        <v>0</v>
      </c>
      <c r="D26" s="25">
        <f>_xlfn.XLOOKUP(B26,'[6]Kisa 2'!C:C,'[6]Kisa 2'!B:B,0)</f>
        <v>0</v>
      </c>
      <c r="E26" s="25">
        <f>_xlfn.XLOOKUP(B26,'[6]Kisa 3'!C:C,'[6]Kisa 3'!B:B,0)</f>
        <v>0</v>
      </c>
      <c r="F26" s="25">
        <f>_xlfn.XLOOKUP(B26,'[6]Kisa 4'!C:C,'[6]Kisa 4'!B:B,0)</f>
        <v>0</v>
      </c>
      <c r="G26" s="25">
        <f>_xlfn.XLOOKUP(B26,'[6]Kisa 5'!C:C,'[6]Kisa 5'!B:B,0)</f>
        <v>31.054603676480756</v>
      </c>
      <c r="H26" s="25">
        <f>_xlfn.XLOOKUP(B26,'[6]Kisa 6'!C:C,'[6]Kisa 6'!B:B,0)</f>
        <v>0</v>
      </c>
      <c r="I26" s="26">
        <f t="shared" si="0"/>
        <v>31.054603676480756</v>
      </c>
      <c r="J26" s="19"/>
    </row>
  </sheetData>
  <sortState xmlns:xlrd2="http://schemas.microsoft.com/office/spreadsheetml/2017/richdata2" ref="A2:J26">
    <sortCondition descending="1" ref="I1:I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D5B62-FD0E-134C-AEC1-9FD78C08BB7C}">
  <dimension ref="A1:L9"/>
  <sheetViews>
    <sheetView workbookViewId="0">
      <selection activeCell="F15" sqref="F15"/>
    </sheetView>
  </sheetViews>
  <sheetFormatPr defaultColWidth="10.6640625" defaultRowHeight="16" x14ac:dyDescent="0.4"/>
  <cols>
    <col min="1" max="1" width="2.1640625" bestFit="1" customWidth="1"/>
    <col min="2" max="2" width="20.83203125" bestFit="1" customWidth="1"/>
  </cols>
  <sheetData>
    <row r="1" spans="1:12" x14ac:dyDescent="0.4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24</v>
      </c>
      <c r="G1" s="3" t="s">
        <v>25</v>
      </c>
      <c r="H1" s="3" t="s">
        <v>61</v>
      </c>
      <c r="I1" s="3" t="s">
        <v>104</v>
      </c>
      <c r="J1" s="4" t="s">
        <v>4</v>
      </c>
    </row>
    <row r="2" spans="1:12" x14ac:dyDescent="0.4">
      <c r="A2" s="1">
        <v>1</v>
      </c>
      <c r="B2" s="1" t="s">
        <v>204</v>
      </c>
      <c r="C2" s="5">
        <f>_xlfn.XLOOKUP([7]Yhteenveto!A4,'[7]Kisa 1'!C:C,'[7]Kisa 1'!B:B,0)</f>
        <v>85.5625</v>
      </c>
      <c r="D2" s="5">
        <f>_xlfn.XLOOKUP(B2,'[7]Kisa 2'!C:C,'[7]Kisa 2'!B:B,0)</f>
        <v>92.5</v>
      </c>
      <c r="E2" s="5">
        <f>_xlfn.XLOOKUP(B2,'[7]Kisa 3'!C:C,'[7]Kisa 3'!B:B,0)</f>
        <v>100</v>
      </c>
      <c r="F2" s="5">
        <f>_xlfn.XLOOKUP(B2,'[7]Kisa 4'!C:C,'[7]Kisa 4'!B:B,0)</f>
        <v>92.5</v>
      </c>
      <c r="G2" s="5">
        <f>_xlfn.XLOOKUP(B2,'[7]Kisa 5'!C:C,'[7]Kisa 5'!B:B,0)</f>
        <v>100</v>
      </c>
      <c r="H2" s="5">
        <f>_xlfn.XLOOKUP(B2,'[7]Kisa 6'!C:C,'[7]Kisa 6'!B:B,0)</f>
        <v>0</v>
      </c>
      <c r="I2" s="5">
        <f>_xlfn.XLOOKUP(B2,'[7]Kisa 7'!C:C,'[7]Kisa 7'!B:B,0)</f>
        <v>79.145312500000003</v>
      </c>
      <c r="J2" s="6">
        <f t="shared" ref="J2:J9" si="0">IFERROR(LARGE(C2:I2,1),0)+IFERROR(LARGE(C2:I2,2),0)+IFERROR(LARGE(C2:I2,3),0)+IFERROR(LARGE(C2:I2,4),0)+IFERROR(LARGE(C2:I2,5),0)</f>
        <v>470.5625</v>
      </c>
      <c r="L2" t="s">
        <v>210</v>
      </c>
    </row>
    <row r="3" spans="1:12" x14ac:dyDescent="0.4">
      <c r="A3" s="1">
        <v>2</v>
      </c>
      <c r="B3" s="1" t="s">
        <v>205</v>
      </c>
      <c r="C3" s="5">
        <f>_xlfn.XLOOKUP([7]Yhteenveto!A5,'[7]Kisa 1'!C:C,'[7]Kisa 1'!B:B,0)</f>
        <v>79.145312500000003</v>
      </c>
      <c r="D3" s="5">
        <f>_xlfn.XLOOKUP(B3,'[7]Kisa 2'!C:C,'[7]Kisa 2'!B:B,0)</f>
        <v>0</v>
      </c>
      <c r="E3" s="5">
        <f>_xlfn.XLOOKUP(B3,'[7]Kisa 3'!C:C,'[7]Kisa 3'!B:B,0)</f>
        <v>85.5625</v>
      </c>
      <c r="F3" s="5">
        <f>_xlfn.XLOOKUP(B3,'[7]Kisa 4'!C:C,'[7]Kisa 4'!B:B,0)</f>
        <v>100</v>
      </c>
      <c r="G3" s="5">
        <f>_xlfn.XLOOKUP(B3,'[7]Kisa 5'!C:C,'[7]Kisa 5'!B:B,0)</f>
        <v>92.5</v>
      </c>
      <c r="H3" s="5">
        <f>_xlfn.XLOOKUP(B3,'[7]Kisa 6'!C:C,'[7]Kisa 6'!B:B,0)</f>
        <v>92.5</v>
      </c>
      <c r="I3" s="5">
        <f>_xlfn.XLOOKUP(B3,'[7]Kisa 7'!C:C,'[7]Kisa 7'!B:B,0)</f>
        <v>92.5</v>
      </c>
      <c r="J3" s="6">
        <f t="shared" si="0"/>
        <v>463.0625</v>
      </c>
    </row>
    <row r="4" spans="1:12" x14ac:dyDescent="0.4">
      <c r="A4" s="1">
        <v>3</v>
      </c>
      <c r="B4" s="1" t="s">
        <v>203</v>
      </c>
      <c r="C4" s="5">
        <f>_xlfn.XLOOKUP([7]Yhteenveto!A3,'[7]Kisa 1'!C:C,'[7]Kisa 1'!B:B,0)</f>
        <v>92.5</v>
      </c>
      <c r="D4" s="5">
        <f>_xlfn.XLOOKUP(B4,'[7]Kisa 2'!C:C,'[7]Kisa 2'!B:B,0)</f>
        <v>85.5625</v>
      </c>
      <c r="E4" s="5">
        <f>_xlfn.XLOOKUP(B4,'[7]Kisa 3'!C:C,'[7]Kisa 3'!B:B,0)</f>
        <v>92.5</v>
      </c>
      <c r="F4" s="5">
        <f>_xlfn.XLOOKUP(B4,'[7]Kisa 4'!C:C,'[7]Kisa 4'!B:B,0)</f>
        <v>85.5625</v>
      </c>
      <c r="G4" s="5">
        <f>_xlfn.XLOOKUP(B4,'[7]Kisa 5'!C:C,'[7]Kisa 5'!B:B,0)</f>
        <v>0</v>
      </c>
      <c r="H4" s="5">
        <f>_xlfn.XLOOKUP(B4,'[7]Kisa 6'!C:C,'[7]Kisa 6'!B:B,0)</f>
        <v>85.5625</v>
      </c>
      <c r="I4" s="5">
        <f>_xlfn.XLOOKUP(B4,'[7]Kisa 7'!C:C,'[7]Kisa 7'!B:B,0)</f>
        <v>85.5625</v>
      </c>
      <c r="J4" s="6">
        <f t="shared" si="0"/>
        <v>441.6875</v>
      </c>
    </row>
    <row r="5" spans="1:12" x14ac:dyDescent="0.4">
      <c r="A5" s="1">
        <v>4</v>
      </c>
      <c r="B5" s="1" t="s">
        <v>202</v>
      </c>
      <c r="C5" s="5">
        <f>_xlfn.XLOOKUP([7]Yhteenveto!A2,'[7]Kisa 1'!C:C,'[7]Kisa 1'!B:B,0)</f>
        <v>100</v>
      </c>
      <c r="D5" s="5">
        <f>_xlfn.XLOOKUP(B5,'[7]Kisa 2'!C:C,'[7]Kisa 2'!B:B,0)</f>
        <v>100</v>
      </c>
      <c r="E5" s="5">
        <f>_xlfn.XLOOKUP(B5,'[7]Kisa 3'!C:C,'[7]Kisa 3'!B:B,0)</f>
        <v>0</v>
      </c>
      <c r="F5" s="5">
        <f>_xlfn.XLOOKUP(B5,'[7]Kisa 4'!C:C,'[7]Kisa 4'!B:B,0)</f>
        <v>0</v>
      </c>
      <c r="G5" s="5">
        <f>_xlfn.XLOOKUP(B5,'[7]Kisa 5'!C:C,'[7]Kisa 5'!B:B,0)</f>
        <v>0</v>
      </c>
      <c r="H5" s="5">
        <f>_xlfn.XLOOKUP(B5,'[7]Kisa 6'!C:C,'[7]Kisa 6'!B:B,0)</f>
        <v>100</v>
      </c>
      <c r="I5" s="5">
        <f>_xlfn.XLOOKUP(B5,'[7]Kisa 7'!C:C,'[7]Kisa 7'!B:B,0)</f>
        <v>100</v>
      </c>
      <c r="J5" s="6">
        <f t="shared" si="0"/>
        <v>400</v>
      </c>
    </row>
    <row r="6" spans="1:12" x14ac:dyDescent="0.4">
      <c r="A6" s="1">
        <v>5</v>
      </c>
      <c r="B6" s="1" t="s">
        <v>208</v>
      </c>
      <c r="C6" s="5">
        <f>_xlfn.XLOOKUP([7]Yhteenveto!A8,'[7]Kisa 1'!C:C,'[7]Kisa 1'!B:B,0)</f>
        <v>0</v>
      </c>
      <c r="D6" s="5">
        <f>_xlfn.XLOOKUP(B6,'[7]Kisa 2'!C:C,'[7]Kisa 2'!B:B,0)</f>
        <v>73.209414062500002</v>
      </c>
      <c r="E6" s="5">
        <f>_xlfn.XLOOKUP(B6,'[7]Kisa 3'!C:C,'[7]Kisa 3'!B:B,0)</f>
        <v>79.145312500000003</v>
      </c>
      <c r="F6" s="5">
        <f>_xlfn.XLOOKUP(B6,'[7]Kisa 4'!C:C,'[7]Kisa 4'!B:B,0)</f>
        <v>79.145312500000003</v>
      </c>
      <c r="G6" s="5">
        <f>_xlfn.XLOOKUP(B6,'[7]Kisa 5'!C:C,'[7]Kisa 5'!B:B,0)</f>
        <v>79.145312500000003</v>
      </c>
      <c r="H6" s="5">
        <f>_xlfn.XLOOKUP(B6,'[7]Kisa 6'!C:C,'[7]Kisa 6'!B:B,0)</f>
        <v>79.145312500000003</v>
      </c>
      <c r="I6" s="5">
        <f>_xlfn.XLOOKUP(B6,'[7]Kisa 7'!C:C,'[7]Kisa 7'!B:B,0)</f>
        <v>73.209414062500002</v>
      </c>
      <c r="J6" s="6">
        <f t="shared" si="0"/>
        <v>389.79066406250001</v>
      </c>
    </row>
    <row r="7" spans="1:12" x14ac:dyDescent="0.4">
      <c r="A7" s="1">
        <v>6</v>
      </c>
      <c r="B7" s="1" t="s">
        <v>206</v>
      </c>
      <c r="C7" s="5">
        <f>_xlfn.XLOOKUP([7]Yhteenveto!A6,'[7]Kisa 1'!C:C,'[7]Kisa 1'!B:B,0)</f>
        <v>73.209414062500002</v>
      </c>
      <c r="D7" s="5">
        <f>_xlfn.XLOOKUP(B7,'[7]Kisa 2'!C:C,'[7]Kisa 2'!B:B,0)</f>
        <v>79.145312500000003</v>
      </c>
      <c r="E7" s="5">
        <f>_xlfn.XLOOKUP(B7,'[7]Kisa 3'!C:C,'[7]Kisa 3'!B:B,0)</f>
        <v>0</v>
      </c>
      <c r="F7" s="5">
        <f>_xlfn.XLOOKUP(B7,'[7]Kisa 4'!C:C,'[7]Kisa 4'!B:B,0)</f>
        <v>73.209414062500002</v>
      </c>
      <c r="G7" s="5">
        <f>_xlfn.XLOOKUP(B7,'[7]Kisa 5'!C:C,'[7]Kisa 5'!B:B,0)</f>
        <v>85.5625</v>
      </c>
      <c r="H7" s="5">
        <f>_xlfn.XLOOKUP(B7,'[7]Kisa 6'!C:C,'[7]Kisa 6'!B:B,0)</f>
        <v>73.209414062500002</v>
      </c>
      <c r="I7" s="5">
        <f>_xlfn.XLOOKUP(B7,'[7]Kisa 7'!C:C,'[7]Kisa 7'!B:B,0)</f>
        <v>0</v>
      </c>
      <c r="J7" s="6">
        <f t="shared" si="0"/>
        <v>384.3360546875</v>
      </c>
    </row>
    <row r="8" spans="1:12" x14ac:dyDescent="0.4">
      <c r="A8" s="1">
        <v>7</v>
      </c>
      <c r="B8" s="1" t="s">
        <v>207</v>
      </c>
      <c r="C8" s="5">
        <f>_xlfn.XLOOKUP([7]Yhteenveto!A7,'[7]Kisa 1'!C:C,'[7]Kisa 1'!B:B,0)</f>
        <v>67.718708007812509</v>
      </c>
      <c r="D8" s="5">
        <f>_xlfn.XLOOKUP(B8,'[7]Kisa 2'!C:C,'[7]Kisa 2'!B:B,0)</f>
        <v>67.718708007812509</v>
      </c>
      <c r="E8" s="5">
        <f>_xlfn.XLOOKUP(B8,'[7]Kisa 3'!C:C,'[7]Kisa 3'!B:B,0)</f>
        <v>0</v>
      </c>
      <c r="F8" s="5">
        <f>_xlfn.XLOOKUP(B8,'[7]Kisa 4'!C:C,'[7]Kisa 4'!B:B,0)</f>
        <v>0</v>
      </c>
      <c r="G8" s="5">
        <f>_xlfn.XLOOKUP(B8,'[7]Kisa 5'!C:C,'[7]Kisa 5'!B:B,0)</f>
        <v>0</v>
      </c>
      <c r="H8" s="5">
        <f>_xlfn.XLOOKUP(B8,'[7]Kisa 6'!C:C,'[7]Kisa 6'!B:B,0)</f>
        <v>62.639804907226576</v>
      </c>
      <c r="I8" s="5">
        <f>_xlfn.XLOOKUP(B8,'[7]Kisa 7'!C:C,'[7]Kisa 7'!B:B,0)</f>
        <v>67.718708007812509</v>
      </c>
      <c r="J8" s="6">
        <f t="shared" si="0"/>
        <v>265.7959289306641</v>
      </c>
    </row>
    <row r="9" spans="1:12" x14ac:dyDescent="0.4">
      <c r="A9" s="1">
        <v>8</v>
      </c>
      <c r="B9" s="1" t="s">
        <v>209</v>
      </c>
      <c r="C9" s="5">
        <f>_xlfn.XLOOKUP([7]Yhteenveto!A9,'[7]Kisa 1'!C:C,'[7]Kisa 1'!B:B,0)</f>
        <v>0</v>
      </c>
      <c r="D9" s="5">
        <f>_xlfn.XLOOKUP(B9,'[7]Kisa 2'!C:C,'[7]Kisa 2'!B:B,0)</f>
        <v>0</v>
      </c>
      <c r="E9" s="5">
        <f>_xlfn.XLOOKUP(B9,'[7]Kisa 3'!C:C,'[7]Kisa 3'!B:B,0)</f>
        <v>0</v>
      </c>
      <c r="F9" s="5">
        <f>_xlfn.XLOOKUP(B9,'[7]Kisa 4'!C:C,'[7]Kisa 4'!B:B,0)</f>
        <v>0</v>
      </c>
      <c r="G9" s="5">
        <f>_xlfn.XLOOKUP(B9,'[7]Kisa 5'!C:C,'[7]Kisa 5'!B:B,0)</f>
        <v>0</v>
      </c>
      <c r="H9" s="5">
        <f>_xlfn.XLOOKUP(B9,'[7]Kisa 6'!C:C,'[7]Kisa 6'!B:B,0)</f>
        <v>67.718708007812509</v>
      </c>
      <c r="I9" s="5">
        <f>_xlfn.XLOOKUP(B9,'[7]Kisa 7'!C:C,'[7]Kisa 7'!B:B,0)</f>
        <v>0</v>
      </c>
      <c r="J9" s="6">
        <f t="shared" si="0"/>
        <v>67.718708007812509</v>
      </c>
    </row>
  </sheetData>
  <sortState xmlns:xlrd2="http://schemas.microsoft.com/office/spreadsheetml/2017/richdata2" ref="A2:J9">
    <sortCondition descending="1" ref="J1:J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73E4A-7106-1543-8BC8-E3DD046AC38D}">
  <dimension ref="A1:L24"/>
  <sheetViews>
    <sheetView tabSelected="1" workbookViewId="0">
      <selection activeCell="B10" sqref="B10"/>
    </sheetView>
  </sheetViews>
  <sheetFormatPr defaultColWidth="10.6640625" defaultRowHeight="16" x14ac:dyDescent="0.4"/>
  <cols>
    <col min="1" max="1" width="3.1640625" bestFit="1" customWidth="1"/>
    <col min="2" max="3" width="16" bestFit="1" customWidth="1"/>
  </cols>
  <sheetData>
    <row r="1" spans="1:12" x14ac:dyDescent="0.4">
      <c r="B1" s="29" t="s">
        <v>0</v>
      </c>
      <c r="C1" s="30" t="s">
        <v>1</v>
      </c>
      <c r="D1" s="30" t="s">
        <v>2</v>
      </c>
      <c r="E1" s="30" t="s">
        <v>3</v>
      </c>
      <c r="F1" s="30" t="s">
        <v>24</v>
      </c>
      <c r="G1" s="30" t="s">
        <v>25</v>
      </c>
      <c r="H1" s="30" t="s">
        <v>61</v>
      </c>
      <c r="I1" s="30" t="s">
        <v>104</v>
      </c>
      <c r="J1" s="31" t="s">
        <v>4</v>
      </c>
    </row>
    <row r="2" spans="1:12" x14ac:dyDescent="0.4">
      <c r="A2">
        <v>1</v>
      </c>
      <c r="B2" s="1" t="s">
        <v>215</v>
      </c>
      <c r="C2" s="10">
        <f>_xlfn.XLOOKUP([8]Yhteenveto!A3,'[8]Kisa 1'!C:C,'[8]Kisa 1'!B:B,0)</f>
        <v>85.5625</v>
      </c>
      <c r="D2" s="10">
        <f>_xlfn.XLOOKUP(B2,'[8]Kisa 2'!C:C,'[8]Kisa 2'!B:B,0)</f>
        <v>92.5</v>
      </c>
      <c r="E2" s="10">
        <f>_xlfn.XLOOKUP(B2,'[8]Kisa 3'!C:C,'[8]Kisa 3'!B:B,0)</f>
        <v>100</v>
      </c>
      <c r="F2" s="10">
        <f>_xlfn.XLOOKUP(B2,'[8]Kisa 4'!C:C,'[8]Kisa 4'!B:B,0)</f>
        <v>100</v>
      </c>
      <c r="G2" s="10">
        <f>_xlfn.XLOOKUP(B2,'[8]Kisa 5'!C:C,'[8]Kisa 5'!B:B,0)</f>
        <v>0</v>
      </c>
      <c r="H2" s="10">
        <f>_xlfn.XLOOKUP(B2,'[8]Kisa 6'!C:C,'[8]Kisa 6'!B:B,0)</f>
        <v>100</v>
      </c>
      <c r="I2" s="10">
        <f>_xlfn.XLOOKUP(B2,'[8]Kisa 7'!C:C,'[8]Kisa 7'!B:B,0)</f>
        <v>92.5</v>
      </c>
      <c r="J2" s="11">
        <f t="shared" ref="J2:J24" si="0">IFERROR(LARGE(C2:I2,1),0)+IFERROR(LARGE(C2:I2,2),0)+IFERROR(LARGE(C2:I2,3),0)+IFERROR(LARGE(C2:I2,4),0)+IFERROR(LARGE(C2:I2,5),0)</f>
        <v>485</v>
      </c>
      <c r="L2" t="s">
        <v>210</v>
      </c>
    </row>
    <row r="3" spans="1:12" x14ac:dyDescent="0.4">
      <c r="A3">
        <v>2</v>
      </c>
      <c r="B3" s="1" t="s">
        <v>216</v>
      </c>
      <c r="C3" s="10">
        <f>_xlfn.XLOOKUP([8]Yhteenveto!A4,'[8]Kisa 1'!C:C,'[8]Kisa 1'!B:B,0)</f>
        <v>79.145312500000003</v>
      </c>
      <c r="D3" s="10">
        <f>_xlfn.XLOOKUP(B3,'[8]Kisa 2'!C:C,'[8]Kisa 2'!B:B,0)</f>
        <v>85.5625</v>
      </c>
      <c r="E3" s="10">
        <f>_xlfn.XLOOKUP(B3,'[8]Kisa 3'!C:C,'[8]Kisa 3'!B:B,0)</f>
        <v>0</v>
      </c>
      <c r="F3" s="10">
        <f>_xlfn.XLOOKUP(B3,'[8]Kisa 4'!C:C,'[8]Kisa 4'!B:B,0)</f>
        <v>85.5625</v>
      </c>
      <c r="G3" s="10">
        <f>_xlfn.XLOOKUP(B3,'[8]Kisa 5'!C:C,'[8]Kisa 5'!B:B,0)</f>
        <v>100</v>
      </c>
      <c r="H3" s="10">
        <f>_xlfn.XLOOKUP(B3,'[8]Kisa 6'!C:C,'[8]Kisa 6'!B:B,0)</f>
        <v>0</v>
      </c>
      <c r="I3" s="10">
        <f>_xlfn.XLOOKUP(B3,'[8]Kisa 7'!C:C,'[8]Kisa 7'!B:B,0)</f>
        <v>85.5625</v>
      </c>
      <c r="J3" s="11">
        <f t="shared" si="0"/>
        <v>435.83281249999999</v>
      </c>
    </row>
    <row r="4" spans="1:12" x14ac:dyDescent="0.4">
      <c r="A4">
        <v>3</v>
      </c>
      <c r="B4" s="1" t="s">
        <v>217</v>
      </c>
      <c r="C4" s="10">
        <f>_xlfn.XLOOKUP([8]Yhteenveto!A5,'[8]Kisa 1'!C:C,'[8]Kisa 1'!B:B,0)</f>
        <v>0</v>
      </c>
      <c r="D4" s="10">
        <f>_xlfn.XLOOKUP(B4,'[8]Kisa 2'!C:C,'[8]Kisa 2'!B:B,0)</f>
        <v>73.209414062500002</v>
      </c>
      <c r="E4" s="10">
        <f>_xlfn.XLOOKUP(B4,'[8]Kisa 3'!C:C,'[8]Kisa 3'!B:B,0)</f>
        <v>0</v>
      </c>
      <c r="F4" s="10">
        <f>_xlfn.XLOOKUP(B4,'[8]Kisa 4'!C:C,'[8]Kisa 4'!B:B,0)</f>
        <v>92.5</v>
      </c>
      <c r="G4" s="10">
        <f>_xlfn.XLOOKUP(B4,'[8]Kisa 5'!C:C,'[8]Kisa 5'!B:B,0)</f>
        <v>85.5625</v>
      </c>
      <c r="H4" s="10">
        <f>_xlfn.XLOOKUP(B4,'[8]Kisa 6'!C:C,'[8]Kisa 6'!B:B,0)</f>
        <v>92.5</v>
      </c>
      <c r="I4" s="10">
        <f>_xlfn.XLOOKUP(B4,'[8]Kisa 7'!C:C,'[8]Kisa 7'!B:B,0)</f>
        <v>0</v>
      </c>
      <c r="J4" s="11">
        <f t="shared" si="0"/>
        <v>343.7719140625</v>
      </c>
    </row>
    <row r="5" spans="1:12" x14ac:dyDescent="0.4">
      <c r="A5">
        <v>4</v>
      </c>
      <c r="B5" s="1" t="s">
        <v>228</v>
      </c>
      <c r="C5" s="10">
        <f>_xlfn.XLOOKUP([8]Yhteenveto!A16,'[8]Kisa 1'!C:C,'[8]Kisa 1'!B:B,0)</f>
        <v>0</v>
      </c>
      <c r="D5" s="10">
        <f>_xlfn.XLOOKUP(B5,'[8]Kisa 2'!C:C,'[8]Kisa 2'!B:B,0)</f>
        <v>0</v>
      </c>
      <c r="E5" s="10">
        <f>_xlfn.XLOOKUP(B5,'[8]Kisa 3'!C:C,'[8]Kisa 3'!B:B,0)</f>
        <v>0</v>
      </c>
      <c r="F5" s="10">
        <f>_xlfn.XLOOKUP(B5,'[8]Kisa 4'!C:C,'[8]Kisa 4'!B:B,0)</f>
        <v>79.145312500000003</v>
      </c>
      <c r="G5" s="10">
        <f>_xlfn.XLOOKUP(B5,'[8]Kisa 5'!C:C,'[8]Kisa 5'!B:B,0)</f>
        <v>92.5</v>
      </c>
      <c r="H5" s="10">
        <f>_xlfn.XLOOKUP(B5,'[8]Kisa 6'!C:C,'[8]Kisa 6'!B:B,0)</f>
        <v>85.5625</v>
      </c>
      <c r="I5" s="10">
        <f>_xlfn.XLOOKUP(B5,'[8]Kisa 7'!C:C,'[8]Kisa 7'!B:B,0)</f>
        <v>79.145312500000003</v>
      </c>
      <c r="J5" s="11">
        <f t="shared" si="0"/>
        <v>336.35312499999998</v>
      </c>
    </row>
    <row r="6" spans="1:12" x14ac:dyDescent="0.4">
      <c r="A6">
        <v>5</v>
      </c>
      <c r="B6" s="1" t="s">
        <v>224</v>
      </c>
      <c r="C6" s="10">
        <f>_xlfn.XLOOKUP([8]Yhteenveto!A12,'[8]Kisa 1'!C:C,'[8]Kisa 1'!B:B,0)</f>
        <v>0</v>
      </c>
      <c r="D6" s="10">
        <f>_xlfn.XLOOKUP(B6,'[8]Kisa 2'!C:C,'[8]Kisa 2'!B:B,0)</f>
        <v>49.576469343214811</v>
      </c>
      <c r="E6" s="10">
        <f>_xlfn.XLOOKUP(B6,'[8]Kisa 3'!C:C,'[8]Kisa 3'!B:B,0)</f>
        <v>73.209414062500002</v>
      </c>
      <c r="F6" s="10">
        <f>_xlfn.XLOOKUP(B6,'[8]Kisa 4'!C:C,'[8]Kisa 4'!B:B,0)</f>
        <v>53.596183073745742</v>
      </c>
      <c r="G6" s="10">
        <f>_xlfn.XLOOKUP(B6,'[8]Kisa 5'!C:C,'[8]Kisa 5'!B:B,0)</f>
        <v>57.941819539184586</v>
      </c>
      <c r="H6" s="10">
        <f>_xlfn.XLOOKUP(B6,'[8]Kisa 6'!C:C,'[8]Kisa 6'!B:B,0)</f>
        <v>57.941819539184586</v>
      </c>
      <c r="I6" s="10">
        <f>_xlfn.XLOOKUP(B6,'[8]Kisa 7'!C:C,'[8]Kisa 7'!B:B,0)</f>
        <v>57.941819539184586</v>
      </c>
      <c r="J6" s="11">
        <f t="shared" si="0"/>
        <v>300.6310557537995</v>
      </c>
    </row>
    <row r="7" spans="1:12" x14ac:dyDescent="0.4">
      <c r="A7">
        <v>6</v>
      </c>
      <c r="B7" s="1" t="s">
        <v>214</v>
      </c>
      <c r="C7" s="10">
        <f>_xlfn.XLOOKUP([8]Yhteenveto!A2,'[8]Kisa 1'!C:C,'[8]Kisa 1'!B:B,0)</f>
        <v>92.5</v>
      </c>
      <c r="D7" s="10">
        <f>_xlfn.XLOOKUP(B7,'[8]Kisa 2'!C:C,'[8]Kisa 2'!B:B,0)</f>
        <v>100</v>
      </c>
      <c r="E7" s="10">
        <f>_xlfn.XLOOKUP(B7,'[8]Kisa 3'!C:C,'[8]Kisa 3'!B:B,0)</f>
        <v>0</v>
      </c>
      <c r="F7" s="10">
        <f>_xlfn.XLOOKUP(B7,'[8]Kisa 4'!C:C,'[8]Kisa 4'!B:B,0)</f>
        <v>0</v>
      </c>
      <c r="G7" s="10">
        <f>_xlfn.XLOOKUP(B7,'[8]Kisa 5'!C:C,'[8]Kisa 5'!B:B,0)</f>
        <v>0</v>
      </c>
      <c r="H7" s="10">
        <f>_xlfn.XLOOKUP(B7,'[8]Kisa 6'!C:C,'[8]Kisa 6'!B:B,0)</f>
        <v>0</v>
      </c>
      <c r="I7" s="10">
        <f>_xlfn.XLOOKUP(B7,'[8]Kisa 7'!C:C,'[8]Kisa 7'!B:B,0)</f>
        <v>100</v>
      </c>
      <c r="J7" s="11">
        <f t="shared" si="0"/>
        <v>292.5</v>
      </c>
    </row>
    <row r="8" spans="1:12" x14ac:dyDescent="0.4">
      <c r="A8">
        <v>7</v>
      </c>
      <c r="B8" s="1" t="s">
        <v>221</v>
      </c>
      <c r="C8" s="10">
        <f>_xlfn.XLOOKUP([8]Yhteenveto!A9,'[8]Kisa 1'!C:C,'[8]Kisa 1'!B:B,0)</f>
        <v>0</v>
      </c>
      <c r="D8" s="10">
        <f>_xlfn.XLOOKUP(B8,'[8]Kisa 2'!C:C,'[8]Kisa 2'!B:B,0)</f>
        <v>67.718708007812509</v>
      </c>
      <c r="E8" s="10">
        <f>_xlfn.XLOOKUP(B8,'[8]Kisa 3'!C:C,'[8]Kisa 3'!B:B,0)</f>
        <v>0</v>
      </c>
      <c r="F8" s="10">
        <f>_xlfn.XLOOKUP(B8,'[8]Kisa 4'!C:C,'[8]Kisa 4'!B:B,0)</f>
        <v>73.209414062500002</v>
      </c>
      <c r="G8" s="10">
        <f>_xlfn.XLOOKUP(B8,'[8]Kisa 5'!C:C,'[8]Kisa 5'!B:B,0)</f>
        <v>73.209414062500002</v>
      </c>
      <c r="H8" s="10">
        <f>_xlfn.XLOOKUP(B8,'[8]Kisa 6'!C:C,'[8]Kisa 6'!B:B,0)</f>
        <v>79.145312500000003</v>
      </c>
      <c r="I8" s="10">
        <f>_xlfn.XLOOKUP(B8,'[8]Kisa 7'!C:C,'[8]Kisa 7'!B:B,0)</f>
        <v>0</v>
      </c>
      <c r="J8" s="11">
        <f t="shared" si="0"/>
        <v>293.28284863281249</v>
      </c>
    </row>
    <row r="9" spans="1:12" x14ac:dyDescent="0.4">
      <c r="A9">
        <v>8</v>
      </c>
      <c r="B9" s="1" t="s">
        <v>223</v>
      </c>
      <c r="C9" s="10">
        <f>_xlfn.XLOOKUP([8]Yhteenveto!A11,'[8]Kisa 1'!C:C,'[8]Kisa 1'!B:B,0)</f>
        <v>73.209414062500002</v>
      </c>
      <c r="D9" s="10">
        <f>_xlfn.XLOOKUP(B9,'[8]Kisa 2'!C:C,'[8]Kisa 2'!B:B,0)</f>
        <v>53.596183073745742</v>
      </c>
      <c r="E9" s="10">
        <f>_xlfn.XLOOKUP(B9,'[8]Kisa 3'!C:C,'[8]Kisa 3'!B:B,0)</f>
        <v>0</v>
      </c>
      <c r="F9" s="10">
        <f>_xlfn.XLOOKUP(B9,'[8]Kisa 4'!C:C,'[8]Kisa 4'!B:B,0)</f>
        <v>62.639804907226576</v>
      </c>
      <c r="G9" s="10">
        <f>_xlfn.XLOOKUP(B9,'[8]Kisa 5'!C:C,'[8]Kisa 5'!B:B,0)</f>
        <v>49.576469343214811</v>
      </c>
      <c r="H9" s="10">
        <f>_xlfn.XLOOKUP(B9,'[8]Kisa 6'!C:C,'[8]Kisa 6'!B:B,0)</f>
        <v>67.718708007812509</v>
      </c>
      <c r="I9" s="10">
        <f>_xlfn.XLOOKUP(B9,'[8]Kisa 7'!C:C,'[8]Kisa 7'!B:B,0)</f>
        <v>49.576469343214811</v>
      </c>
      <c r="J9" s="11">
        <f t="shared" si="0"/>
        <v>306.7405793944996</v>
      </c>
    </row>
    <row r="10" spans="1:12" x14ac:dyDescent="0.4">
      <c r="A10">
        <v>9</v>
      </c>
      <c r="B10" s="1" t="s">
        <v>219</v>
      </c>
      <c r="C10" s="10">
        <f>_xlfn.XLOOKUP([8]Yhteenveto!A7,'[8]Kisa 1'!C:C,'[8]Kisa 1'!B:B,0)</f>
        <v>100</v>
      </c>
      <c r="D10" s="10">
        <f>_xlfn.XLOOKUP(B10,'[8]Kisa 2'!C:C,'[8]Kisa 2'!B:B,0)</f>
        <v>57.941819539184586</v>
      </c>
      <c r="E10" s="10">
        <f>_xlfn.XLOOKUP(B10,'[8]Kisa 3'!C:C,'[8]Kisa 3'!B:B,0)</f>
        <v>0</v>
      </c>
      <c r="F10" s="10">
        <f>_xlfn.XLOOKUP(B10,'[8]Kisa 4'!C:C,'[8]Kisa 4'!B:B,0)</f>
        <v>0</v>
      </c>
      <c r="G10" s="10">
        <f>_xlfn.XLOOKUP(B10,'[8]Kisa 5'!C:C,'[8]Kisa 5'!B:B,0)</f>
        <v>62.639804907226576</v>
      </c>
      <c r="H10" s="10">
        <f>_xlfn.XLOOKUP(B10,'[8]Kisa 6'!C:C,'[8]Kisa 6'!B:B,0)</f>
        <v>0</v>
      </c>
      <c r="I10" s="10">
        <f>_xlfn.XLOOKUP(B10,'[8]Kisa 7'!C:C,'[8]Kisa 7'!B:B,0)</f>
        <v>73.209414062500002</v>
      </c>
      <c r="J10" s="11">
        <f t="shared" si="0"/>
        <v>293.79103850891113</v>
      </c>
    </row>
    <row r="11" spans="1:12" x14ac:dyDescent="0.4">
      <c r="A11">
        <v>10</v>
      </c>
      <c r="B11" s="1" t="s">
        <v>218</v>
      </c>
      <c r="C11" s="10">
        <f>_xlfn.XLOOKUP([8]Yhteenveto!A6,'[8]Kisa 1'!C:C,'[8]Kisa 1'!B:B,0)</f>
        <v>0</v>
      </c>
      <c r="D11" s="10">
        <f>_xlfn.XLOOKUP(B11,'[8]Kisa 2'!C:C,'[8]Kisa 2'!B:B,0)</f>
        <v>0</v>
      </c>
      <c r="E11" s="10">
        <f>_xlfn.XLOOKUP(B11,'[8]Kisa 3'!C:C,'[8]Kisa 3'!B:B,0)</f>
        <v>0</v>
      </c>
      <c r="F11" s="10">
        <f>_xlfn.XLOOKUP(B11,'[8]Kisa 4'!C:C,'[8]Kisa 4'!B:B,0)</f>
        <v>0</v>
      </c>
      <c r="G11" s="10">
        <f>_xlfn.XLOOKUP(B11,'[8]Kisa 5'!C:C,'[8]Kisa 5'!B:B,0)</f>
        <v>67.718708007812509</v>
      </c>
      <c r="H11" s="10">
        <f>_xlfn.XLOOKUP(B11,'[8]Kisa 6'!C:C,'[8]Kisa 6'!B:B,0)</f>
        <v>0</v>
      </c>
      <c r="I11" s="10">
        <f>_xlfn.XLOOKUP(B11,'[8]Kisa 7'!C:C,'[8]Kisa 7'!B:B,0)</f>
        <v>67.718708007812509</v>
      </c>
      <c r="J11" s="11">
        <f t="shared" si="0"/>
        <v>135.43741601562502</v>
      </c>
    </row>
    <row r="12" spans="1:12" x14ac:dyDescent="0.4">
      <c r="A12">
        <v>11</v>
      </c>
      <c r="B12" s="1" t="s">
        <v>222</v>
      </c>
      <c r="C12" s="10">
        <f>_xlfn.XLOOKUP([8]Yhteenveto!A10,'[8]Kisa 1'!C:C,'[8]Kisa 1'!B:B,0)</f>
        <v>67.718708007812509</v>
      </c>
      <c r="D12" s="10">
        <f>_xlfn.XLOOKUP(B12,'[8]Kisa 2'!C:C,'[8]Kisa 2'!B:B,0)</f>
        <v>62.639804907226576</v>
      </c>
      <c r="E12" s="10">
        <f>_xlfn.XLOOKUP(B12,'[8]Kisa 3'!C:C,'[8]Kisa 3'!B:B,0)</f>
        <v>0</v>
      </c>
      <c r="F12" s="10">
        <f>_xlfn.XLOOKUP(B12,'[8]Kisa 4'!C:C,'[8]Kisa 4'!B:B,0)</f>
        <v>67.718708007812509</v>
      </c>
      <c r="G12" s="10">
        <f>_xlfn.XLOOKUP(B12,'[8]Kisa 5'!C:C,'[8]Kisa 5'!B:B,0)</f>
        <v>0</v>
      </c>
      <c r="H12" s="10">
        <f>_xlfn.XLOOKUP(B12,'[8]Kisa 6'!C:C,'[8]Kisa 6'!B:B,0)</f>
        <v>0</v>
      </c>
      <c r="I12" s="10">
        <f>_xlfn.XLOOKUP(B12,'[8]Kisa 7'!C:C,'[8]Kisa 7'!B:B,0)</f>
        <v>53.596183073745742</v>
      </c>
      <c r="J12" s="11">
        <f t="shared" si="0"/>
        <v>251.67340399659736</v>
      </c>
    </row>
    <row r="13" spans="1:12" x14ac:dyDescent="0.4">
      <c r="A13">
        <v>12</v>
      </c>
      <c r="B13" s="1" t="s">
        <v>220</v>
      </c>
      <c r="C13" s="10">
        <f>_xlfn.XLOOKUP([8]Yhteenveto!A8,'[8]Kisa 1'!C:C,'[8]Kisa 1'!B:B,0)</f>
        <v>0</v>
      </c>
      <c r="D13" s="10">
        <f>_xlfn.XLOOKUP(B13,'[8]Kisa 2'!C:C,'[8]Kisa 2'!B:B,0)</f>
        <v>79.145312500000003</v>
      </c>
      <c r="E13" s="10">
        <f>_xlfn.XLOOKUP(B13,'[8]Kisa 3'!C:C,'[8]Kisa 3'!B:B,0)</f>
        <v>0</v>
      </c>
      <c r="F13" s="10">
        <f>_xlfn.XLOOKUP(B13,'[8]Kisa 4'!C:C,'[8]Kisa 4'!B:B,0)</f>
        <v>0</v>
      </c>
      <c r="G13" s="10">
        <f>_xlfn.XLOOKUP(B13,'[8]Kisa 5'!C:C,'[8]Kisa 5'!B:B,0)</f>
        <v>79.145312500000003</v>
      </c>
      <c r="H13" s="10">
        <f>_xlfn.XLOOKUP(B13,'[8]Kisa 6'!C:C,'[8]Kisa 6'!B:B,0)</f>
        <v>0</v>
      </c>
      <c r="I13" s="10">
        <f>_xlfn.XLOOKUP(B13,'[8]Kisa 7'!C:C,'[8]Kisa 7'!B:B,0)</f>
        <v>0</v>
      </c>
      <c r="J13" s="11">
        <f t="shared" si="0"/>
        <v>158.29062500000001</v>
      </c>
    </row>
    <row r="14" spans="1:12" x14ac:dyDescent="0.4">
      <c r="A14">
        <v>13</v>
      </c>
      <c r="B14" s="1" t="s">
        <v>230</v>
      </c>
      <c r="C14" s="10">
        <f>_xlfn.XLOOKUP([8]Yhteenveto!A18,'[8]Kisa 1'!C:C,'[8]Kisa 1'!B:B,0)</f>
        <v>0</v>
      </c>
      <c r="D14" s="10">
        <f>_xlfn.XLOOKUP(B14,'[8]Kisa 2'!C:C,'[8]Kisa 2'!B:B,0)</f>
        <v>0</v>
      </c>
      <c r="E14" s="10">
        <f>_xlfn.XLOOKUP(B14,'[8]Kisa 3'!C:C,'[8]Kisa 3'!B:B,0)</f>
        <v>0</v>
      </c>
      <c r="F14" s="10">
        <f>_xlfn.XLOOKUP(B14,'[8]Kisa 4'!C:C,'[8]Kisa 4'!B:B,0)</f>
        <v>57.941819539184586</v>
      </c>
      <c r="G14" s="10">
        <f>_xlfn.XLOOKUP(B14,'[8]Kisa 5'!C:C,'[8]Kisa 5'!B:B,0)</f>
        <v>0</v>
      </c>
      <c r="H14" s="10">
        <f>_xlfn.XLOOKUP(B14,'[8]Kisa 6'!C:C,'[8]Kisa 6'!B:B,0)</f>
        <v>62.639804907226576</v>
      </c>
      <c r="I14" s="10">
        <f>_xlfn.XLOOKUP(B14,'[8]Kisa 7'!C:C,'[8]Kisa 7'!B:B,0)</f>
        <v>0</v>
      </c>
      <c r="J14" s="11">
        <f t="shared" si="0"/>
        <v>120.58162444641115</v>
      </c>
    </row>
    <row r="15" spans="1:12" x14ac:dyDescent="0.4">
      <c r="A15">
        <v>14</v>
      </c>
      <c r="B15" s="1" t="s">
        <v>225</v>
      </c>
      <c r="C15" s="10">
        <f>_xlfn.XLOOKUP([8]Yhteenveto!A13,'[8]Kisa 1'!C:C,'[8]Kisa 1'!B:B,0)</f>
        <v>0</v>
      </c>
      <c r="D15" s="10">
        <f>_xlfn.XLOOKUP(B15,'[8]Kisa 2'!C:C,'[8]Kisa 2'!B:B,0)</f>
        <v>0</v>
      </c>
      <c r="E15" s="10">
        <f>_xlfn.XLOOKUP(B15,'[8]Kisa 3'!C:C,'[8]Kisa 3'!B:B,0)</f>
        <v>92.5</v>
      </c>
      <c r="F15" s="10">
        <f>_xlfn.XLOOKUP(B15,'[8]Kisa 4'!C:C,'[8]Kisa 4'!B:B,0)</f>
        <v>0</v>
      </c>
      <c r="G15" s="10">
        <f>_xlfn.XLOOKUP(B15,'[8]Kisa 5'!C:C,'[8]Kisa 5'!B:B,0)</f>
        <v>0</v>
      </c>
      <c r="H15" s="10">
        <f>_xlfn.XLOOKUP(B15,'[8]Kisa 6'!C:C,'[8]Kisa 6'!B:B,0)</f>
        <v>0</v>
      </c>
      <c r="I15" s="10">
        <f>_xlfn.XLOOKUP(B15,'[8]Kisa 7'!C:C,'[8]Kisa 7'!B:B,0)</f>
        <v>0</v>
      </c>
      <c r="J15" s="11">
        <f t="shared" si="0"/>
        <v>92.5</v>
      </c>
    </row>
    <row r="16" spans="1:12" x14ac:dyDescent="0.4">
      <c r="A16">
        <v>15</v>
      </c>
      <c r="B16" s="1" t="s">
        <v>226</v>
      </c>
      <c r="C16" s="10">
        <f>_xlfn.XLOOKUP([8]Yhteenveto!A14,'[8]Kisa 1'!C:C,'[8]Kisa 1'!B:B,0)</f>
        <v>0</v>
      </c>
      <c r="D16" s="10">
        <f>_xlfn.XLOOKUP(B16,'[8]Kisa 2'!C:C,'[8]Kisa 2'!B:B,0)</f>
        <v>0</v>
      </c>
      <c r="E16" s="10">
        <f>_xlfn.XLOOKUP(B16,'[8]Kisa 3'!C:C,'[8]Kisa 3'!B:B,0)</f>
        <v>85.5625</v>
      </c>
      <c r="F16" s="10">
        <f>_xlfn.XLOOKUP(B16,'[8]Kisa 4'!C:C,'[8]Kisa 4'!B:B,0)</f>
        <v>0</v>
      </c>
      <c r="G16" s="10">
        <f>_xlfn.XLOOKUP(B16,'[8]Kisa 5'!C:C,'[8]Kisa 5'!B:B,0)</f>
        <v>0</v>
      </c>
      <c r="H16" s="10">
        <f>_xlfn.XLOOKUP(B16,'[8]Kisa 6'!C:C,'[8]Kisa 6'!B:B,0)</f>
        <v>0</v>
      </c>
      <c r="I16" s="10">
        <f>_xlfn.XLOOKUP(B16,'[8]Kisa 7'!C:C,'[8]Kisa 7'!B:B,0)</f>
        <v>0</v>
      </c>
      <c r="J16" s="11">
        <f t="shared" si="0"/>
        <v>85.5625</v>
      </c>
    </row>
    <row r="17" spans="1:10" x14ac:dyDescent="0.4">
      <c r="A17">
        <v>16</v>
      </c>
      <c r="B17" s="1" t="s">
        <v>227</v>
      </c>
      <c r="C17" s="10">
        <f>_xlfn.XLOOKUP([8]Yhteenveto!A15,'[8]Kisa 1'!C:C,'[8]Kisa 1'!B:B,0)</f>
        <v>0</v>
      </c>
      <c r="D17" s="10">
        <f>_xlfn.XLOOKUP(B17,'[8]Kisa 2'!C:C,'[8]Kisa 2'!B:B,0)</f>
        <v>0</v>
      </c>
      <c r="E17" s="10">
        <f>_xlfn.XLOOKUP(B17,'[8]Kisa 3'!C:C,'[8]Kisa 3'!B:B,0)</f>
        <v>79.145312500000003</v>
      </c>
      <c r="F17" s="10">
        <f>_xlfn.XLOOKUP(B17,'[8]Kisa 4'!C:C,'[8]Kisa 4'!B:B,0)</f>
        <v>0</v>
      </c>
      <c r="G17" s="10">
        <f>_xlfn.XLOOKUP(B17,'[8]Kisa 5'!C:C,'[8]Kisa 5'!B:B,0)</f>
        <v>0</v>
      </c>
      <c r="H17" s="10">
        <f>_xlfn.XLOOKUP(B17,'[8]Kisa 6'!C:C,'[8]Kisa 6'!B:B,0)</f>
        <v>0</v>
      </c>
      <c r="I17" s="10">
        <f>_xlfn.XLOOKUP(B17,'[8]Kisa 7'!C:C,'[8]Kisa 7'!B:B,0)</f>
        <v>0</v>
      </c>
      <c r="J17" s="11">
        <f t="shared" si="0"/>
        <v>79.145312500000003</v>
      </c>
    </row>
    <row r="18" spans="1:10" x14ac:dyDescent="0.4">
      <c r="A18">
        <v>17</v>
      </c>
      <c r="B18" s="1" t="s">
        <v>234</v>
      </c>
      <c r="C18" s="10">
        <f>_xlfn.XLOOKUP([8]Yhteenveto!A22,'[8]Kisa 1'!C:C,'[8]Kisa 1'!B:B,0)</f>
        <v>0</v>
      </c>
      <c r="D18" s="10">
        <f>_xlfn.XLOOKUP(B18,'[8]Kisa 2'!C:C,'[8]Kisa 2'!B:B,0)</f>
        <v>0</v>
      </c>
      <c r="E18" s="10">
        <f>_xlfn.XLOOKUP(B18,'[8]Kisa 3'!C:C,'[8]Kisa 3'!B:B,0)</f>
        <v>0</v>
      </c>
      <c r="F18" s="10">
        <f>_xlfn.XLOOKUP(B18,'[8]Kisa 4'!C:C,'[8]Kisa 4'!B:B,0)</f>
        <v>0</v>
      </c>
      <c r="G18" s="10">
        <f>_xlfn.XLOOKUP(B18,'[8]Kisa 5'!C:C,'[8]Kisa 5'!B:B,0)</f>
        <v>0</v>
      </c>
      <c r="H18" s="10">
        <f>_xlfn.XLOOKUP(B18,'[8]Kisa 6'!C:C,'[8]Kisa 6'!B:B,0)</f>
        <v>73.209414062500002</v>
      </c>
      <c r="I18" s="10">
        <f>_xlfn.XLOOKUP(B18,'[8]Kisa 7'!C:C,'[8]Kisa 7'!B:B,0)</f>
        <v>0</v>
      </c>
      <c r="J18" s="11">
        <f t="shared" si="0"/>
        <v>73.209414062500002</v>
      </c>
    </row>
    <row r="19" spans="1:10" x14ac:dyDescent="0.4">
      <c r="A19">
        <v>18</v>
      </c>
      <c r="B19" s="1" t="s">
        <v>237</v>
      </c>
      <c r="C19" s="10">
        <f>_xlfn.XLOOKUP([8]Yhteenveto!A23,'[8]Kisa 1'!C:C,'[8]Kisa 1'!B:B,0)</f>
        <v>0</v>
      </c>
      <c r="D19" s="10">
        <f>_xlfn.XLOOKUP(B19,'[8]Kisa 2'!C:C,'[8]Kisa 2'!B:B,0)</f>
        <v>0</v>
      </c>
      <c r="E19" s="10">
        <f>_xlfn.XLOOKUP(B19,'[8]Kisa 3'!C:C,'[8]Kisa 3'!B:B,0)</f>
        <v>0</v>
      </c>
      <c r="F19" s="10">
        <f>_xlfn.XLOOKUP(B19,'[8]Kisa 4'!C:C,'[8]Kisa 4'!B:B,0)</f>
        <v>0</v>
      </c>
      <c r="G19" s="10">
        <f>_xlfn.XLOOKUP(B19,'[8]Kisa 5'!C:C,'[8]Kisa 5'!B:B,0)</f>
        <v>0</v>
      </c>
      <c r="H19" s="10">
        <f>_xlfn.XLOOKUP(B19,'[8]Kisa 6'!C:C,'[8]Kisa 6'!B:B,0)</f>
        <v>0</v>
      </c>
      <c r="I19" s="10">
        <f>_xlfn.XLOOKUP(B19,'[8]Kisa 7'!C:C,'[8]Kisa 7'!B:B,0)</f>
        <v>62.639804907226576</v>
      </c>
      <c r="J19" s="11">
        <f t="shared" si="0"/>
        <v>62.639804907226576</v>
      </c>
    </row>
    <row r="20" spans="1:10" x14ac:dyDescent="0.4">
      <c r="A20">
        <v>19</v>
      </c>
      <c r="B20" s="1" t="s">
        <v>231</v>
      </c>
      <c r="C20" s="10">
        <f>_xlfn.XLOOKUP([8]Yhteenveto!A19,'[8]Kisa 1'!C:C,'[8]Kisa 1'!B:B,0)</f>
        <v>0</v>
      </c>
      <c r="D20" s="10">
        <f>_xlfn.XLOOKUP(B20,'[8]Kisa 2'!C:C,'[8]Kisa 2'!B:B,0)</f>
        <v>0</v>
      </c>
      <c r="E20" s="10">
        <f>_xlfn.XLOOKUP(B20,'[8]Kisa 3'!C:C,'[8]Kisa 3'!B:B,0)</f>
        <v>0</v>
      </c>
      <c r="F20" s="10">
        <f>_xlfn.XLOOKUP(B20,'[8]Kisa 4'!C:C,'[8]Kisa 4'!B:B,0)</f>
        <v>0</v>
      </c>
      <c r="G20" s="10">
        <f>_xlfn.XLOOKUP(B20,'[8]Kisa 5'!C:C,'[8]Kisa 5'!B:B,0)</f>
        <v>53.596183073745742</v>
      </c>
      <c r="H20" s="10">
        <f>_xlfn.XLOOKUP(B20,'[8]Kisa 6'!C:C,'[8]Kisa 6'!B:B,0)</f>
        <v>0</v>
      </c>
      <c r="I20" s="10">
        <f>_xlfn.XLOOKUP(B20,'[8]Kisa 7'!C:C,'[8]Kisa 7'!B:B,0)</f>
        <v>0</v>
      </c>
      <c r="J20" s="11">
        <f t="shared" si="0"/>
        <v>53.596183073745742</v>
      </c>
    </row>
    <row r="21" spans="1:10" x14ac:dyDescent="0.4">
      <c r="A21">
        <v>20</v>
      </c>
      <c r="B21" s="1" t="s">
        <v>229</v>
      </c>
      <c r="C21" s="10">
        <f>_xlfn.XLOOKUP([8]Yhteenveto!A17,'[8]Kisa 1'!C:C,'[8]Kisa 1'!B:B,0)</f>
        <v>0</v>
      </c>
      <c r="D21" s="10">
        <f>_xlfn.XLOOKUP(B21,'[8]Kisa 2'!C:C,'[8]Kisa 2'!B:B,0)</f>
        <v>0</v>
      </c>
      <c r="E21" s="10">
        <f>_xlfn.XLOOKUP(B21,'[8]Kisa 3'!C:C,'[8]Kisa 3'!B:B,0)</f>
        <v>0</v>
      </c>
      <c r="F21" s="10">
        <f>_xlfn.XLOOKUP(B21,'[8]Kisa 4'!C:C,'[8]Kisa 4'!B:B,0)</f>
        <v>49.576469343214811</v>
      </c>
      <c r="G21" s="10">
        <f>_xlfn.XLOOKUP(B21,'[8]Kisa 5'!C:C,'[8]Kisa 5'!B:B,0)</f>
        <v>0</v>
      </c>
      <c r="H21" s="10">
        <f>_xlfn.XLOOKUP(B21,'[8]Kisa 6'!C:C,'[8]Kisa 6'!B:B,0)</f>
        <v>0</v>
      </c>
      <c r="I21" s="10">
        <f>_xlfn.XLOOKUP(B21,'[8]Kisa 7'!C:C,'[8]Kisa 7'!B:B,0)</f>
        <v>0</v>
      </c>
      <c r="J21" s="11">
        <f t="shared" si="0"/>
        <v>49.576469343214811</v>
      </c>
    </row>
    <row r="22" spans="1:10" x14ac:dyDescent="0.4">
      <c r="A22">
        <v>21</v>
      </c>
      <c r="B22" s="1" t="s">
        <v>232</v>
      </c>
      <c r="C22" s="10">
        <f>_xlfn.XLOOKUP([8]Yhteenveto!A20,'[8]Kisa 1'!C:C,'[8]Kisa 1'!B:B,0)</f>
        <v>0</v>
      </c>
      <c r="D22" s="10">
        <f>_xlfn.XLOOKUP(B22,'[8]Kisa 2'!C:C,'[8]Kisa 2'!B:B,0)</f>
        <v>0</v>
      </c>
      <c r="E22" s="10">
        <f>_xlfn.XLOOKUP(B22,'[8]Kisa 3'!C:C,'[8]Kisa 3'!B:B,0)</f>
        <v>0</v>
      </c>
      <c r="F22" s="10">
        <f>_xlfn.XLOOKUP(B22,'[8]Kisa 4'!C:C,'[8]Kisa 4'!B:B,0)</f>
        <v>0</v>
      </c>
      <c r="G22" s="10">
        <f>_xlfn.XLOOKUP(B22,'[8]Kisa 5'!C:C,'[8]Kisa 5'!B:B,0)</f>
        <v>45.858234142473705</v>
      </c>
      <c r="H22" s="10">
        <f>_xlfn.XLOOKUP(B22,'[8]Kisa 6'!C:C,'[8]Kisa 6'!B:B,0)</f>
        <v>0</v>
      </c>
      <c r="I22" s="10">
        <f>_xlfn.XLOOKUP(B22,'[8]Kisa 7'!C:C,'[8]Kisa 7'!B:B,0)</f>
        <v>0</v>
      </c>
      <c r="J22" s="11">
        <f t="shared" si="0"/>
        <v>45.858234142473705</v>
      </c>
    </row>
    <row r="23" spans="1:10" x14ac:dyDescent="0.4">
      <c r="A23">
        <v>22</v>
      </c>
      <c r="B23" s="1" t="s">
        <v>238</v>
      </c>
      <c r="C23" s="10">
        <f>_xlfn.XLOOKUP([8]Yhteenveto!A24,'[8]Kisa 1'!C:C,'[8]Kisa 1'!B:B,0)</f>
        <v>0</v>
      </c>
      <c r="D23" s="10">
        <f>_xlfn.XLOOKUP(B23,'[8]Kisa 2'!C:C,'[8]Kisa 2'!B:B,0)</f>
        <v>0</v>
      </c>
      <c r="E23" s="10">
        <f>_xlfn.XLOOKUP(B23,'[8]Kisa 3'!C:C,'[8]Kisa 3'!B:B,0)</f>
        <v>0</v>
      </c>
      <c r="F23" s="10">
        <f>_xlfn.XLOOKUP(B23,'[8]Kisa 4'!C:C,'[8]Kisa 4'!B:B,0)</f>
        <v>0</v>
      </c>
      <c r="G23" s="10">
        <f>_xlfn.XLOOKUP(B23,'[8]Kisa 5'!C:C,'[8]Kisa 5'!B:B,0)</f>
        <v>0</v>
      </c>
      <c r="H23" s="10">
        <f>_xlfn.XLOOKUP(B23,'[8]Kisa 6'!C:C,'[8]Kisa 6'!B:B,0)</f>
        <v>0</v>
      </c>
      <c r="I23" s="10">
        <f>_xlfn.XLOOKUP(B23,'[8]Kisa 7'!C:C,'[8]Kisa 7'!B:B,0)</f>
        <v>45.858234142473705</v>
      </c>
      <c r="J23" s="11">
        <f t="shared" si="0"/>
        <v>45.858234142473705</v>
      </c>
    </row>
    <row r="24" spans="1:10" x14ac:dyDescent="0.4">
      <c r="A24">
        <v>23</v>
      </c>
      <c r="B24" s="1" t="s">
        <v>233</v>
      </c>
      <c r="C24" s="10">
        <f>_xlfn.XLOOKUP([8]Yhteenveto!A21,'[8]Kisa 1'!C:C,'[8]Kisa 1'!B:B,0)</f>
        <v>0</v>
      </c>
      <c r="D24" s="10">
        <f>_xlfn.XLOOKUP(B24,'[8]Kisa 2'!C:C,'[8]Kisa 2'!B:B,0)</f>
        <v>0</v>
      </c>
      <c r="E24" s="10">
        <f>_xlfn.XLOOKUP(B24,'[8]Kisa 3'!C:C,'[8]Kisa 3'!B:B,0)</f>
        <v>0</v>
      </c>
      <c r="F24" s="10">
        <f>_xlfn.XLOOKUP(B24,'[8]Kisa 4'!C:C,'[8]Kisa 4'!B:B,0)</f>
        <v>0</v>
      </c>
      <c r="G24" s="10">
        <f>_xlfn.XLOOKUP(B24,'[8]Kisa 5'!C:C,'[8]Kisa 5'!B:B,0)</f>
        <v>42.41886658178818</v>
      </c>
      <c r="H24" s="10">
        <f>_xlfn.XLOOKUP(B24,'[8]Kisa 6'!C:C,'[8]Kisa 6'!B:B,0)</f>
        <v>0</v>
      </c>
      <c r="I24" s="10">
        <f>_xlfn.XLOOKUP(B24,'[8]Kisa 7'!C:C,'[8]Kisa 7'!B:B,0)</f>
        <v>0</v>
      </c>
      <c r="J24" s="11">
        <f t="shared" si="0"/>
        <v>42.41886658178818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57775-C264-EF4A-A174-C751D8DDC2F2}">
  <dimension ref="A1:L7"/>
  <sheetViews>
    <sheetView workbookViewId="0">
      <selection activeCell="N11" sqref="N11"/>
    </sheetView>
  </sheetViews>
  <sheetFormatPr defaultColWidth="10.6640625" defaultRowHeight="16" x14ac:dyDescent="0.4"/>
  <cols>
    <col min="1" max="1" width="2.1640625" bestFit="1" customWidth="1"/>
    <col min="2" max="2" width="17.5" bestFit="1" customWidth="1"/>
  </cols>
  <sheetData>
    <row r="1" spans="1:12" x14ac:dyDescent="0.4">
      <c r="B1" s="32" t="s">
        <v>0</v>
      </c>
      <c r="C1" s="33" t="s">
        <v>1</v>
      </c>
      <c r="D1" s="33" t="s">
        <v>2</v>
      </c>
      <c r="E1" s="33" t="s">
        <v>3</v>
      </c>
      <c r="F1" s="33" t="s">
        <v>24</v>
      </c>
      <c r="G1" s="33" t="s">
        <v>25</v>
      </c>
      <c r="H1" s="33" t="s">
        <v>61</v>
      </c>
      <c r="I1" s="33" t="s">
        <v>104</v>
      </c>
      <c r="J1" s="34" t="s">
        <v>4</v>
      </c>
    </row>
    <row r="2" spans="1:12" x14ac:dyDescent="0.4">
      <c r="A2" s="1">
        <v>1</v>
      </c>
      <c r="B2" s="35" t="s">
        <v>110</v>
      </c>
      <c r="C2" s="36">
        <v>100</v>
      </c>
      <c r="D2" s="36">
        <v>79.099999999999994</v>
      </c>
      <c r="E2" s="36">
        <v>100</v>
      </c>
      <c r="F2" s="36">
        <v>100</v>
      </c>
      <c r="G2" s="36">
        <v>79.099999999999994</v>
      </c>
      <c r="H2" s="36">
        <v>100</v>
      </c>
      <c r="I2" s="36">
        <v>0</v>
      </c>
      <c r="J2" s="37">
        <v>479.1</v>
      </c>
      <c r="L2" t="s">
        <v>210</v>
      </c>
    </row>
    <row r="3" spans="1:12" x14ac:dyDescent="0.4">
      <c r="A3" s="1">
        <v>2</v>
      </c>
      <c r="B3" s="35" t="s">
        <v>122</v>
      </c>
      <c r="C3" s="36">
        <v>85.6</v>
      </c>
      <c r="D3" s="36">
        <v>92.5</v>
      </c>
      <c r="E3" s="36">
        <v>92.5</v>
      </c>
      <c r="F3" s="36">
        <v>92.5</v>
      </c>
      <c r="G3" s="36">
        <v>92.5</v>
      </c>
      <c r="H3" s="36">
        <v>0</v>
      </c>
      <c r="I3" s="36">
        <v>92.5</v>
      </c>
      <c r="J3" s="37">
        <f>5*92.5</f>
        <v>462.5</v>
      </c>
    </row>
    <row r="4" spans="1:12" x14ac:dyDescent="0.4">
      <c r="A4" s="1">
        <v>3</v>
      </c>
      <c r="B4" s="35" t="s">
        <v>124</v>
      </c>
      <c r="C4" s="36"/>
      <c r="D4" s="36">
        <v>85.6</v>
      </c>
      <c r="E4" s="36">
        <v>85.6</v>
      </c>
      <c r="F4" s="36">
        <v>85.6</v>
      </c>
      <c r="G4" s="36">
        <v>85.6</v>
      </c>
      <c r="H4" s="36">
        <v>0</v>
      </c>
      <c r="I4" s="36">
        <v>85.6</v>
      </c>
      <c r="J4" s="37">
        <f>SUM(C4:I4)</f>
        <v>428</v>
      </c>
    </row>
    <row r="5" spans="1:12" x14ac:dyDescent="0.4">
      <c r="A5" s="1">
        <v>4</v>
      </c>
      <c r="B5" s="35" t="s">
        <v>119</v>
      </c>
      <c r="C5" s="36">
        <v>92.5</v>
      </c>
      <c r="D5" s="36">
        <v>100</v>
      </c>
      <c r="E5" s="36">
        <v>0</v>
      </c>
      <c r="F5" s="36">
        <v>0</v>
      </c>
      <c r="G5" s="36">
        <v>100</v>
      </c>
      <c r="H5" s="36">
        <v>0</v>
      </c>
      <c r="I5" s="36">
        <v>100</v>
      </c>
      <c r="J5" s="37">
        <f>SUM(C5:I5)</f>
        <v>392.5</v>
      </c>
    </row>
    <row r="6" spans="1:12" x14ac:dyDescent="0.4">
      <c r="A6" s="1">
        <v>5</v>
      </c>
      <c r="B6" s="35" t="s">
        <v>136</v>
      </c>
      <c r="C6" s="36">
        <v>0</v>
      </c>
      <c r="D6" s="36">
        <v>73.2</v>
      </c>
      <c r="E6" s="36">
        <v>0</v>
      </c>
      <c r="F6" s="36">
        <v>79.099999999999994</v>
      </c>
      <c r="G6" s="36">
        <v>0</v>
      </c>
      <c r="H6" s="36">
        <v>92.5</v>
      </c>
      <c r="I6" s="36">
        <v>79.099999999999994</v>
      </c>
      <c r="J6" s="37">
        <f>SUM(C6:I6)</f>
        <v>323.89999999999998</v>
      </c>
    </row>
    <row r="7" spans="1:12" x14ac:dyDescent="0.4">
      <c r="A7" s="1">
        <v>6</v>
      </c>
      <c r="B7" s="35" t="s">
        <v>211</v>
      </c>
      <c r="C7" s="36">
        <v>0</v>
      </c>
      <c r="D7" s="36">
        <v>67.7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7">
        <v>67.7</v>
      </c>
    </row>
  </sheetData>
  <sortState xmlns:xlrd2="http://schemas.microsoft.com/office/spreadsheetml/2017/richdata2" ref="B2:J7">
    <sortCondition descending="1" ref="J1:J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9v pojat</vt:lpstr>
      <vt:lpstr>9v tytöt</vt:lpstr>
      <vt:lpstr>11v pojat</vt:lpstr>
      <vt:lpstr>11 v tytöt</vt:lpstr>
      <vt:lpstr>13 v pojat</vt:lpstr>
      <vt:lpstr>13 tytöt</vt:lpstr>
      <vt:lpstr>15 pojat</vt:lpstr>
      <vt:lpstr>15 tytöt</vt:lpstr>
      <vt:lpstr>17 pojat</vt:lpstr>
      <vt:lpstr>17 tytöt</vt:lpstr>
      <vt:lpstr>19 pojat</vt:lpstr>
      <vt:lpstr>19 tytöt</vt:lpstr>
      <vt:lpstr>Avoin miehet</vt:lpstr>
      <vt:lpstr>avoin naiset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Kaisa Tamminen</dc:creator>
  <cp:lastModifiedBy>Mika Luoto</cp:lastModifiedBy>
  <cp:lastPrinted>2024-08-13T12:05:41Z</cp:lastPrinted>
  <dcterms:created xsi:type="dcterms:W3CDTF">2024-07-15T12:12:03Z</dcterms:created>
  <dcterms:modified xsi:type="dcterms:W3CDTF">2024-08-13T12:07:12Z</dcterms:modified>
</cp:coreProperties>
</file>