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25" windowWidth="22695" windowHeight="11445"/>
  </bookViews>
  <sheets>
    <sheet name="3-ottelu" sheetId="1" r:id="rId1"/>
  </sheets>
  <calcPr calcId="145621"/>
</workbook>
</file>

<file path=xl/calcChain.xml><?xml version="1.0" encoding="utf-8"?>
<calcChain xmlns="http://schemas.openxmlformats.org/spreadsheetml/2006/main">
  <c r="M39" i="1" l="1"/>
  <c r="H90" i="1" l="1"/>
  <c r="M90" i="1" s="1"/>
  <c r="H88" i="1"/>
  <c r="M88" i="1" s="1"/>
  <c r="H83" i="1"/>
  <c r="M83" i="1" s="1"/>
  <c r="H86" i="1"/>
  <c r="M86" i="1" s="1"/>
  <c r="H84" i="1"/>
  <c r="M84" i="1" s="1"/>
  <c r="H82" i="1"/>
  <c r="M82" i="1" s="1"/>
  <c r="H81" i="1"/>
  <c r="M81" i="1" s="1"/>
  <c r="H85" i="1"/>
  <c r="M85" i="1" s="1"/>
  <c r="H79" i="1"/>
  <c r="M79" i="1" s="1"/>
  <c r="H77" i="1"/>
  <c r="M77" i="1" s="1"/>
  <c r="H75" i="1"/>
  <c r="M75" i="1" s="1"/>
  <c r="H73" i="1"/>
  <c r="M73" i="1" s="1"/>
  <c r="H70" i="1"/>
  <c r="M70" i="1" s="1"/>
  <c r="H71" i="1"/>
  <c r="M71" i="1" s="1"/>
  <c r="H68" i="1"/>
  <c r="M68" i="1" s="1"/>
  <c r="H60" i="1"/>
  <c r="M60" i="1" s="1"/>
  <c r="H42" i="1"/>
  <c r="M42" i="1" s="1"/>
  <c r="H5" i="1"/>
  <c r="M5" i="1" s="1"/>
  <c r="H8" i="1"/>
  <c r="M8" i="1" s="1"/>
  <c r="H4" i="1"/>
  <c r="M4" i="1" s="1"/>
  <c r="H13" i="1"/>
  <c r="M13" i="1" s="1"/>
  <c r="H9" i="1"/>
  <c r="M9" i="1" s="1"/>
  <c r="H7" i="1"/>
  <c r="M7" i="1" s="1"/>
  <c r="H11" i="1"/>
  <c r="M11" i="1" s="1"/>
  <c r="H10" i="1"/>
  <c r="M10" i="1" s="1"/>
  <c r="H12" i="1"/>
  <c r="M12" i="1" s="1"/>
  <c r="H66" i="1"/>
  <c r="M66" i="1" s="1"/>
  <c r="H65" i="1"/>
  <c r="M65" i="1" s="1"/>
  <c r="H59" i="1"/>
  <c r="M59" i="1" s="1"/>
  <c r="H62" i="1"/>
  <c r="M62" i="1" s="1"/>
  <c r="H63" i="1"/>
  <c r="M63" i="1" s="1"/>
  <c r="H58" i="1"/>
  <c r="M58" i="1" s="1"/>
  <c r="H61" i="1"/>
  <c r="M61" i="1" s="1"/>
  <c r="H57" i="1"/>
  <c r="M57" i="1" s="1"/>
  <c r="H54" i="1"/>
  <c r="M54" i="1" s="1"/>
  <c r="H55" i="1"/>
  <c r="M55" i="1" s="1"/>
  <c r="H51" i="1"/>
  <c r="M51" i="1" s="1"/>
  <c r="H52" i="1"/>
  <c r="M52" i="1" s="1"/>
  <c r="H48" i="1"/>
  <c r="M48" i="1" s="1"/>
  <c r="H49" i="1"/>
  <c r="M49" i="1" s="1"/>
  <c r="H47" i="1"/>
  <c r="M47" i="1" s="1"/>
  <c r="H46" i="1"/>
  <c r="M46" i="1" s="1"/>
  <c r="H50" i="1"/>
  <c r="M50" i="1" s="1"/>
  <c r="H41" i="1"/>
  <c r="M41" i="1" s="1"/>
  <c r="H43" i="1"/>
  <c r="M43" i="1" s="1"/>
  <c r="H44" i="1"/>
  <c r="M44" i="1" s="1"/>
  <c r="H38" i="1"/>
  <c r="M38" i="1" s="1"/>
  <c r="H37" i="1"/>
  <c r="M37" i="1" s="1"/>
  <c r="H36" i="1"/>
  <c r="M36" i="1" s="1"/>
  <c r="H33" i="1"/>
  <c r="M33" i="1" s="1"/>
  <c r="H34" i="1"/>
  <c r="M34" i="1" s="1"/>
  <c r="H29" i="1"/>
  <c r="M29" i="1" s="1"/>
  <c r="H31" i="1"/>
  <c r="M31" i="1" s="1"/>
  <c r="H32" i="1"/>
  <c r="M32" i="1" s="1"/>
  <c r="H30" i="1"/>
  <c r="M30" i="1" s="1"/>
  <c r="H28" i="1"/>
  <c r="M28" i="1" s="1"/>
  <c r="H16" i="1"/>
  <c r="M16" i="1" s="1"/>
  <c r="H20" i="1"/>
  <c r="M20" i="1" s="1"/>
  <c r="H24" i="1"/>
  <c r="M24" i="1" s="1"/>
  <c r="H23" i="1"/>
  <c r="M23" i="1" s="1"/>
  <c r="H22" i="1"/>
  <c r="M22" i="1" s="1"/>
  <c r="H25" i="1"/>
  <c r="M25" i="1" s="1"/>
  <c r="H17" i="1"/>
  <c r="M17" i="1" s="1"/>
  <c r="H18" i="1"/>
  <c r="M18" i="1" s="1"/>
  <c r="H19" i="1"/>
  <c r="M19" i="1" s="1"/>
  <c r="H15" i="1"/>
  <c r="M15" i="1" s="1"/>
  <c r="H21" i="1"/>
  <c r="M21" i="1" s="1"/>
  <c r="H26" i="1"/>
  <c r="M26" i="1" s="1"/>
  <c r="H6" i="1"/>
  <c r="M6" i="1" s="1"/>
</calcChain>
</file>

<file path=xl/sharedStrings.xml><?xml version="1.0" encoding="utf-8"?>
<sst xmlns="http://schemas.openxmlformats.org/spreadsheetml/2006/main" count="364" uniqueCount="160">
  <si>
    <t>Etunimi</t>
  </si>
  <si>
    <t>Sukunimi</t>
  </si>
  <si>
    <t>Syntymävuosi</t>
  </si>
  <si>
    <t>Sarja</t>
  </si>
  <si>
    <t>Kristofer</t>
  </si>
  <si>
    <t>Aarna</t>
  </si>
  <si>
    <t>M12</t>
  </si>
  <si>
    <t>Mikael</t>
  </si>
  <si>
    <t>Tulonen</t>
  </si>
  <si>
    <t>M06</t>
  </si>
  <si>
    <t>Sipari</t>
  </si>
  <si>
    <t>N06</t>
  </si>
  <si>
    <t>Elli</t>
  </si>
  <si>
    <t>N08</t>
  </si>
  <si>
    <t>Lili</t>
  </si>
  <si>
    <t>Martin</t>
  </si>
  <si>
    <t>N10</t>
  </si>
  <si>
    <t>Elis</t>
  </si>
  <si>
    <t>Aune</t>
  </si>
  <si>
    <t>Taimo</t>
  </si>
  <si>
    <t>Sisusompa</t>
  </si>
  <si>
    <t>Eve</t>
  </si>
  <si>
    <t>Halonen</t>
  </si>
  <si>
    <t>Aamos</t>
  </si>
  <si>
    <t>Isokoski</t>
  </si>
  <si>
    <t>M10</t>
  </si>
  <si>
    <t>Eerik</t>
  </si>
  <si>
    <t>Eino</t>
  </si>
  <si>
    <t>Leppänen</t>
  </si>
  <si>
    <t>Elias</t>
  </si>
  <si>
    <t>Pesonen</t>
  </si>
  <si>
    <t>M08</t>
  </si>
  <si>
    <t>Emma</t>
  </si>
  <si>
    <t>Mäntymäki</t>
  </si>
  <si>
    <t>Elda</t>
  </si>
  <si>
    <t>Puolusmäki</t>
  </si>
  <si>
    <t>Eilo</t>
  </si>
  <si>
    <t>Siiri</t>
  </si>
  <si>
    <t>Topias</t>
  </si>
  <si>
    <t>Riihimäki</t>
  </si>
  <si>
    <t>Aapo</t>
  </si>
  <si>
    <t>Aaron</t>
  </si>
  <si>
    <t>Kupsanen</t>
  </si>
  <si>
    <t>Teo</t>
  </si>
  <si>
    <t>Elton</t>
  </si>
  <si>
    <t>Löfgren</t>
  </si>
  <si>
    <t>Mirko</t>
  </si>
  <si>
    <t>Medina</t>
  </si>
  <si>
    <t>Lauri</t>
  </si>
  <si>
    <t>Linnea</t>
  </si>
  <si>
    <t>Hellén</t>
  </si>
  <si>
    <t>Otto</t>
  </si>
  <si>
    <t>Hjelm</t>
  </si>
  <si>
    <t>Aku</t>
  </si>
  <si>
    <t>M35</t>
  </si>
  <si>
    <t>Keijo</t>
  </si>
  <si>
    <t>M45</t>
  </si>
  <si>
    <t>Ronja</t>
  </si>
  <si>
    <t>Juhala</t>
  </si>
  <si>
    <t>Petteri</t>
  </si>
  <si>
    <t>Tuomi</t>
  </si>
  <si>
    <t>Kasper</t>
  </si>
  <si>
    <t>Painilainen</t>
  </si>
  <si>
    <t>Vellamo</t>
  </si>
  <si>
    <t>Viitanen</t>
  </si>
  <si>
    <t>NYL</t>
  </si>
  <si>
    <t>Anu</t>
  </si>
  <si>
    <t>Weck</t>
  </si>
  <si>
    <t>N14</t>
  </si>
  <si>
    <t>Veeti</t>
  </si>
  <si>
    <t>Lamberg</t>
  </si>
  <si>
    <t>Vivia</t>
  </si>
  <si>
    <t>Sakari</t>
  </si>
  <si>
    <t>Sarjamo</t>
  </si>
  <si>
    <t>Aleksi</t>
  </si>
  <si>
    <t>Pelkonen</t>
  </si>
  <si>
    <t>M14</t>
  </si>
  <si>
    <t>Lilja</t>
  </si>
  <si>
    <t>Piispanen</t>
  </si>
  <si>
    <t>Iiris</t>
  </si>
  <si>
    <t>N12</t>
  </si>
  <si>
    <t>Luukas</t>
  </si>
  <si>
    <t>Kujanpää</t>
  </si>
  <si>
    <t>Onni</t>
  </si>
  <si>
    <t>Keinänen</t>
  </si>
  <si>
    <t>M16</t>
  </si>
  <si>
    <t>Hillo</t>
  </si>
  <si>
    <t>Saimi</t>
  </si>
  <si>
    <t>Eemi</t>
  </si>
  <si>
    <t>Eemil</t>
  </si>
  <si>
    <t>Sulkumäki</t>
  </si>
  <si>
    <t>Liina</t>
  </si>
  <si>
    <t>Sinisalo</t>
  </si>
  <si>
    <t>Puolakka</t>
  </si>
  <si>
    <t>Peppi</t>
  </si>
  <si>
    <t>Nemo</t>
  </si>
  <si>
    <t>Moilanen</t>
  </si>
  <si>
    <t>Alma</t>
  </si>
  <si>
    <t>Pasuri</t>
  </si>
  <si>
    <t>Frida</t>
  </si>
  <si>
    <t>Kivelä</t>
  </si>
  <si>
    <t>Torsti</t>
  </si>
  <si>
    <t>Routavaara</t>
  </si>
  <si>
    <t>Akseli</t>
  </si>
  <si>
    <t>Emil</t>
  </si>
  <si>
    <t>Airas</t>
  </si>
  <si>
    <t>Konsta</t>
  </si>
  <si>
    <t>Jakobsson</t>
  </si>
  <si>
    <t>Otso</t>
  </si>
  <si>
    <t>Isla</t>
  </si>
  <si>
    <t>Jousi</t>
  </si>
  <si>
    <t>Joonas</t>
  </si>
  <si>
    <t>Toikkanen</t>
  </si>
  <si>
    <t>Leevi</t>
  </si>
  <si>
    <t>Lumioksa</t>
  </si>
  <si>
    <t>Haikola</t>
  </si>
  <si>
    <t>Venla</t>
  </si>
  <si>
    <t>Länsiluoto</t>
  </si>
  <si>
    <t>N16</t>
  </si>
  <si>
    <t>Henryk</t>
  </si>
  <si>
    <t>Molik</t>
  </si>
  <si>
    <t>Hanna</t>
  </si>
  <si>
    <t>Matka</t>
  </si>
  <si>
    <t>60m</t>
  </si>
  <si>
    <t>100m</t>
  </si>
  <si>
    <t>Tulos</t>
  </si>
  <si>
    <t>Pisteet</t>
  </si>
  <si>
    <t>Inkeri</t>
  </si>
  <si>
    <t>Valkeapää</t>
  </si>
  <si>
    <t>Väinö</t>
  </si>
  <si>
    <t>M18</t>
  </si>
  <si>
    <t>Susanna</t>
  </si>
  <si>
    <t>Vihma</t>
  </si>
  <si>
    <t>Eevert</t>
  </si>
  <si>
    <t>M20</t>
  </si>
  <si>
    <t>Eero</t>
  </si>
  <si>
    <t>Felix</t>
  </si>
  <si>
    <t>Vetchinnikov</t>
  </si>
  <si>
    <t>Casimir</t>
  </si>
  <si>
    <t>Karanen</t>
  </si>
  <si>
    <t xml:space="preserve">Enni </t>
  </si>
  <si>
    <t>Sara</t>
  </si>
  <si>
    <t>Wallin</t>
  </si>
  <si>
    <t>Kuula</t>
  </si>
  <si>
    <t>Pituus</t>
  </si>
  <si>
    <t>Kokonaispisteet</t>
  </si>
  <si>
    <t>Sijoitus</t>
  </si>
  <si>
    <t>Pakilan Veto, yleisurheilun 3-ottelu, Eläintarhan urheilukenttä tiistaina 13.8.2024 klo 18:00</t>
  </si>
  <si>
    <t>1.</t>
  </si>
  <si>
    <t>3.</t>
  </si>
  <si>
    <t>4.</t>
  </si>
  <si>
    <t>5.</t>
  </si>
  <si>
    <t>6.</t>
  </si>
  <si>
    <t>7.</t>
  </si>
  <si>
    <t>9.</t>
  </si>
  <si>
    <t>10.</t>
  </si>
  <si>
    <t>2.</t>
  </si>
  <si>
    <t>8.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</si>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</sst>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/>
    <xf numFmtId="0" fontId="4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1" fontId="5" fillId="0" borderId="1" xfId="0" applyNumberFormat="1" applyFont="1" applyFill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/>
    <xf numFmtId="0" fontId="1" fillId="4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topLeftCell="A67" workbookViewId="0">
      <selection activeCell="N34" sqref="N34"/>
    </sheetView>
  </sheetViews>
  <sheetFormatPr defaultRowHeight="15.75" x14ac:dyDescent="0.25"/>
  <cols>
    <col min="1" max="1" width="9" style="1"/>
    <col min="3" max="3" width="14.125" customWidth="1"/>
    <col min="4" max="4" width="14.625" style="1" customWidth="1"/>
    <col min="5" max="6" width="9" style="1"/>
    <col min="7" max="7" width="8.5" style="1" customWidth="1"/>
    <col min="8" max="12" width="9" style="1"/>
    <col min="13" max="13" width="16.625" style="11" customWidth="1"/>
  </cols>
  <sheetData>
    <row r="1" spans="1:15" s="6" customFormat="1" ht="23.25" x14ac:dyDescent="0.35">
      <c r="A1" s="8" t="s">
        <v>147</v>
      </c>
      <c r="D1" s="5"/>
      <c r="E1" s="5"/>
      <c r="F1" s="5"/>
      <c r="G1" s="5"/>
      <c r="H1" s="5"/>
      <c r="I1" s="5"/>
      <c r="J1" s="5"/>
      <c r="K1" s="5"/>
      <c r="L1" s="5"/>
      <c r="M1" s="9"/>
    </row>
    <row r="2" spans="1:15" s="6" customFormat="1" ht="21" x14ac:dyDescent="0.35">
      <c r="A2" s="7"/>
      <c r="D2" s="5"/>
      <c r="E2" s="5"/>
      <c r="F2" s="5"/>
      <c r="G2" s="5"/>
      <c r="H2" s="5"/>
      <c r="I2" s="5"/>
      <c r="J2" s="5"/>
      <c r="K2" s="5"/>
      <c r="L2" s="5"/>
      <c r="M2" s="9"/>
    </row>
    <row r="3" spans="1:15" ht="18.75" x14ac:dyDescent="0.3">
      <c r="A3" s="12" t="s">
        <v>146</v>
      </c>
      <c r="B3" s="13" t="s">
        <v>0</v>
      </c>
      <c r="C3" s="13" t="s">
        <v>1</v>
      </c>
      <c r="D3" s="12" t="s">
        <v>2</v>
      </c>
      <c r="E3" s="12" t="s">
        <v>3</v>
      </c>
      <c r="F3" s="15" t="s">
        <v>122</v>
      </c>
      <c r="G3" s="15" t="s">
        <v>125</v>
      </c>
      <c r="H3" s="22" t="s">
        <v>126</v>
      </c>
      <c r="I3" s="12" t="s">
        <v>144</v>
      </c>
      <c r="J3" s="24" t="s">
        <v>126</v>
      </c>
      <c r="K3" s="12" t="s">
        <v>143</v>
      </c>
      <c r="L3" s="24" t="s">
        <v>126</v>
      </c>
      <c r="M3" s="14" t="s">
        <v>145</v>
      </c>
    </row>
    <row r="4" spans="1:15" x14ac:dyDescent="0.25">
      <c r="A4" s="2" t="s">
        <v>148</v>
      </c>
      <c r="B4" s="4" t="s">
        <v>108</v>
      </c>
      <c r="C4" s="4" t="s">
        <v>107</v>
      </c>
      <c r="D4" s="3">
        <v>2018</v>
      </c>
      <c r="E4" s="3" t="s">
        <v>9</v>
      </c>
      <c r="F4" s="2" t="s">
        <v>123</v>
      </c>
      <c r="G4" s="19">
        <v>12.95</v>
      </c>
      <c r="H4" s="23">
        <f t="shared" ref="H4:H13" si="0">+(1010/((G4/7.38)^4.7619))-10</f>
        <v>59.406725078982888</v>
      </c>
      <c r="I4" s="2">
        <v>222</v>
      </c>
      <c r="J4" s="23">
        <v>56.688832125258259</v>
      </c>
      <c r="K4" s="19">
        <v>3.15</v>
      </c>
      <c r="L4" s="23">
        <v>108.31263550722117</v>
      </c>
      <c r="M4" s="10">
        <f t="shared" ref="M4:M13" si="1">+H4+J4+L4</f>
        <v>224.40819271146233</v>
      </c>
    </row>
    <row r="5" spans="1:15" x14ac:dyDescent="0.25">
      <c r="A5" s="2" t="s">
        <v>148</v>
      </c>
      <c r="B5" s="4" t="s">
        <v>138</v>
      </c>
      <c r="C5" s="4" t="s">
        <v>139</v>
      </c>
      <c r="D5" s="3"/>
      <c r="E5" s="3" t="s">
        <v>9</v>
      </c>
      <c r="F5" s="2" t="s">
        <v>123</v>
      </c>
      <c r="G5" s="19">
        <v>11.75</v>
      </c>
      <c r="H5" s="23">
        <f t="shared" si="0"/>
        <v>100.28225712624975</v>
      </c>
      <c r="I5" s="2">
        <v>217</v>
      </c>
      <c r="J5" s="23">
        <v>53.084620987590029</v>
      </c>
      <c r="K5" s="19">
        <v>2.2999999999999998</v>
      </c>
      <c r="L5" s="23">
        <v>70.624772909527366</v>
      </c>
      <c r="M5" s="10">
        <f t="shared" si="1"/>
        <v>223.99165102336715</v>
      </c>
    </row>
    <row r="6" spans="1:15" x14ac:dyDescent="0.25">
      <c r="A6" s="2" t="s">
        <v>149</v>
      </c>
      <c r="B6" s="4" t="s">
        <v>7</v>
      </c>
      <c r="C6" s="4" t="s">
        <v>8</v>
      </c>
      <c r="D6" s="3">
        <v>2018</v>
      </c>
      <c r="E6" s="3" t="s">
        <v>9</v>
      </c>
      <c r="F6" s="2" t="s">
        <v>123</v>
      </c>
      <c r="G6" s="19">
        <v>11.33</v>
      </c>
      <c r="H6" s="23">
        <f t="shared" si="0"/>
        <v>121.15400450318725</v>
      </c>
      <c r="I6" s="2">
        <v>232</v>
      </c>
      <c r="J6" s="23">
        <v>64.254606755745229</v>
      </c>
      <c r="K6" s="21">
        <v>0</v>
      </c>
      <c r="L6" s="25">
        <v>0</v>
      </c>
      <c r="M6" s="10">
        <f t="shared" si="1"/>
        <v>185.40861125893247</v>
      </c>
    </row>
    <row r="7" spans="1:15" x14ac:dyDescent="0.25">
      <c r="A7" s="2" t="s">
        <v>150</v>
      </c>
      <c r="B7" s="4" t="s">
        <v>41</v>
      </c>
      <c r="C7" s="4" t="s">
        <v>42</v>
      </c>
      <c r="D7" s="3">
        <v>2018</v>
      </c>
      <c r="E7" s="3" t="s">
        <v>9</v>
      </c>
      <c r="F7" s="2" t="s">
        <v>123</v>
      </c>
      <c r="G7" s="19">
        <v>14.1</v>
      </c>
      <c r="H7" s="23">
        <f t="shared" si="0"/>
        <v>36.286300504623</v>
      </c>
      <c r="I7" s="2">
        <v>214</v>
      </c>
      <c r="J7" s="23">
        <v>50.978593158274194</v>
      </c>
      <c r="K7" s="19">
        <v>2.85</v>
      </c>
      <c r="L7" s="23">
        <v>94.718814051677711</v>
      </c>
      <c r="M7" s="10">
        <f t="shared" si="1"/>
        <v>181.9837077145749</v>
      </c>
    </row>
    <row r="8" spans="1:15" x14ac:dyDescent="0.25">
      <c r="A8" s="2" t="s">
        <v>151</v>
      </c>
      <c r="B8" s="4" t="s">
        <v>136</v>
      </c>
      <c r="C8" s="4" t="s">
        <v>137</v>
      </c>
      <c r="D8" s="3">
        <v>2018</v>
      </c>
      <c r="E8" s="3" t="s">
        <v>9</v>
      </c>
      <c r="F8" s="2" t="s">
        <v>123</v>
      </c>
      <c r="G8" s="19">
        <v>13.39</v>
      </c>
      <c r="H8" s="23">
        <f t="shared" si="0"/>
        <v>49.197386493932576</v>
      </c>
      <c r="I8" s="2">
        <v>186</v>
      </c>
      <c r="J8" s="23">
        <v>33.315195435852019</v>
      </c>
      <c r="K8" s="19">
        <v>2.17</v>
      </c>
      <c r="L8" s="23">
        <v>65.102441174684103</v>
      </c>
      <c r="M8" s="10">
        <f t="shared" si="1"/>
        <v>147.61502310446872</v>
      </c>
      <c r="O8" s="1"/>
    </row>
    <row r="9" spans="1:15" x14ac:dyDescent="0.25">
      <c r="A9" s="2" t="s">
        <v>152</v>
      </c>
      <c r="B9" s="4" t="s">
        <v>48</v>
      </c>
      <c r="C9" s="4" t="s">
        <v>47</v>
      </c>
      <c r="D9" s="3">
        <v>2018</v>
      </c>
      <c r="E9" s="3" t="s">
        <v>9</v>
      </c>
      <c r="F9" s="2" t="s">
        <v>123</v>
      </c>
      <c r="G9" s="19">
        <v>13.78</v>
      </c>
      <c r="H9" s="23">
        <f t="shared" si="0"/>
        <v>41.633089722535409</v>
      </c>
      <c r="I9" s="2">
        <v>197</v>
      </c>
      <c r="J9" s="23">
        <v>39.831198536092778</v>
      </c>
      <c r="K9" s="19">
        <v>2</v>
      </c>
      <c r="L9" s="23">
        <v>57.990383071770253</v>
      </c>
      <c r="M9" s="10">
        <f t="shared" si="1"/>
        <v>139.45467133039844</v>
      </c>
    </row>
    <row r="10" spans="1:15" x14ac:dyDescent="0.25">
      <c r="A10" s="2" t="s">
        <v>153</v>
      </c>
      <c r="B10" s="4" t="s">
        <v>36</v>
      </c>
      <c r="C10" s="4" t="s">
        <v>35</v>
      </c>
      <c r="D10" s="3">
        <v>2020</v>
      </c>
      <c r="E10" s="3" t="s">
        <v>9</v>
      </c>
      <c r="F10" s="2" t="s">
        <v>123</v>
      </c>
      <c r="G10" s="19">
        <v>13.47</v>
      </c>
      <c r="H10" s="23">
        <f t="shared" si="0"/>
        <v>47.541795479035514</v>
      </c>
      <c r="I10" s="2">
        <v>117</v>
      </c>
      <c r="J10" s="23">
        <v>3.9831019507808456</v>
      </c>
      <c r="K10" s="19">
        <v>1.38</v>
      </c>
      <c r="L10" s="23">
        <v>33.243810369975222</v>
      </c>
      <c r="M10" s="10">
        <f t="shared" si="1"/>
        <v>84.768707799791585</v>
      </c>
    </row>
    <row r="11" spans="1:15" x14ac:dyDescent="0.25">
      <c r="A11" s="2" t="s">
        <v>153</v>
      </c>
      <c r="B11" s="4" t="s">
        <v>40</v>
      </c>
      <c r="C11" s="4" t="s">
        <v>39</v>
      </c>
      <c r="D11" s="3">
        <v>2019</v>
      </c>
      <c r="E11" s="3" t="s">
        <v>9</v>
      </c>
      <c r="F11" s="2" t="s">
        <v>123</v>
      </c>
      <c r="G11" s="19">
        <v>14.73</v>
      </c>
      <c r="H11" s="23">
        <f t="shared" si="0"/>
        <v>27.58844008761929</v>
      </c>
      <c r="I11" s="2">
        <v>150</v>
      </c>
      <c r="J11" s="23">
        <v>15.632135376464696</v>
      </c>
      <c r="K11" s="19">
        <v>1.59</v>
      </c>
      <c r="L11" s="23">
        <v>41.397879454532784</v>
      </c>
      <c r="M11" s="10">
        <f t="shared" si="1"/>
        <v>84.618454918616777</v>
      </c>
    </row>
    <row r="12" spans="1:15" x14ac:dyDescent="0.25">
      <c r="A12" s="2" t="s">
        <v>154</v>
      </c>
      <c r="B12" s="4" t="s">
        <v>17</v>
      </c>
      <c r="C12" s="4" t="s">
        <v>15</v>
      </c>
      <c r="D12" s="3">
        <v>2019</v>
      </c>
      <c r="E12" s="3" t="s">
        <v>9</v>
      </c>
      <c r="F12" s="2" t="s">
        <v>123</v>
      </c>
      <c r="G12" s="19">
        <v>16.96</v>
      </c>
      <c r="H12" s="23">
        <f t="shared" si="0"/>
        <v>9.2094981017760702</v>
      </c>
      <c r="I12" s="2">
        <v>131</v>
      </c>
      <c r="J12" s="23">
        <v>8.4214112208094889</v>
      </c>
      <c r="K12" s="19">
        <v>1.79</v>
      </c>
      <c r="L12" s="23">
        <v>49.387587000605947</v>
      </c>
      <c r="M12" s="10">
        <f t="shared" si="1"/>
        <v>67.018496323191499</v>
      </c>
    </row>
    <row r="13" spans="1:15" x14ac:dyDescent="0.25">
      <c r="A13" s="2" t="s">
        <v>155</v>
      </c>
      <c r="B13" s="4" t="s">
        <v>88</v>
      </c>
      <c r="C13" s="4" t="s">
        <v>86</v>
      </c>
      <c r="D13" s="3">
        <v>2020</v>
      </c>
      <c r="E13" s="3" t="s">
        <v>9</v>
      </c>
      <c r="F13" s="2" t="s">
        <v>123</v>
      </c>
      <c r="G13" s="19">
        <v>16.920000000000002</v>
      </c>
      <c r="H13" s="23">
        <f t="shared" si="0"/>
        <v>9.4267116962581348</v>
      </c>
      <c r="I13" s="2">
        <v>126</v>
      </c>
      <c r="J13" s="23">
        <v>6.7533617758228353</v>
      </c>
      <c r="K13" s="19">
        <v>1.75</v>
      </c>
      <c r="L13" s="23">
        <v>47.773184754968369</v>
      </c>
      <c r="M13" s="10">
        <f t="shared" si="1"/>
        <v>63.953258227049339</v>
      </c>
    </row>
    <row r="14" spans="1:15" x14ac:dyDescent="0.25">
      <c r="A14" s="2"/>
      <c r="B14" s="4"/>
      <c r="C14" s="4"/>
      <c r="D14" s="3"/>
      <c r="E14" s="3"/>
      <c r="F14" s="2"/>
      <c r="G14" s="19"/>
      <c r="H14" s="23"/>
      <c r="I14" s="2"/>
      <c r="J14" s="23"/>
      <c r="K14" s="19"/>
      <c r="L14" s="23"/>
      <c r="M14" s="10"/>
    </row>
    <row r="15" spans="1:15" x14ac:dyDescent="0.25">
      <c r="A15" s="2" t="s">
        <v>148</v>
      </c>
      <c r="B15" s="4" t="s">
        <v>44</v>
      </c>
      <c r="C15" s="4" t="s">
        <v>45</v>
      </c>
      <c r="D15" s="3">
        <v>2016</v>
      </c>
      <c r="E15" s="3" t="s">
        <v>31</v>
      </c>
      <c r="F15" s="2" t="s">
        <v>123</v>
      </c>
      <c r="G15" s="19">
        <v>10.19</v>
      </c>
      <c r="H15" s="23">
        <f t="shared" ref="H15:H26" si="2">+(1010/((G15/7.38)^4.7619))-10</f>
        <v>207.31730785948798</v>
      </c>
      <c r="I15" s="2">
        <v>263</v>
      </c>
      <c r="J15" s="23">
        <v>90.825475273493282</v>
      </c>
      <c r="K15" s="19">
        <v>4.6500000000000004</v>
      </c>
      <c r="L15" s="23">
        <v>180.239319783909</v>
      </c>
      <c r="M15" s="10">
        <f t="shared" ref="M15:M26" si="3">+H15+J15+L15</f>
        <v>478.38210291689029</v>
      </c>
    </row>
    <row r="16" spans="1:15" x14ac:dyDescent="0.25">
      <c r="A16" s="2" t="s">
        <v>156</v>
      </c>
      <c r="B16" s="4" t="s">
        <v>119</v>
      </c>
      <c r="C16" s="4" t="s">
        <v>120</v>
      </c>
      <c r="D16" s="3">
        <v>2016</v>
      </c>
      <c r="E16" s="3" t="s">
        <v>31</v>
      </c>
      <c r="F16" s="2" t="s">
        <v>123</v>
      </c>
      <c r="G16" s="19">
        <v>10.81</v>
      </c>
      <c r="H16" s="23">
        <f t="shared" si="2"/>
        <v>154.03797186467574</v>
      </c>
      <c r="I16" s="2">
        <v>283</v>
      </c>
      <c r="J16" s="23">
        <v>110.56057858643932</v>
      </c>
      <c r="K16" s="19">
        <v>4.63</v>
      </c>
      <c r="L16" s="23">
        <v>179.24195541743399</v>
      </c>
      <c r="M16" s="10">
        <f t="shared" si="3"/>
        <v>443.84050586854903</v>
      </c>
    </row>
    <row r="17" spans="1:13" x14ac:dyDescent="0.25">
      <c r="A17" s="2" t="s">
        <v>149</v>
      </c>
      <c r="B17" s="4" t="s">
        <v>59</v>
      </c>
      <c r="C17" s="4" t="s">
        <v>60</v>
      </c>
      <c r="D17" s="3">
        <v>2016</v>
      </c>
      <c r="E17" s="3" t="s">
        <v>31</v>
      </c>
      <c r="F17" s="2" t="s">
        <v>123</v>
      </c>
      <c r="G17" s="19">
        <v>10.76</v>
      </c>
      <c r="H17" s="23">
        <f t="shared" si="2"/>
        <v>157.69963150117536</v>
      </c>
      <c r="I17" s="2">
        <v>265</v>
      </c>
      <c r="J17" s="23">
        <v>92.705782045241278</v>
      </c>
      <c r="K17" s="19">
        <v>4.72</v>
      </c>
      <c r="L17" s="23">
        <v>183.73749305500118</v>
      </c>
      <c r="M17" s="10">
        <f t="shared" si="3"/>
        <v>434.14290660141785</v>
      </c>
    </row>
    <row r="18" spans="1:13" x14ac:dyDescent="0.25">
      <c r="A18" s="2" t="s">
        <v>150</v>
      </c>
      <c r="B18" s="4" t="s">
        <v>51</v>
      </c>
      <c r="C18" s="4" t="s">
        <v>52</v>
      </c>
      <c r="D18" s="3">
        <v>2017</v>
      </c>
      <c r="E18" s="3" t="s">
        <v>31</v>
      </c>
      <c r="F18" s="2" t="s">
        <v>123</v>
      </c>
      <c r="G18" s="19">
        <v>11.06</v>
      </c>
      <c r="H18" s="23">
        <f t="shared" si="2"/>
        <v>137.1165134954276</v>
      </c>
      <c r="I18" s="2">
        <v>258</v>
      </c>
      <c r="J18" s="23">
        <v>86.214088565756853</v>
      </c>
      <c r="K18" s="19">
        <v>4.2300000000000004</v>
      </c>
      <c r="L18" s="23">
        <v>159.49757392666524</v>
      </c>
      <c r="M18" s="10">
        <f t="shared" si="3"/>
        <v>382.8281759878497</v>
      </c>
    </row>
    <row r="19" spans="1:13" x14ac:dyDescent="0.25">
      <c r="A19" s="2" t="s">
        <v>151</v>
      </c>
      <c r="B19" s="4" t="s">
        <v>46</v>
      </c>
      <c r="C19" s="4" t="s">
        <v>47</v>
      </c>
      <c r="D19" s="3">
        <v>2016</v>
      </c>
      <c r="E19" s="3" t="s">
        <v>31</v>
      </c>
      <c r="F19" s="2" t="s">
        <v>123</v>
      </c>
      <c r="G19" s="19">
        <v>11.07</v>
      </c>
      <c r="H19" s="23">
        <f t="shared" si="2"/>
        <v>136.48474766494147</v>
      </c>
      <c r="I19" s="2">
        <v>285</v>
      </c>
      <c r="J19" s="23">
        <v>112.64922854413069</v>
      </c>
      <c r="K19" s="19">
        <v>3.32</v>
      </c>
      <c r="L19" s="23">
        <v>116.1447851627526</v>
      </c>
      <c r="M19" s="10">
        <f t="shared" si="3"/>
        <v>365.27876137182477</v>
      </c>
    </row>
    <row r="20" spans="1:13" x14ac:dyDescent="0.25">
      <c r="A20" s="2" t="s">
        <v>152</v>
      </c>
      <c r="B20" s="4" t="s">
        <v>103</v>
      </c>
      <c r="C20" s="4" t="s">
        <v>102</v>
      </c>
      <c r="D20" s="3">
        <v>2016</v>
      </c>
      <c r="E20" s="3" t="s">
        <v>31</v>
      </c>
      <c r="F20" s="2" t="s">
        <v>123</v>
      </c>
      <c r="G20" s="19">
        <v>11.59</v>
      </c>
      <c r="H20" s="23">
        <f t="shared" si="2"/>
        <v>107.72265533821331</v>
      </c>
      <c r="I20" s="2">
        <v>274</v>
      </c>
      <c r="J20" s="23">
        <v>101.42222585960562</v>
      </c>
      <c r="K20" s="19">
        <v>3.78</v>
      </c>
      <c r="L20" s="23">
        <v>137.77217251523953</v>
      </c>
      <c r="M20" s="10">
        <f t="shared" si="3"/>
        <v>346.91705371305846</v>
      </c>
    </row>
    <row r="21" spans="1:13" x14ac:dyDescent="0.25">
      <c r="A21" s="2" t="s">
        <v>153</v>
      </c>
      <c r="B21" s="4" t="s">
        <v>38</v>
      </c>
      <c r="C21" s="4" t="s">
        <v>39</v>
      </c>
      <c r="D21" s="3">
        <v>2016</v>
      </c>
      <c r="E21" s="3" t="s">
        <v>31</v>
      </c>
      <c r="F21" s="2" t="s">
        <v>123</v>
      </c>
      <c r="G21" s="19">
        <v>11.57</v>
      </c>
      <c r="H21" s="23">
        <f t="shared" si="2"/>
        <v>108.69484049153002</v>
      </c>
      <c r="I21" s="2">
        <v>272</v>
      </c>
      <c r="J21" s="23">
        <v>99.448991514782193</v>
      </c>
      <c r="K21" s="19">
        <v>3.63</v>
      </c>
      <c r="L21" s="23">
        <v>130.65252647704179</v>
      </c>
      <c r="M21" s="10">
        <f t="shared" si="3"/>
        <v>338.79635848335397</v>
      </c>
    </row>
    <row r="22" spans="1:13" x14ac:dyDescent="0.25">
      <c r="A22" s="2" t="s">
        <v>157</v>
      </c>
      <c r="B22" s="4" t="s">
        <v>81</v>
      </c>
      <c r="C22" s="4" t="s">
        <v>82</v>
      </c>
      <c r="D22" s="3">
        <v>2016</v>
      </c>
      <c r="E22" s="3" t="s">
        <v>31</v>
      </c>
      <c r="F22" s="2" t="s">
        <v>123</v>
      </c>
      <c r="G22" s="19">
        <v>11.88</v>
      </c>
      <c r="H22" s="23">
        <f t="shared" si="2"/>
        <v>94.65272819062136</v>
      </c>
      <c r="I22" s="2">
        <v>238</v>
      </c>
      <c r="J22" s="23">
        <v>69.025891809704362</v>
      </c>
      <c r="K22" s="19">
        <v>3.95</v>
      </c>
      <c r="L22" s="23">
        <v>145.91631664426882</v>
      </c>
      <c r="M22" s="10">
        <f t="shared" si="3"/>
        <v>309.59493664459455</v>
      </c>
    </row>
    <row r="23" spans="1:13" x14ac:dyDescent="0.25">
      <c r="A23" s="2" t="s">
        <v>154</v>
      </c>
      <c r="B23" s="4" t="s">
        <v>89</v>
      </c>
      <c r="C23" s="4" t="s">
        <v>90</v>
      </c>
      <c r="D23" s="3">
        <v>2016</v>
      </c>
      <c r="E23" s="3" t="s">
        <v>31</v>
      </c>
      <c r="F23" s="2" t="s">
        <v>123</v>
      </c>
      <c r="G23" s="19">
        <v>11.32</v>
      </c>
      <c r="H23" s="23">
        <f t="shared" si="2"/>
        <v>121.70663776125727</v>
      </c>
      <c r="I23" s="2">
        <v>243</v>
      </c>
      <c r="J23" s="23">
        <v>73.1365328512518</v>
      </c>
      <c r="K23" s="19">
        <v>3.06</v>
      </c>
      <c r="L23" s="23">
        <v>104.20330909151161</v>
      </c>
      <c r="M23" s="10">
        <f t="shared" si="3"/>
        <v>299.04647970402073</v>
      </c>
    </row>
    <row r="24" spans="1:13" x14ac:dyDescent="0.25">
      <c r="A24" s="2" t="s">
        <v>155</v>
      </c>
      <c r="B24" s="4" t="s">
        <v>101</v>
      </c>
      <c r="C24" s="4" t="s">
        <v>100</v>
      </c>
      <c r="D24" s="3">
        <v>2017</v>
      </c>
      <c r="E24" s="3" t="s">
        <v>31</v>
      </c>
      <c r="F24" s="2" t="s">
        <v>123</v>
      </c>
      <c r="G24" s="19">
        <v>12.4</v>
      </c>
      <c r="H24" s="23">
        <f t="shared" si="2"/>
        <v>75.340314807677117</v>
      </c>
      <c r="I24" s="2">
        <v>240</v>
      </c>
      <c r="J24" s="23">
        <v>70.655395630991421</v>
      </c>
      <c r="K24" s="19">
        <v>2.75</v>
      </c>
      <c r="L24" s="23">
        <v>90.255366392976711</v>
      </c>
      <c r="M24" s="10">
        <f t="shared" si="3"/>
        <v>236.25107683164526</v>
      </c>
    </row>
    <row r="25" spans="1:13" x14ac:dyDescent="0.25">
      <c r="A25" s="2" t="s">
        <v>158</v>
      </c>
      <c r="B25" s="4" t="s">
        <v>72</v>
      </c>
      <c r="C25" s="4" t="s">
        <v>73</v>
      </c>
      <c r="D25" s="3">
        <v>2017</v>
      </c>
      <c r="E25" s="3" t="s">
        <v>31</v>
      </c>
      <c r="F25" s="2" t="s">
        <v>123</v>
      </c>
      <c r="G25" s="19">
        <v>13.29</v>
      </c>
      <c r="H25" s="23">
        <f t="shared" si="2"/>
        <v>51.348698881940301</v>
      </c>
      <c r="I25" s="2">
        <v>182</v>
      </c>
      <c r="J25" s="23">
        <v>31.078286787440405</v>
      </c>
      <c r="K25" s="19">
        <v>2.82</v>
      </c>
      <c r="L25" s="23">
        <v>93.376112416016881</v>
      </c>
      <c r="M25" s="10">
        <f t="shared" si="3"/>
        <v>175.80309808539761</v>
      </c>
    </row>
    <row r="26" spans="1:13" x14ac:dyDescent="0.25">
      <c r="A26" s="2" t="s">
        <v>159</v>
      </c>
      <c r="B26" s="4" t="s">
        <v>29</v>
      </c>
      <c r="C26" s="4" t="s">
        <v>30</v>
      </c>
      <c r="D26" s="3">
        <v>2017</v>
      </c>
      <c r="E26" s="3" t="s">
        <v>31</v>
      </c>
      <c r="F26" s="2" t="s">
        <v>123</v>
      </c>
      <c r="G26" s="19">
        <v>13.22</v>
      </c>
      <c r="H26" s="23">
        <f t="shared" si="2"/>
        <v>52.911044661949859</v>
      </c>
      <c r="I26" s="2">
        <v>189</v>
      </c>
      <c r="J26" s="23">
        <v>35.038980126304658</v>
      </c>
      <c r="K26" s="19">
        <v>2.41</v>
      </c>
      <c r="L26" s="23">
        <v>75.351506646109058</v>
      </c>
      <c r="M26" s="10">
        <f t="shared" si="3"/>
        <v>163.3015314343636</v>
      </c>
    </row>
    <row r="27" spans="1:13" x14ac:dyDescent="0.25">
      <c r="A27" s="2"/>
      <c r="B27" s="4"/>
      <c r="C27" s="4"/>
      <c r="D27" s="3"/>
      <c r="E27" s="3"/>
      <c r="F27" s="2"/>
      <c r="G27" s="19"/>
      <c r="H27" s="23"/>
      <c r="I27" s="2"/>
      <c r="J27" s="23"/>
      <c r="K27" s="19"/>
      <c r="L27" s="23"/>
      <c r="M27" s="10"/>
    </row>
    <row r="28" spans="1:13" x14ac:dyDescent="0.25">
      <c r="A28" s="2" t="s">
        <v>148</v>
      </c>
      <c r="B28" s="4" t="s">
        <v>23</v>
      </c>
      <c r="C28" s="4" t="s">
        <v>24</v>
      </c>
      <c r="D28" s="3">
        <v>2015</v>
      </c>
      <c r="E28" s="3" t="s">
        <v>25</v>
      </c>
      <c r="F28" s="2" t="s">
        <v>123</v>
      </c>
      <c r="G28" s="19">
        <v>10.49</v>
      </c>
      <c r="H28" s="23">
        <f t="shared" ref="H28:H34" si="4">+(1010/((G28/7.38)^4.7619))-10</f>
        <v>179.27278214316834</v>
      </c>
      <c r="I28" s="2">
        <v>303</v>
      </c>
      <c r="J28" s="23">
        <v>132.4087840400372</v>
      </c>
      <c r="K28" s="19">
        <v>5.0999999999999996</v>
      </c>
      <c r="L28" s="23">
        <v>202.92332433805737</v>
      </c>
      <c r="M28" s="10">
        <f t="shared" ref="M28:M34" si="5">+H28+J28+L28</f>
        <v>514.60489052126286</v>
      </c>
    </row>
    <row r="29" spans="1:13" x14ac:dyDescent="0.25">
      <c r="A29" s="2" t="s">
        <v>156</v>
      </c>
      <c r="B29" s="4" t="s">
        <v>95</v>
      </c>
      <c r="C29" s="4" t="s">
        <v>96</v>
      </c>
      <c r="D29" s="3">
        <v>2015</v>
      </c>
      <c r="E29" s="3" t="s">
        <v>25</v>
      </c>
      <c r="F29" s="2" t="s">
        <v>123</v>
      </c>
      <c r="G29" s="19">
        <v>10.52</v>
      </c>
      <c r="H29" s="23">
        <f t="shared" si="4"/>
        <v>176.71629095942174</v>
      </c>
      <c r="I29" s="2">
        <v>306</v>
      </c>
      <c r="J29" s="23">
        <v>135.87227845996085</v>
      </c>
      <c r="K29" s="19">
        <v>3.89</v>
      </c>
      <c r="L29" s="23">
        <v>143.03294894618068</v>
      </c>
      <c r="M29" s="10">
        <f t="shared" si="5"/>
        <v>455.62151836556325</v>
      </c>
    </row>
    <row r="30" spans="1:13" x14ac:dyDescent="0.25">
      <c r="A30" s="2" t="s">
        <v>149</v>
      </c>
      <c r="B30" s="4" t="s">
        <v>43</v>
      </c>
      <c r="C30" s="4" t="s">
        <v>42</v>
      </c>
      <c r="D30" s="3">
        <v>2015</v>
      </c>
      <c r="E30" s="3" t="s">
        <v>25</v>
      </c>
      <c r="F30" s="2" t="s">
        <v>123</v>
      </c>
      <c r="G30" s="19">
        <v>11.35</v>
      </c>
      <c r="H30" s="23">
        <f t="shared" si="4"/>
        <v>120.0571312064825</v>
      </c>
      <c r="I30" s="2">
        <v>292</v>
      </c>
      <c r="J30" s="23">
        <v>120.1268695075498</v>
      </c>
      <c r="K30" s="19">
        <v>4.88</v>
      </c>
      <c r="L30" s="23">
        <v>191.77594097619243</v>
      </c>
      <c r="M30" s="10">
        <f t="shared" si="5"/>
        <v>431.9599416902247</v>
      </c>
    </row>
    <row r="31" spans="1:13" x14ac:dyDescent="0.25">
      <c r="A31" s="2" t="s">
        <v>150</v>
      </c>
      <c r="B31" s="4" t="s">
        <v>61</v>
      </c>
      <c r="C31" s="4" t="s">
        <v>93</v>
      </c>
      <c r="D31" s="3">
        <v>2015</v>
      </c>
      <c r="E31" s="3" t="s">
        <v>25</v>
      </c>
      <c r="F31" s="2" t="s">
        <v>123</v>
      </c>
      <c r="G31" s="19">
        <v>11.06</v>
      </c>
      <c r="H31" s="23">
        <f t="shared" si="4"/>
        <v>137.1165134954276</v>
      </c>
      <c r="I31" s="2">
        <v>270</v>
      </c>
      <c r="J31" s="23">
        <v>97.496525714384987</v>
      </c>
      <c r="K31" s="19">
        <v>4.6100000000000003</v>
      </c>
      <c r="L31" s="23">
        <v>178.24553627052711</v>
      </c>
      <c r="M31" s="10">
        <f t="shared" si="5"/>
        <v>412.85857548033971</v>
      </c>
    </row>
    <row r="32" spans="1:13" x14ac:dyDescent="0.25">
      <c r="A32" s="2" t="s">
        <v>151</v>
      </c>
      <c r="B32" s="4" t="s">
        <v>41</v>
      </c>
      <c r="C32" s="4" t="s">
        <v>58</v>
      </c>
      <c r="D32" s="3">
        <v>2015</v>
      </c>
      <c r="E32" s="3" t="s">
        <v>25</v>
      </c>
      <c r="F32" s="2" t="s">
        <v>123</v>
      </c>
      <c r="G32" s="19">
        <v>10.76</v>
      </c>
      <c r="H32" s="23">
        <f t="shared" si="4"/>
        <v>157.69963150117536</v>
      </c>
      <c r="I32" s="2">
        <v>238</v>
      </c>
      <c r="J32" s="23">
        <v>69.025891809704362</v>
      </c>
      <c r="K32" s="19">
        <v>3.96</v>
      </c>
      <c r="L32" s="23">
        <v>146.3978172605066</v>
      </c>
      <c r="M32" s="10">
        <f t="shared" si="5"/>
        <v>373.12334057138634</v>
      </c>
    </row>
    <row r="33" spans="1:13" x14ac:dyDescent="0.25">
      <c r="A33" s="2" t="s">
        <v>152</v>
      </c>
      <c r="B33" s="4" t="s">
        <v>113</v>
      </c>
      <c r="C33" s="4" t="s">
        <v>114</v>
      </c>
      <c r="D33" s="3">
        <v>2014</v>
      </c>
      <c r="E33" s="3" t="s">
        <v>25</v>
      </c>
      <c r="F33" s="2" t="s">
        <v>123</v>
      </c>
      <c r="G33" s="19">
        <v>12.11</v>
      </c>
      <c r="H33" s="23">
        <f t="shared" si="4"/>
        <v>85.520121876962349</v>
      </c>
      <c r="I33" s="2">
        <v>246</v>
      </c>
      <c r="J33" s="23">
        <v>75.662142731544279</v>
      </c>
      <c r="K33" s="19">
        <v>5</v>
      </c>
      <c r="L33" s="23">
        <v>197.84296472524707</v>
      </c>
      <c r="M33" s="10">
        <f t="shared" si="5"/>
        <v>359.02522933375371</v>
      </c>
    </row>
    <row r="34" spans="1:13" x14ac:dyDescent="0.25">
      <c r="A34" s="2" t="s">
        <v>153</v>
      </c>
      <c r="B34" s="4" t="s">
        <v>111</v>
      </c>
      <c r="C34" s="4" t="s">
        <v>112</v>
      </c>
      <c r="D34" s="3">
        <v>2015</v>
      </c>
      <c r="E34" s="3" t="s">
        <v>25</v>
      </c>
      <c r="F34" s="2" t="s">
        <v>123</v>
      </c>
      <c r="G34" s="19">
        <v>13.29</v>
      </c>
      <c r="H34" s="23">
        <f t="shared" si="4"/>
        <v>51.348698881940301</v>
      </c>
      <c r="I34" s="2">
        <v>173</v>
      </c>
      <c r="J34" s="23">
        <v>26.298832168715009</v>
      </c>
      <c r="K34" s="19">
        <v>2.0499999999999998</v>
      </c>
      <c r="L34" s="23">
        <v>60.068890690738556</v>
      </c>
      <c r="M34" s="10">
        <f t="shared" si="5"/>
        <v>137.71642174139387</v>
      </c>
    </row>
    <row r="35" spans="1:13" x14ac:dyDescent="0.25">
      <c r="A35" s="2"/>
      <c r="B35" s="4"/>
      <c r="C35" s="4"/>
      <c r="D35" s="3"/>
      <c r="E35" s="3"/>
      <c r="F35" s="2"/>
      <c r="G35" s="19"/>
      <c r="H35" s="23"/>
      <c r="I35" s="2"/>
      <c r="J35" s="23"/>
      <c r="K35" s="19"/>
      <c r="L35" s="23"/>
      <c r="M35" s="10"/>
    </row>
    <row r="36" spans="1:13" x14ac:dyDescent="0.25">
      <c r="A36" s="2" t="s">
        <v>148</v>
      </c>
      <c r="B36" s="4" t="s">
        <v>27</v>
      </c>
      <c r="C36" s="4" t="s">
        <v>28</v>
      </c>
      <c r="D36" s="3">
        <v>2011</v>
      </c>
      <c r="E36" s="3" t="s">
        <v>20</v>
      </c>
      <c r="F36" s="2" t="s">
        <v>123</v>
      </c>
      <c r="G36" s="19">
        <v>12.58</v>
      </c>
      <c r="H36" s="23">
        <f>+(1010/((G36/7.38)^4.7619))-10</f>
        <v>69.68007207327949</v>
      </c>
      <c r="I36" s="2">
        <v>201</v>
      </c>
      <c r="J36" s="23">
        <v>42.335140130379109</v>
      </c>
      <c r="K36" s="19">
        <v>4.5</v>
      </c>
      <c r="L36" s="23">
        <v>172.78227098088823</v>
      </c>
      <c r="M36" s="10">
        <f>+H36+J36+L36</f>
        <v>284.79748318454682</v>
      </c>
    </row>
    <row r="37" spans="1:13" x14ac:dyDescent="0.25">
      <c r="A37" s="2" t="s">
        <v>156</v>
      </c>
      <c r="B37" s="4" t="s">
        <v>49</v>
      </c>
      <c r="C37" s="4" t="s">
        <v>50</v>
      </c>
      <c r="D37" s="3">
        <v>2014</v>
      </c>
      <c r="E37" s="3" t="s">
        <v>20</v>
      </c>
      <c r="F37" s="2" t="s">
        <v>123</v>
      </c>
      <c r="G37" s="19">
        <v>12.15</v>
      </c>
      <c r="H37" s="23">
        <f>+(1010/((G37/7.38)^4.7619))-10</f>
        <v>84.031894314363342</v>
      </c>
      <c r="I37" s="2">
        <v>222</v>
      </c>
      <c r="J37" s="23">
        <v>56.688832125258259</v>
      </c>
      <c r="K37" s="19">
        <v>3.9</v>
      </c>
      <c r="L37" s="23">
        <v>143.51283660399724</v>
      </c>
      <c r="M37" s="10">
        <f>+H37+J37+L37</f>
        <v>284.23356304361886</v>
      </c>
    </row>
    <row r="38" spans="1:13" x14ac:dyDescent="0.25">
      <c r="A38" s="2" t="s">
        <v>149</v>
      </c>
      <c r="B38" s="4" t="s">
        <v>91</v>
      </c>
      <c r="C38" s="4" t="s">
        <v>92</v>
      </c>
      <c r="D38" s="3">
        <v>2010</v>
      </c>
      <c r="E38" s="3" t="s">
        <v>20</v>
      </c>
      <c r="F38" s="2" t="s">
        <v>123</v>
      </c>
      <c r="G38" s="19">
        <v>14.87</v>
      </c>
      <c r="H38" s="23">
        <f>+(1010/((G38/7.38)^4.7619))-10</f>
        <v>25.932824986082402</v>
      </c>
      <c r="I38" s="2">
        <v>127</v>
      </c>
      <c r="J38" s="23">
        <v>7.0795129814106836</v>
      </c>
      <c r="K38" s="19">
        <v>3.05</v>
      </c>
      <c r="L38" s="23">
        <v>103.74833869290336</v>
      </c>
      <c r="M38" s="10">
        <f>+H38+J38+L38</f>
        <v>136.76067666039643</v>
      </c>
    </row>
    <row r="39" spans="1:13" x14ac:dyDescent="0.25">
      <c r="A39" s="2" t="s">
        <v>150</v>
      </c>
      <c r="B39" s="4" t="s">
        <v>18</v>
      </c>
      <c r="C39" s="4" t="s">
        <v>19</v>
      </c>
      <c r="D39" s="3">
        <v>2010</v>
      </c>
      <c r="E39" s="3" t="s">
        <v>20</v>
      </c>
      <c r="F39" s="2" t="s">
        <v>123</v>
      </c>
      <c r="G39" s="19">
        <v>19.52</v>
      </c>
      <c r="H39" s="23">
        <v>1</v>
      </c>
      <c r="I39" s="2">
        <v>80</v>
      </c>
      <c r="J39" s="23">
        <v>1</v>
      </c>
      <c r="K39" s="19">
        <v>1.85</v>
      </c>
      <c r="L39" s="23">
        <v>51.824032850010603</v>
      </c>
      <c r="M39" s="10">
        <f>+H39+J39+L39</f>
        <v>53.824032850010603</v>
      </c>
    </row>
    <row r="40" spans="1:13" x14ac:dyDescent="0.25">
      <c r="A40" s="2"/>
      <c r="B40" s="4"/>
      <c r="C40" s="4"/>
      <c r="D40" s="3"/>
      <c r="E40" s="3"/>
      <c r="F40" s="2"/>
      <c r="G40" s="19"/>
      <c r="H40" s="23"/>
      <c r="I40" s="2"/>
      <c r="J40" s="23"/>
      <c r="K40" s="19"/>
      <c r="L40" s="23"/>
      <c r="M40" s="10"/>
    </row>
    <row r="41" spans="1:13" x14ac:dyDescent="0.25">
      <c r="A41" s="2" t="s">
        <v>148</v>
      </c>
      <c r="B41" s="4" t="s">
        <v>127</v>
      </c>
      <c r="C41" s="4" t="s">
        <v>128</v>
      </c>
      <c r="D41" s="3">
        <v>2018</v>
      </c>
      <c r="E41" s="3" t="s">
        <v>11</v>
      </c>
      <c r="F41" s="2" t="s">
        <v>123</v>
      </c>
      <c r="G41" s="19">
        <v>12.93</v>
      </c>
      <c r="H41" s="23">
        <f>+(1010/((G41/7.38)^4.7619))-10</f>
        <v>59.919441004371691</v>
      </c>
      <c r="I41" s="2">
        <v>225</v>
      </c>
      <c r="J41" s="23">
        <v>58.908273531187731</v>
      </c>
      <c r="K41" s="19">
        <v>1.74</v>
      </c>
      <c r="L41" s="23">
        <v>47.370841052226822</v>
      </c>
      <c r="M41" s="10">
        <f>+H41+J41+L41</f>
        <v>166.19855558778625</v>
      </c>
    </row>
    <row r="42" spans="1:13" x14ac:dyDescent="0.25">
      <c r="A42" s="2" t="s">
        <v>156</v>
      </c>
      <c r="B42" s="4" t="s">
        <v>140</v>
      </c>
      <c r="C42" s="4" t="s">
        <v>139</v>
      </c>
      <c r="D42" s="3"/>
      <c r="E42" s="3" t="s">
        <v>11</v>
      </c>
      <c r="F42" s="2" t="s">
        <v>123</v>
      </c>
      <c r="G42" s="19">
        <v>13.58</v>
      </c>
      <c r="H42" s="23">
        <f>+(1010/((G42/7.38)^4.7619))-10</f>
        <v>45.355853163226335</v>
      </c>
      <c r="I42" s="2">
        <v>221</v>
      </c>
      <c r="J42" s="23">
        <v>55.958529202250304</v>
      </c>
      <c r="K42" s="19">
        <v>1.54</v>
      </c>
      <c r="L42" s="23">
        <v>39.433678350619658</v>
      </c>
      <c r="M42" s="10">
        <f>+H42+J42+L42</f>
        <v>140.74806071609629</v>
      </c>
    </row>
    <row r="43" spans="1:13" x14ac:dyDescent="0.25">
      <c r="A43" s="2" t="s">
        <v>149</v>
      </c>
      <c r="B43" s="4" t="s">
        <v>99</v>
      </c>
      <c r="C43" s="4" t="s">
        <v>100</v>
      </c>
      <c r="D43" s="3">
        <v>2018</v>
      </c>
      <c r="E43" s="3" t="s">
        <v>11</v>
      </c>
      <c r="F43" s="2" t="s">
        <v>123</v>
      </c>
      <c r="G43" s="19">
        <v>14.24</v>
      </c>
      <c r="H43" s="23">
        <f>+(1010/((G43/7.38)^4.7619))-10</f>
        <v>34.159052370587013</v>
      </c>
      <c r="I43" s="2">
        <v>170</v>
      </c>
      <c r="J43" s="23">
        <v>24.782686829279776</v>
      </c>
      <c r="K43" s="19">
        <v>1.6</v>
      </c>
      <c r="L43" s="23">
        <v>41.792363153719322</v>
      </c>
      <c r="M43" s="10">
        <f>+H43+J43+L43</f>
        <v>100.73410235358611</v>
      </c>
    </row>
    <row r="44" spans="1:13" x14ac:dyDescent="0.25">
      <c r="A44" s="2" t="s">
        <v>150</v>
      </c>
      <c r="B44" s="4" t="s">
        <v>57</v>
      </c>
      <c r="C44" s="4" t="s">
        <v>58</v>
      </c>
      <c r="D44" s="3">
        <v>2018</v>
      </c>
      <c r="E44" s="3" t="s">
        <v>11</v>
      </c>
      <c r="F44" s="2" t="s">
        <v>123</v>
      </c>
      <c r="G44" s="19">
        <v>15.05</v>
      </c>
      <c r="H44" s="23">
        <f>+(1010/((G44/7.38)^4.7619))-10</f>
        <v>23.931878568691602</v>
      </c>
      <c r="I44" s="2">
        <v>148</v>
      </c>
      <c r="J44" s="23">
        <v>14.806559293047552</v>
      </c>
      <c r="K44" s="21">
        <v>0</v>
      </c>
      <c r="L44" s="25">
        <v>0</v>
      </c>
      <c r="M44" s="10">
        <f>+H44+J44+L44</f>
        <v>38.738437861739158</v>
      </c>
    </row>
    <row r="45" spans="1:13" x14ac:dyDescent="0.25">
      <c r="A45" s="2"/>
      <c r="B45" s="4"/>
      <c r="C45" s="4"/>
      <c r="D45" s="3"/>
      <c r="E45" s="3"/>
      <c r="F45" s="2"/>
      <c r="G45" s="19"/>
      <c r="H45" s="23"/>
      <c r="I45" s="2"/>
      <c r="J45" s="23"/>
      <c r="K45" s="19"/>
      <c r="L45" s="23"/>
      <c r="M45" s="10"/>
    </row>
    <row r="46" spans="1:13" x14ac:dyDescent="0.25">
      <c r="A46" s="2" t="s">
        <v>148</v>
      </c>
      <c r="B46" s="4" t="s">
        <v>21</v>
      </c>
      <c r="C46" s="4" t="s">
        <v>22</v>
      </c>
      <c r="D46" s="3">
        <v>2017</v>
      </c>
      <c r="E46" s="3" t="s">
        <v>13</v>
      </c>
      <c r="F46" s="2" t="s">
        <v>123</v>
      </c>
      <c r="G46" s="19">
        <v>11.65</v>
      </c>
      <c r="H46" s="23">
        <f t="shared" ref="H46:H52" si="6">+(1010/((G46/7.38)^4.7619))-10</f>
        <v>104.86336608016535</v>
      </c>
      <c r="I46" s="2">
        <v>261</v>
      </c>
      <c r="J46" s="23">
        <v>88.965632517007052</v>
      </c>
      <c r="K46" s="19">
        <v>3.24</v>
      </c>
      <c r="L46" s="23">
        <v>112.4478173928578</v>
      </c>
      <c r="M46" s="10">
        <f t="shared" ref="M46:M52" si="7">+H46+J46+L46</f>
        <v>306.27681599003023</v>
      </c>
    </row>
    <row r="47" spans="1:13" x14ac:dyDescent="0.25">
      <c r="A47" s="2" t="s">
        <v>156</v>
      </c>
      <c r="B47" s="4" t="s">
        <v>32</v>
      </c>
      <c r="C47" s="4" t="s">
        <v>33</v>
      </c>
      <c r="D47" s="3">
        <v>2017</v>
      </c>
      <c r="E47" s="3" t="s">
        <v>13</v>
      </c>
      <c r="F47" s="2" t="s">
        <v>123</v>
      </c>
      <c r="G47" s="19">
        <v>11.15</v>
      </c>
      <c r="H47" s="23">
        <f t="shared" si="6"/>
        <v>131.54703355449985</v>
      </c>
      <c r="I47" s="2">
        <v>253</v>
      </c>
      <c r="J47" s="23">
        <v>81.729527921696658</v>
      </c>
      <c r="K47" s="19">
        <v>2.65</v>
      </c>
      <c r="L47" s="23">
        <v>85.827410295235282</v>
      </c>
      <c r="M47" s="10">
        <f t="shared" si="7"/>
        <v>299.10397177143176</v>
      </c>
    </row>
    <row r="48" spans="1:13" x14ac:dyDescent="0.25">
      <c r="A48" s="2" t="s">
        <v>149</v>
      </c>
      <c r="B48" s="4" t="s">
        <v>71</v>
      </c>
      <c r="C48" s="4" t="s">
        <v>70</v>
      </c>
      <c r="D48" s="3">
        <v>2016</v>
      </c>
      <c r="E48" s="3" t="s">
        <v>13</v>
      </c>
      <c r="F48" s="2" t="s">
        <v>123</v>
      </c>
      <c r="G48" s="19">
        <v>11.89</v>
      </c>
      <c r="H48" s="23">
        <f t="shared" si="6"/>
        <v>94.234260508881277</v>
      </c>
      <c r="I48" s="2">
        <v>246</v>
      </c>
      <c r="J48" s="23">
        <v>75.662142731544279</v>
      </c>
      <c r="K48" s="19">
        <v>2.77</v>
      </c>
      <c r="L48" s="23">
        <v>91.145248735576061</v>
      </c>
      <c r="M48" s="10">
        <f t="shared" si="7"/>
        <v>261.04165197600162</v>
      </c>
    </row>
    <row r="49" spans="1:13" x14ac:dyDescent="0.25">
      <c r="A49" s="2" t="s">
        <v>150</v>
      </c>
      <c r="B49" s="4" t="s">
        <v>34</v>
      </c>
      <c r="C49" s="4" t="s">
        <v>35</v>
      </c>
      <c r="D49" s="3">
        <v>2017</v>
      </c>
      <c r="E49" s="3" t="s">
        <v>13</v>
      </c>
      <c r="F49" s="2" t="s">
        <v>123</v>
      </c>
      <c r="G49" s="19">
        <v>12.03</v>
      </c>
      <c r="H49" s="23">
        <f t="shared" si="6"/>
        <v>88.583009577334167</v>
      </c>
      <c r="I49" s="2">
        <v>240</v>
      </c>
      <c r="J49" s="23">
        <v>70.655395630991421</v>
      </c>
      <c r="K49" s="19">
        <v>2.85</v>
      </c>
      <c r="L49" s="23">
        <v>94.718814051677711</v>
      </c>
      <c r="M49" s="10">
        <f t="shared" si="7"/>
        <v>253.95721926000328</v>
      </c>
    </row>
    <row r="50" spans="1:13" x14ac:dyDescent="0.25">
      <c r="A50" s="2" t="s">
        <v>151</v>
      </c>
      <c r="B50" s="4" t="s">
        <v>12</v>
      </c>
      <c r="C50" s="4" t="s">
        <v>10</v>
      </c>
      <c r="D50" s="3">
        <v>2017</v>
      </c>
      <c r="E50" s="3" t="s">
        <v>13</v>
      </c>
      <c r="F50" s="2" t="s">
        <v>123</v>
      </c>
      <c r="G50" s="19">
        <v>12.6</v>
      </c>
      <c r="H50" s="23">
        <f t="shared" si="6"/>
        <v>69.079600082165726</v>
      </c>
      <c r="I50" s="2">
        <v>206</v>
      </c>
      <c r="J50" s="23">
        <v>45.567435975911494</v>
      </c>
      <c r="K50" s="19">
        <v>2.33</v>
      </c>
      <c r="L50" s="23">
        <v>71.909062287399152</v>
      </c>
      <c r="M50" s="10">
        <f t="shared" si="7"/>
        <v>186.55609834547636</v>
      </c>
    </row>
    <row r="51" spans="1:13" x14ac:dyDescent="0.25">
      <c r="A51" s="2" t="s">
        <v>152</v>
      </c>
      <c r="B51" s="4" t="s">
        <v>109</v>
      </c>
      <c r="C51" s="4" t="s">
        <v>110</v>
      </c>
      <c r="D51" s="3">
        <v>2017</v>
      </c>
      <c r="E51" s="3" t="s">
        <v>13</v>
      </c>
      <c r="F51" s="2" t="s">
        <v>123</v>
      </c>
      <c r="G51" s="19">
        <v>12.56</v>
      </c>
      <c r="H51" s="23">
        <f t="shared" si="6"/>
        <v>70.286069915975119</v>
      </c>
      <c r="I51" s="2">
        <v>211</v>
      </c>
      <c r="J51" s="23">
        <v>48.914624741824646</v>
      </c>
      <c r="K51" s="19">
        <v>1.79</v>
      </c>
      <c r="L51" s="23">
        <v>49.387587000605947</v>
      </c>
      <c r="M51" s="10">
        <f t="shared" si="7"/>
        <v>168.58828165840572</v>
      </c>
    </row>
    <row r="52" spans="1:13" x14ac:dyDescent="0.25">
      <c r="A52" s="2" t="s">
        <v>153</v>
      </c>
      <c r="B52" s="4" t="s">
        <v>87</v>
      </c>
      <c r="C52" s="4" t="s">
        <v>86</v>
      </c>
      <c r="D52" s="3">
        <v>2017</v>
      </c>
      <c r="E52" s="3" t="s">
        <v>13</v>
      </c>
      <c r="F52" s="2" t="s">
        <v>123</v>
      </c>
      <c r="G52" s="19">
        <v>12.9</v>
      </c>
      <c r="H52" s="23">
        <f t="shared" si="6"/>
        <v>60.697136187621084</v>
      </c>
      <c r="I52" s="2">
        <v>180</v>
      </c>
      <c r="J52" s="23">
        <v>29.985989467050885</v>
      </c>
      <c r="K52" s="19">
        <v>1.86</v>
      </c>
      <c r="L52" s="23">
        <v>52.231811620467127</v>
      </c>
      <c r="M52" s="10">
        <f t="shared" si="7"/>
        <v>142.9149372751391</v>
      </c>
    </row>
    <row r="53" spans="1:13" x14ac:dyDescent="0.25">
      <c r="A53" s="2"/>
      <c r="B53" s="4"/>
      <c r="C53" s="4"/>
      <c r="D53" s="3"/>
      <c r="E53" s="3"/>
      <c r="F53" s="2"/>
      <c r="G53" s="19"/>
      <c r="H53" s="23"/>
      <c r="I53" s="2"/>
      <c r="J53" s="23"/>
      <c r="K53" s="19"/>
      <c r="L53" s="23"/>
      <c r="M53" s="10"/>
    </row>
    <row r="54" spans="1:13" x14ac:dyDescent="0.25">
      <c r="A54" s="2" t="s">
        <v>148</v>
      </c>
      <c r="B54" s="4" t="s">
        <v>37</v>
      </c>
      <c r="C54" s="4" t="s">
        <v>86</v>
      </c>
      <c r="D54" s="3">
        <v>2015</v>
      </c>
      <c r="E54" s="3" t="s">
        <v>16</v>
      </c>
      <c r="F54" s="2" t="s">
        <v>123</v>
      </c>
      <c r="G54" s="19">
        <v>11.68</v>
      </c>
      <c r="H54" s="23">
        <f>+(1010/((G54/7.38)^4.7619))-10</f>
        <v>103.46525412110201</v>
      </c>
      <c r="I54" s="2">
        <v>241</v>
      </c>
      <c r="J54" s="23">
        <v>71.477514860219756</v>
      </c>
      <c r="K54" s="19">
        <v>3.62</v>
      </c>
      <c r="L54" s="23">
        <v>130.18014669893248</v>
      </c>
      <c r="M54" s="10">
        <f>+H54+J54+L54</f>
        <v>305.12291568025421</v>
      </c>
    </row>
    <row r="55" spans="1:13" x14ac:dyDescent="0.25">
      <c r="A55" s="2" t="s">
        <v>156</v>
      </c>
      <c r="B55" s="4" t="s">
        <v>14</v>
      </c>
      <c r="C55" s="4" t="s">
        <v>15</v>
      </c>
      <c r="D55" s="3">
        <v>2014</v>
      </c>
      <c r="E55" s="3" t="s">
        <v>16</v>
      </c>
      <c r="F55" s="2" t="s">
        <v>123</v>
      </c>
      <c r="G55" s="19">
        <v>12.4</v>
      </c>
      <c r="H55" s="23">
        <f>+(1010/((G55/7.38)^4.7619))-10</f>
        <v>75.340314807677117</v>
      </c>
      <c r="I55" s="2">
        <v>211</v>
      </c>
      <c r="J55" s="23">
        <v>48.914624741824646</v>
      </c>
      <c r="K55" s="19">
        <v>3.68</v>
      </c>
      <c r="L55" s="23">
        <v>133.01869905750692</v>
      </c>
      <c r="M55" s="10">
        <f>+H55+J55+L55</f>
        <v>257.27363860700871</v>
      </c>
    </row>
    <row r="56" spans="1:13" x14ac:dyDescent="0.25">
      <c r="A56" s="18"/>
      <c r="B56" s="17"/>
      <c r="C56" s="17"/>
      <c r="D56" s="16"/>
      <c r="E56" s="16"/>
      <c r="F56" s="18"/>
      <c r="G56" s="20"/>
      <c r="H56" s="23"/>
      <c r="I56" s="2"/>
      <c r="J56" s="23"/>
      <c r="K56" s="19"/>
      <c r="L56" s="23"/>
      <c r="M56" s="10"/>
    </row>
    <row r="57" spans="1:13" x14ac:dyDescent="0.25">
      <c r="A57" s="2" t="s">
        <v>148</v>
      </c>
      <c r="B57" s="4" t="s">
        <v>4</v>
      </c>
      <c r="C57" s="4" t="s">
        <v>5</v>
      </c>
      <c r="D57" s="3">
        <v>2012</v>
      </c>
      <c r="E57" s="3" t="s">
        <v>6</v>
      </c>
      <c r="F57" s="2" t="s">
        <v>123</v>
      </c>
      <c r="G57" s="19">
        <v>9.93</v>
      </c>
      <c r="H57" s="23">
        <f t="shared" ref="H57:H63" si="8">+(1010/((G57/7.38)^4.7619))-10</f>
        <v>235.77988503081258</v>
      </c>
      <c r="I57" s="2">
        <v>334</v>
      </c>
      <c r="J57" s="23">
        <v>170.59920734829376</v>
      </c>
      <c r="K57" s="19">
        <v>7.3</v>
      </c>
      <c r="L57" s="23">
        <v>319.73392806124303</v>
      </c>
      <c r="M57" s="10">
        <f t="shared" ref="M57:M63" si="9">+H57+J57+L57</f>
        <v>726.11302044034937</v>
      </c>
    </row>
    <row r="58" spans="1:13" x14ac:dyDescent="0.25">
      <c r="A58" s="2" t="s">
        <v>156</v>
      </c>
      <c r="B58" s="4" t="s">
        <v>61</v>
      </c>
      <c r="C58" s="4" t="s">
        <v>62</v>
      </c>
      <c r="D58" s="3">
        <v>2013</v>
      </c>
      <c r="E58" s="3" t="s">
        <v>6</v>
      </c>
      <c r="F58" s="2" t="s">
        <v>123</v>
      </c>
      <c r="G58" s="19">
        <v>9.66</v>
      </c>
      <c r="H58" s="23">
        <f t="shared" si="8"/>
        <v>270.25694583330272</v>
      </c>
      <c r="I58" s="2">
        <v>334</v>
      </c>
      <c r="J58" s="23">
        <v>170.59920734829376</v>
      </c>
      <c r="K58" s="19">
        <v>5.46</v>
      </c>
      <c r="L58" s="23">
        <v>221.39173162766147</v>
      </c>
      <c r="M58" s="10">
        <f t="shared" si="9"/>
        <v>662.24788480925793</v>
      </c>
    </row>
    <row r="59" spans="1:13" x14ac:dyDescent="0.25">
      <c r="A59" s="2" t="s">
        <v>149</v>
      </c>
      <c r="B59" s="4" t="s">
        <v>106</v>
      </c>
      <c r="C59" s="4" t="s">
        <v>107</v>
      </c>
      <c r="D59" s="3">
        <v>2012</v>
      </c>
      <c r="E59" s="3" t="s">
        <v>6</v>
      </c>
      <c r="F59" s="2" t="s">
        <v>123</v>
      </c>
      <c r="G59" s="19">
        <v>9.51</v>
      </c>
      <c r="H59" s="23">
        <f t="shared" si="8"/>
        <v>291.94035376090466</v>
      </c>
      <c r="I59" s="2">
        <v>336</v>
      </c>
      <c r="J59" s="23">
        <v>173.24819472077596</v>
      </c>
      <c r="K59" s="19">
        <v>4.95</v>
      </c>
      <c r="L59" s="23">
        <v>195.31110881290127</v>
      </c>
      <c r="M59" s="10">
        <f t="shared" si="9"/>
        <v>660.49965729458188</v>
      </c>
    </row>
    <row r="60" spans="1:13" x14ac:dyDescent="0.25">
      <c r="A60" s="2" t="s">
        <v>150</v>
      </c>
      <c r="B60" s="4" t="s">
        <v>74</v>
      </c>
      <c r="C60" s="4" t="s">
        <v>75</v>
      </c>
      <c r="D60" s="3"/>
      <c r="E60" s="3" t="s">
        <v>6</v>
      </c>
      <c r="F60" s="2" t="s">
        <v>123</v>
      </c>
      <c r="G60" s="19">
        <v>10.62</v>
      </c>
      <c r="H60" s="23">
        <f t="shared" si="8"/>
        <v>168.49112500789633</v>
      </c>
      <c r="I60" s="2">
        <v>305</v>
      </c>
      <c r="J60" s="23">
        <v>134.71232312179487</v>
      </c>
      <c r="K60" s="19">
        <v>5.45</v>
      </c>
      <c r="L60" s="23">
        <v>220.87501831451519</v>
      </c>
      <c r="M60" s="10">
        <f t="shared" si="9"/>
        <v>524.07846644420636</v>
      </c>
    </row>
    <row r="61" spans="1:13" x14ac:dyDescent="0.25">
      <c r="A61" s="2" t="s">
        <v>151</v>
      </c>
      <c r="B61" s="4" t="s">
        <v>26</v>
      </c>
      <c r="C61" s="4" t="s">
        <v>24</v>
      </c>
      <c r="D61" s="3">
        <v>2013</v>
      </c>
      <c r="E61" s="3" t="s">
        <v>6</v>
      </c>
      <c r="F61" s="2" t="s">
        <v>123</v>
      </c>
      <c r="G61" s="19">
        <v>11.01</v>
      </c>
      <c r="H61" s="23">
        <f t="shared" si="8"/>
        <v>140.32524797856931</v>
      </c>
      <c r="I61" s="2">
        <v>285</v>
      </c>
      <c r="J61" s="23">
        <v>112.64922854413069</v>
      </c>
      <c r="K61" s="19">
        <v>4.8</v>
      </c>
      <c r="L61" s="23">
        <v>187.74936489026447</v>
      </c>
      <c r="M61" s="10">
        <f t="shared" si="9"/>
        <v>440.72384141296448</v>
      </c>
    </row>
    <row r="62" spans="1:13" x14ac:dyDescent="0.25">
      <c r="A62" s="2" t="s">
        <v>152</v>
      </c>
      <c r="B62" s="4" t="s">
        <v>104</v>
      </c>
      <c r="C62" s="4" t="s">
        <v>105</v>
      </c>
      <c r="D62" s="3">
        <v>2013</v>
      </c>
      <c r="E62" s="3" t="s">
        <v>6</v>
      </c>
      <c r="F62" s="2" t="s">
        <v>123</v>
      </c>
      <c r="G62" s="19">
        <v>11.29</v>
      </c>
      <c r="H62" s="23">
        <f t="shared" si="8"/>
        <v>123.38152577880754</v>
      </c>
      <c r="I62" s="2">
        <v>245</v>
      </c>
      <c r="J62" s="23">
        <v>74.815316503314904</v>
      </c>
      <c r="K62" s="19">
        <v>4.97</v>
      </c>
      <c r="L62" s="23">
        <v>196.32318075800808</v>
      </c>
      <c r="M62" s="10">
        <f t="shared" si="9"/>
        <v>394.52002304013052</v>
      </c>
    </row>
    <row r="63" spans="1:13" x14ac:dyDescent="0.25">
      <c r="A63" s="2" t="s">
        <v>153</v>
      </c>
      <c r="B63" s="4" t="s">
        <v>69</v>
      </c>
      <c r="C63" s="4" t="s">
        <v>70</v>
      </c>
      <c r="D63" s="3">
        <v>2013</v>
      </c>
      <c r="E63" s="3" t="s">
        <v>6</v>
      </c>
      <c r="F63" s="2" t="s">
        <v>123</v>
      </c>
      <c r="G63" s="19">
        <v>11.6</v>
      </c>
      <c r="H63" s="23">
        <f t="shared" si="8"/>
        <v>107.24017668079674</v>
      </c>
      <c r="I63" s="2">
        <v>256</v>
      </c>
      <c r="J63" s="23">
        <v>84.405105672070931</v>
      </c>
      <c r="K63" s="19">
        <v>3.56</v>
      </c>
      <c r="L63" s="23">
        <v>127.35190299563146</v>
      </c>
      <c r="M63" s="10">
        <f t="shared" si="9"/>
        <v>318.9971853484991</v>
      </c>
    </row>
    <row r="64" spans="1:13" x14ac:dyDescent="0.25">
      <c r="A64" s="2"/>
      <c r="B64" s="4"/>
      <c r="C64" s="4"/>
      <c r="D64" s="3"/>
      <c r="E64" s="3"/>
      <c r="F64" s="2"/>
      <c r="G64" s="19"/>
      <c r="H64" s="23"/>
      <c r="I64" s="2"/>
      <c r="J64" s="23"/>
      <c r="K64" s="19"/>
      <c r="L64" s="23"/>
      <c r="M64" s="10"/>
    </row>
    <row r="65" spans="1:13" x14ac:dyDescent="0.25">
      <c r="A65" s="2" t="s">
        <v>148</v>
      </c>
      <c r="B65" s="4" t="s">
        <v>79</v>
      </c>
      <c r="C65" s="4" t="s">
        <v>78</v>
      </c>
      <c r="D65" s="3">
        <v>2013</v>
      </c>
      <c r="E65" s="3" t="s">
        <v>80</v>
      </c>
      <c r="F65" s="2" t="s">
        <v>123</v>
      </c>
      <c r="G65" s="19">
        <v>9.27</v>
      </c>
      <c r="H65" s="23">
        <f>+(1010/((G65/7.38)^4.7619))-10</f>
        <v>331.02167023215026</v>
      </c>
      <c r="I65" s="2">
        <v>371</v>
      </c>
      <c r="J65" s="23">
        <v>223.34643640312407</v>
      </c>
      <c r="K65" s="19">
        <v>4.88</v>
      </c>
      <c r="L65" s="23">
        <v>191.77594097619243</v>
      </c>
      <c r="M65" s="10">
        <f>+H65+J65+L65</f>
        <v>746.1440476114667</v>
      </c>
    </row>
    <row r="66" spans="1:13" x14ac:dyDescent="0.25">
      <c r="A66" s="2" t="s">
        <v>156</v>
      </c>
      <c r="B66" s="4" t="s">
        <v>121</v>
      </c>
      <c r="C66" s="4" t="s">
        <v>120</v>
      </c>
      <c r="D66" s="3">
        <v>2013</v>
      </c>
      <c r="E66" s="3" t="s">
        <v>80</v>
      </c>
      <c r="F66" s="2" t="s">
        <v>123</v>
      </c>
      <c r="G66" s="19">
        <v>9.83</v>
      </c>
      <c r="H66" s="23">
        <f>+(1010/((G66/7.38)^4.7619))-10</f>
        <v>247.91604860643201</v>
      </c>
      <c r="I66" s="2">
        <v>321</v>
      </c>
      <c r="J66" s="23">
        <v>153.9320920860757</v>
      </c>
      <c r="K66" s="19">
        <v>5.91</v>
      </c>
      <c r="L66" s="23">
        <v>244.85452049161168</v>
      </c>
      <c r="M66" s="10">
        <f>+H66+J66+L66</f>
        <v>646.70266118411939</v>
      </c>
    </row>
    <row r="67" spans="1:13" x14ac:dyDescent="0.25">
      <c r="A67" s="2"/>
      <c r="B67" s="4"/>
      <c r="C67" s="4"/>
      <c r="D67" s="3"/>
      <c r="E67" s="3"/>
      <c r="F67" s="2"/>
      <c r="G67" s="19"/>
      <c r="H67" s="23"/>
      <c r="I67" s="2"/>
      <c r="J67" s="23"/>
      <c r="K67" s="19"/>
      <c r="L67" s="23"/>
      <c r="M67" s="10"/>
    </row>
    <row r="68" spans="1:13" x14ac:dyDescent="0.25">
      <c r="A68" s="2" t="s">
        <v>148</v>
      </c>
      <c r="B68" s="4" t="s">
        <v>72</v>
      </c>
      <c r="C68" s="4" t="s">
        <v>115</v>
      </c>
      <c r="D68" s="3">
        <v>2011</v>
      </c>
      <c r="E68" s="3" t="s">
        <v>76</v>
      </c>
      <c r="F68" s="2" t="s">
        <v>124</v>
      </c>
      <c r="G68" s="19">
        <v>14.78</v>
      </c>
      <c r="H68" s="23">
        <f>+(1010/((G68/11.41)^4.6512))-10</f>
        <v>293.09490460306927</v>
      </c>
      <c r="I68" s="2">
        <v>384</v>
      </c>
      <c r="J68" s="23">
        <v>243.79441661208125</v>
      </c>
      <c r="K68" s="19">
        <v>6.11</v>
      </c>
      <c r="L68" s="23">
        <v>255.41084474841762</v>
      </c>
      <c r="M68" s="10">
        <f>+H68+J68+L68</f>
        <v>792.30016596356813</v>
      </c>
    </row>
    <row r="69" spans="1:13" x14ac:dyDescent="0.25">
      <c r="A69" s="2"/>
      <c r="B69" s="4"/>
      <c r="C69" s="4"/>
      <c r="D69" s="3"/>
      <c r="E69" s="3"/>
      <c r="F69" s="2"/>
      <c r="G69" s="19"/>
      <c r="H69" s="23"/>
      <c r="I69" s="2"/>
      <c r="J69" s="23"/>
      <c r="K69" s="19"/>
      <c r="L69" s="23"/>
      <c r="M69" s="10"/>
    </row>
    <row r="70" spans="1:13" x14ac:dyDescent="0.25">
      <c r="A70" s="2" t="s">
        <v>148</v>
      </c>
      <c r="B70" s="4" t="s">
        <v>135</v>
      </c>
      <c r="C70" s="4" t="s">
        <v>115</v>
      </c>
      <c r="D70" s="3">
        <v>2008</v>
      </c>
      <c r="E70" s="3" t="s">
        <v>85</v>
      </c>
      <c r="F70" s="2" t="s">
        <v>124</v>
      </c>
      <c r="G70" s="19">
        <v>13.46</v>
      </c>
      <c r="H70" s="23">
        <f>+(1010/((G70/11.41)^4.6512))-10</f>
        <v>458.33215901242579</v>
      </c>
      <c r="I70" s="2">
        <v>433</v>
      </c>
      <c r="J70" s="23">
        <v>330.16700517646245</v>
      </c>
      <c r="K70" s="19">
        <v>9.6999999999999993</v>
      </c>
      <c r="L70" s="23">
        <v>456.34737691564095</v>
      </c>
      <c r="M70" s="10">
        <f>+H70+J70+L70</f>
        <v>1244.8465411045293</v>
      </c>
    </row>
    <row r="71" spans="1:13" x14ac:dyDescent="0.25">
      <c r="A71" s="2" t="s">
        <v>156</v>
      </c>
      <c r="B71" s="4" t="s">
        <v>83</v>
      </c>
      <c r="C71" s="4" t="s">
        <v>84</v>
      </c>
      <c r="D71" s="3">
        <v>2009</v>
      </c>
      <c r="E71" s="3" t="s">
        <v>85</v>
      </c>
      <c r="F71" s="2" t="s">
        <v>124</v>
      </c>
      <c r="G71" s="19">
        <v>13.76</v>
      </c>
      <c r="H71" s="23">
        <f>+(1010/((G71/11.41)^4.6512))-10</f>
        <v>412.69421425940038</v>
      </c>
      <c r="I71" s="2">
        <v>410</v>
      </c>
      <c r="J71" s="23">
        <v>287.76800679151171</v>
      </c>
      <c r="K71" s="19">
        <v>7.38</v>
      </c>
      <c r="L71" s="23">
        <v>324.14590381301883</v>
      </c>
      <c r="M71" s="10">
        <f>+H71+J71+L71</f>
        <v>1024.6081248639309</v>
      </c>
    </row>
    <row r="72" spans="1:13" x14ac:dyDescent="0.25">
      <c r="A72" s="2"/>
      <c r="B72" s="4"/>
      <c r="C72" s="4"/>
      <c r="D72" s="3"/>
      <c r="E72" s="3"/>
      <c r="F72" s="2"/>
      <c r="G72" s="19"/>
      <c r="H72" s="23"/>
      <c r="I72" s="2"/>
      <c r="J72" s="23"/>
      <c r="K72" s="19"/>
      <c r="L72" s="23"/>
      <c r="M72" s="10"/>
    </row>
    <row r="73" spans="1:13" x14ac:dyDescent="0.25">
      <c r="A73" s="2" t="s">
        <v>148</v>
      </c>
      <c r="B73" s="4" t="s">
        <v>129</v>
      </c>
      <c r="C73" s="4" t="s">
        <v>117</v>
      </c>
      <c r="D73" s="3">
        <v>2007</v>
      </c>
      <c r="E73" s="3" t="s">
        <v>130</v>
      </c>
      <c r="F73" s="2" t="s">
        <v>124</v>
      </c>
      <c r="G73" s="19">
        <v>14.2</v>
      </c>
      <c r="H73" s="23">
        <f>+(1010/((G73/11.41)^4.6512))-10</f>
        <v>355.12772879269551</v>
      </c>
      <c r="I73" s="2">
        <v>399</v>
      </c>
      <c r="J73" s="23">
        <v>268.65773317181288</v>
      </c>
      <c r="K73" s="19">
        <v>7.62</v>
      </c>
      <c r="L73" s="23">
        <v>337.444543741426</v>
      </c>
      <c r="M73" s="10">
        <f>+H73+J73+L73</f>
        <v>961.23000570593445</v>
      </c>
    </row>
    <row r="74" spans="1:13" x14ac:dyDescent="0.25">
      <c r="A74" s="2"/>
      <c r="B74" s="4"/>
      <c r="C74" s="4"/>
      <c r="D74" s="3"/>
      <c r="E74" s="3"/>
      <c r="F74" s="2"/>
      <c r="G74" s="19"/>
      <c r="H74" s="23"/>
      <c r="I74" s="2"/>
      <c r="J74" s="23"/>
      <c r="K74" s="19"/>
      <c r="L74" s="23"/>
      <c r="M74" s="10"/>
    </row>
    <row r="75" spans="1:13" x14ac:dyDescent="0.25">
      <c r="A75" s="2" t="s">
        <v>148</v>
      </c>
      <c r="B75" s="4" t="s">
        <v>133</v>
      </c>
      <c r="C75" s="4" t="s">
        <v>115</v>
      </c>
      <c r="D75" s="3">
        <v>2005</v>
      </c>
      <c r="E75" s="3" t="s">
        <v>134</v>
      </c>
      <c r="F75" s="2" t="s">
        <v>124</v>
      </c>
      <c r="G75" s="19">
        <v>13.16</v>
      </c>
      <c r="H75" s="23">
        <f>+(1010/((G75/11.41)^4.6512))-10</f>
        <v>510.09822413928157</v>
      </c>
      <c r="I75" s="2">
        <v>535</v>
      </c>
      <c r="J75" s="23">
        <v>559.84019723403583</v>
      </c>
      <c r="K75" s="19">
        <v>7.94</v>
      </c>
      <c r="L75" s="23">
        <v>355.31921106364143</v>
      </c>
      <c r="M75" s="10">
        <f>+H75+J75+L75</f>
        <v>1425.2576324369588</v>
      </c>
    </row>
    <row r="76" spans="1:13" x14ac:dyDescent="0.25">
      <c r="A76" s="2"/>
      <c r="B76" s="4"/>
      <c r="C76" s="4"/>
      <c r="D76" s="3"/>
      <c r="E76" s="3"/>
      <c r="F76" s="2"/>
      <c r="G76" s="19"/>
      <c r="H76" s="23"/>
      <c r="I76" s="2"/>
      <c r="J76" s="23"/>
      <c r="K76" s="19"/>
      <c r="L76" s="23"/>
      <c r="M76" s="10"/>
    </row>
    <row r="77" spans="1:13" x14ac:dyDescent="0.25">
      <c r="A77" s="2" t="s">
        <v>148</v>
      </c>
      <c r="B77" s="4" t="s">
        <v>53</v>
      </c>
      <c r="C77" s="4" t="s">
        <v>52</v>
      </c>
      <c r="D77" s="3">
        <v>1986</v>
      </c>
      <c r="E77" s="3" t="s">
        <v>54</v>
      </c>
      <c r="F77" s="2" t="s">
        <v>124</v>
      </c>
      <c r="G77" s="19">
        <v>14.62</v>
      </c>
      <c r="H77" s="23">
        <f>+(1010/((G77/11.41)^4.6512))-10</f>
        <v>308.83437869166715</v>
      </c>
      <c r="I77" s="2">
        <v>406</v>
      </c>
      <c r="J77" s="23">
        <v>280.73224588819022</v>
      </c>
      <c r="K77" s="19">
        <v>8.16</v>
      </c>
      <c r="L77" s="23">
        <v>367.70049758775917</v>
      </c>
      <c r="M77" s="10">
        <f>+H77+J77+L77</f>
        <v>957.26712216761655</v>
      </c>
    </row>
    <row r="78" spans="1:13" x14ac:dyDescent="0.25">
      <c r="A78" s="2"/>
      <c r="B78" s="4"/>
      <c r="C78" s="4"/>
      <c r="D78" s="3"/>
      <c r="E78" s="3"/>
      <c r="F78" s="2"/>
      <c r="G78" s="19"/>
      <c r="H78" s="23"/>
      <c r="I78" s="2"/>
      <c r="J78" s="23"/>
      <c r="K78" s="19"/>
      <c r="L78" s="23"/>
      <c r="M78" s="10"/>
    </row>
    <row r="79" spans="1:13" x14ac:dyDescent="0.25">
      <c r="A79" s="2" t="s">
        <v>148</v>
      </c>
      <c r="B79" s="4" t="s">
        <v>55</v>
      </c>
      <c r="C79" s="4" t="s">
        <v>22</v>
      </c>
      <c r="D79" s="3">
        <v>1984</v>
      </c>
      <c r="E79" s="3" t="s">
        <v>56</v>
      </c>
      <c r="F79" s="2" t="s">
        <v>124</v>
      </c>
      <c r="G79" s="19">
        <v>13.81</v>
      </c>
      <c r="H79" s="23">
        <f>+(1010/((G79/11.41)^4.6512))-10</f>
        <v>405.62295453418216</v>
      </c>
      <c r="I79" s="2">
        <v>439</v>
      </c>
      <c r="J79" s="23">
        <v>341.77840235909588</v>
      </c>
      <c r="K79" s="19">
        <v>6.62</v>
      </c>
      <c r="L79" s="23">
        <v>282.66967580830658</v>
      </c>
      <c r="M79" s="10">
        <f>+H79+J79+L79</f>
        <v>1030.0710327015845</v>
      </c>
    </row>
    <row r="80" spans="1:13" x14ac:dyDescent="0.25">
      <c r="A80" s="2"/>
      <c r="B80" s="4"/>
      <c r="C80" s="4"/>
      <c r="D80" s="3"/>
      <c r="E80" s="3"/>
      <c r="F80" s="2"/>
      <c r="G80" s="19"/>
      <c r="H80" s="23"/>
      <c r="I80" s="2"/>
      <c r="J80" s="23"/>
      <c r="K80" s="19"/>
      <c r="L80" s="23"/>
      <c r="M80" s="10"/>
    </row>
    <row r="81" spans="1:13" x14ac:dyDescent="0.25">
      <c r="A81" s="2" t="s">
        <v>148</v>
      </c>
      <c r="B81" s="4" t="s">
        <v>77</v>
      </c>
      <c r="C81" s="4" t="s">
        <v>78</v>
      </c>
      <c r="D81" s="3">
        <v>2011</v>
      </c>
      <c r="E81" s="3" t="s">
        <v>68</v>
      </c>
      <c r="F81" s="2" t="s">
        <v>124</v>
      </c>
      <c r="G81" s="19">
        <v>14.97</v>
      </c>
      <c r="H81" s="23">
        <f t="shared" ref="H81:H86" si="10">+(1010/((G81/11.41)^4.6512))-10</f>
        <v>275.61218082436898</v>
      </c>
      <c r="I81" s="2">
        <v>400</v>
      </c>
      <c r="J81" s="23">
        <v>270.36417988383124</v>
      </c>
      <c r="K81" s="19">
        <v>6.03</v>
      </c>
      <c r="L81" s="23">
        <v>251.1790696447153</v>
      </c>
      <c r="M81" s="10">
        <f t="shared" ref="M81:M86" si="11">+H81+J81+L81</f>
        <v>797.15543035291557</v>
      </c>
    </row>
    <row r="82" spans="1:13" x14ac:dyDescent="0.25">
      <c r="A82" s="2" t="s">
        <v>156</v>
      </c>
      <c r="B82" s="4" t="s">
        <v>94</v>
      </c>
      <c r="C82" s="4" t="s">
        <v>62</v>
      </c>
      <c r="D82" s="3">
        <v>2010</v>
      </c>
      <c r="E82" s="3" t="s">
        <v>68</v>
      </c>
      <c r="F82" s="2" t="s">
        <v>124</v>
      </c>
      <c r="G82" s="19">
        <v>15.58</v>
      </c>
      <c r="H82" s="23">
        <f t="shared" si="10"/>
        <v>227.1912283201755</v>
      </c>
      <c r="I82" s="2">
        <v>396</v>
      </c>
      <c r="J82" s="23">
        <v>263.57522544165937</v>
      </c>
      <c r="K82" s="19">
        <v>5.91</v>
      </c>
      <c r="L82" s="23">
        <v>244.85452049161168</v>
      </c>
      <c r="M82" s="10">
        <f t="shared" si="11"/>
        <v>735.62097425344655</v>
      </c>
    </row>
    <row r="83" spans="1:13" x14ac:dyDescent="0.25">
      <c r="A83" s="2" t="s">
        <v>149</v>
      </c>
      <c r="B83" s="4" t="s">
        <v>141</v>
      </c>
      <c r="C83" s="4" t="s">
        <v>142</v>
      </c>
      <c r="D83" s="3"/>
      <c r="E83" s="3" t="s">
        <v>68</v>
      </c>
      <c r="F83" s="2" t="s">
        <v>124</v>
      </c>
      <c r="G83" s="19">
        <v>15.72</v>
      </c>
      <c r="H83" s="23">
        <f t="shared" si="10"/>
        <v>217.52456940552909</v>
      </c>
      <c r="I83" s="2">
        <v>371</v>
      </c>
      <c r="J83" s="23">
        <v>223.34643640312407</v>
      </c>
      <c r="K83" s="19">
        <v>5.21</v>
      </c>
      <c r="L83" s="23">
        <v>208.53701761147133</v>
      </c>
      <c r="M83" s="10">
        <f t="shared" si="11"/>
        <v>649.40802342012455</v>
      </c>
    </row>
    <row r="84" spans="1:13" x14ac:dyDescent="0.25">
      <c r="A84" s="2" t="s">
        <v>150</v>
      </c>
      <c r="B84" s="4" t="s">
        <v>97</v>
      </c>
      <c r="C84" s="4" t="s">
        <v>98</v>
      </c>
      <c r="D84" s="3">
        <v>2010</v>
      </c>
      <c r="E84" s="3" t="s">
        <v>68</v>
      </c>
      <c r="F84" s="2" t="s">
        <v>124</v>
      </c>
      <c r="G84" s="19">
        <v>16.149999999999999</v>
      </c>
      <c r="H84" s="23">
        <f t="shared" si="10"/>
        <v>190.68564428685937</v>
      </c>
      <c r="I84" s="2">
        <v>332</v>
      </c>
      <c r="J84" s="23">
        <v>167.972947659277</v>
      </c>
      <c r="K84" s="19">
        <v>5.98</v>
      </c>
      <c r="L84" s="23">
        <v>248.540451111614</v>
      </c>
      <c r="M84" s="10">
        <f t="shared" si="11"/>
        <v>607.19904305775037</v>
      </c>
    </row>
    <row r="85" spans="1:13" x14ac:dyDescent="0.25">
      <c r="A85" s="2" t="s">
        <v>151</v>
      </c>
      <c r="B85" s="4" t="s">
        <v>66</v>
      </c>
      <c r="C85" s="4" t="s">
        <v>67</v>
      </c>
      <c r="D85" s="3">
        <v>2010</v>
      </c>
      <c r="E85" s="3" t="s">
        <v>68</v>
      </c>
      <c r="F85" s="2" t="s">
        <v>124</v>
      </c>
      <c r="G85" s="19">
        <v>16.739999999999998</v>
      </c>
      <c r="H85" s="23">
        <f t="shared" si="10"/>
        <v>159.83883300580865</v>
      </c>
      <c r="I85" s="2">
        <v>296</v>
      </c>
      <c r="J85" s="23">
        <v>124.51747001693448</v>
      </c>
      <c r="K85" s="19">
        <v>6.33</v>
      </c>
      <c r="L85" s="23">
        <v>267.11066001759042</v>
      </c>
      <c r="M85" s="10">
        <f t="shared" si="11"/>
        <v>551.46696304033355</v>
      </c>
    </row>
    <row r="86" spans="1:13" x14ac:dyDescent="0.25">
      <c r="A86" s="2" t="s">
        <v>152</v>
      </c>
      <c r="B86" s="4" t="s">
        <v>131</v>
      </c>
      <c r="C86" s="4" t="s">
        <v>132</v>
      </c>
      <c r="D86" s="3">
        <v>2010</v>
      </c>
      <c r="E86" s="3" t="s">
        <v>68</v>
      </c>
      <c r="F86" s="2" t="s">
        <v>124</v>
      </c>
      <c r="G86" s="19">
        <v>17.47</v>
      </c>
      <c r="H86" s="23">
        <f t="shared" si="10"/>
        <v>129.25654097828385</v>
      </c>
      <c r="I86" s="2">
        <v>326</v>
      </c>
      <c r="J86" s="23">
        <v>160.22993521717808</v>
      </c>
      <c r="K86" s="19">
        <v>4.33</v>
      </c>
      <c r="L86" s="23">
        <v>164.39675428545374</v>
      </c>
      <c r="M86" s="10">
        <f t="shared" si="11"/>
        <v>453.8832304809157</v>
      </c>
    </row>
    <row r="87" spans="1:13" x14ac:dyDescent="0.25">
      <c r="A87" s="2"/>
      <c r="B87" s="4"/>
      <c r="C87" s="4"/>
      <c r="D87" s="3"/>
      <c r="E87" s="3"/>
      <c r="F87" s="2"/>
      <c r="G87" s="19"/>
      <c r="H87" s="23"/>
      <c r="I87" s="2"/>
      <c r="J87" s="23"/>
      <c r="K87" s="19"/>
      <c r="L87" s="23"/>
      <c r="M87" s="10"/>
    </row>
    <row r="88" spans="1:13" x14ac:dyDescent="0.25">
      <c r="A88" s="2" t="s">
        <v>148</v>
      </c>
      <c r="B88" s="4" t="s">
        <v>116</v>
      </c>
      <c r="C88" s="4" t="s">
        <v>117</v>
      </c>
      <c r="D88" s="3">
        <v>2009</v>
      </c>
      <c r="E88" s="3" t="s">
        <v>118</v>
      </c>
      <c r="F88" s="2" t="s">
        <v>124</v>
      </c>
      <c r="G88" s="19">
        <v>15.23</v>
      </c>
      <c r="H88" s="23">
        <f>+(1010/((G88/11.41)^4.6512))-10</f>
        <v>253.62984402967817</v>
      </c>
      <c r="I88" s="2">
        <v>334</v>
      </c>
      <c r="J88" s="23">
        <v>170.59920734829376</v>
      </c>
      <c r="K88" s="19">
        <v>6.06</v>
      </c>
      <c r="L88" s="23">
        <v>252.76455005497786</v>
      </c>
      <c r="M88" s="10">
        <f>+H88+J88+L88</f>
        <v>676.99360143294984</v>
      </c>
    </row>
    <row r="89" spans="1:13" x14ac:dyDescent="0.25">
      <c r="A89" s="2"/>
      <c r="B89" s="4"/>
      <c r="C89" s="4"/>
      <c r="D89" s="3"/>
      <c r="E89" s="3"/>
      <c r="F89" s="2"/>
      <c r="G89" s="19"/>
      <c r="H89" s="23"/>
      <c r="I89" s="2"/>
      <c r="J89" s="23"/>
      <c r="K89" s="19"/>
      <c r="L89" s="23"/>
      <c r="M89" s="10"/>
    </row>
    <row r="90" spans="1:13" x14ac:dyDescent="0.25">
      <c r="A90" s="2" t="s">
        <v>148</v>
      </c>
      <c r="B90" s="4" t="s">
        <v>63</v>
      </c>
      <c r="C90" s="4" t="s">
        <v>64</v>
      </c>
      <c r="D90" s="3">
        <v>2003</v>
      </c>
      <c r="E90" s="3" t="s">
        <v>65</v>
      </c>
      <c r="F90" s="2" t="s">
        <v>124</v>
      </c>
      <c r="G90" s="19">
        <v>18.809999999999999</v>
      </c>
      <c r="H90" s="23">
        <f>+(1010/((G90/11.41)^4.6512))-10</f>
        <v>88.74865685978564</v>
      </c>
      <c r="I90" s="2">
        <v>256</v>
      </c>
      <c r="J90" s="23">
        <v>84.405105672070931</v>
      </c>
      <c r="K90" s="19">
        <v>4.5199999999999996</v>
      </c>
      <c r="L90" s="23">
        <v>173.7734335635927</v>
      </c>
      <c r="M90" s="10">
        <f>+H90+J90+L90</f>
        <v>346.92719609544929</v>
      </c>
    </row>
  </sheetData>
  <sortState ref="A36:M39">
    <sortCondition descending="1" ref="M36:M39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3-ottelu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Koti</dc:creator>
  <cp:lastModifiedBy>Jari Nieminen</cp:lastModifiedBy>
  <cp:lastPrinted>2024-08-15T10:59:08Z</cp:lastPrinted>
  <dcterms:created xsi:type="dcterms:W3CDTF">2024-08-11T18:53:20Z</dcterms:created>
  <dcterms:modified xsi:type="dcterms:W3CDTF">2024-08-15T11:45:34Z</dcterms:modified>
</cp:coreProperties>
</file>