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Jukka\Documents\Loiske\"/>
    </mc:Choice>
  </mc:AlternateContent>
  <xr:revisionPtr revIDLastSave="0" documentId="13_ncr:1_{DE14B44A-EC57-4876-88E5-36920E374C8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askupohja" sheetId="1" r:id="rId1"/>
    <sheet name="Joukkueet" sheetId="2" r:id="rId2"/>
  </sheets>
  <definedNames>
    <definedName name="_xlnm.Print_Area" localSheetId="0">Laskupohja!$A$1:$K$36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J4" i="1"/>
  <c r="J8" i="1"/>
  <c r="D35" i="1" l="1"/>
  <c r="J12" i="1" l="1"/>
  <c r="J25" i="1"/>
  <c r="J27" i="1"/>
  <c r="J28" i="1"/>
  <c r="J9" i="1"/>
  <c r="D33" i="1" l="1"/>
  <c r="B33" i="1"/>
  <c r="A30" i="1" s="1"/>
  <c r="J29" i="1"/>
  <c r="J32" i="1" s="1"/>
</calcChain>
</file>

<file path=xl/sharedStrings.xml><?xml version="1.0" encoding="utf-8"?>
<sst xmlns="http://schemas.openxmlformats.org/spreadsheetml/2006/main" count="76" uniqueCount="74">
  <si>
    <t>LASKU</t>
  </si>
  <si>
    <t>Sivu 1 / 1</t>
  </si>
  <si>
    <t>Päivämäärä</t>
  </si>
  <si>
    <t>Laskun numero</t>
  </si>
  <si>
    <t>Viitteenne</t>
  </si>
  <si>
    <t>Toimituspäivä</t>
  </si>
  <si>
    <t>Maksuehdot</t>
  </si>
  <si>
    <t>Eräpäivä</t>
  </si>
  <si>
    <t>Huomautusaika</t>
  </si>
  <si>
    <t>7 vrk</t>
  </si>
  <si>
    <t>Määrä</t>
  </si>
  <si>
    <t>à-hinta €</t>
  </si>
  <si>
    <t>kpl</t>
  </si>
  <si>
    <t>Yhteishinta €</t>
  </si>
  <si>
    <t>BIC</t>
  </si>
  <si>
    <t>IBAN</t>
  </si>
  <si>
    <t>Viitenumero</t>
  </si>
  <si>
    <t>Yhteensä</t>
  </si>
  <si>
    <t>14 pv netto</t>
  </si>
  <si>
    <t>Sääksjärven Loiske ry</t>
  </si>
  <si>
    <t>OKOYFIHH</t>
  </si>
  <si>
    <t>Maksajan nimi</t>
  </si>
  <si>
    <t>Maksajan osoite 1</t>
  </si>
  <si>
    <t>Maksajan osoite 2</t>
  </si>
  <si>
    <t>Myyty tuote</t>
  </si>
  <si>
    <t>€</t>
  </si>
  <si>
    <t>Maksettava</t>
  </si>
  <si>
    <t>Y-tunnus 0225495-2</t>
  </si>
  <si>
    <t>Nimike</t>
  </si>
  <si>
    <t>alv 0 % (yleishyödyllinen yhteisö, ei alv.verovelv.)</t>
  </si>
  <si>
    <t>c/o Jukka Lindfors</t>
  </si>
  <si>
    <t>33800 Lempäälä</t>
  </si>
  <si>
    <t>Kivekkääntie 1</t>
  </si>
  <si>
    <t>Virtuaaliviivakoodi</t>
  </si>
  <si>
    <t>Viivästyskorko (%)</t>
  </si>
  <si>
    <t>Juniorijaosto</t>
  </si>
  <si>
    <t>Loiske Naiset 2</t>
  </si>
  <si>
    <t>Pojat 07/08</t>
  </si>
  <si>
    <t>KKI</t>
  </si>
  <si>
    <t>Pojat 07</t>
  </si>
  <si>
    <t>Pojat 08</t>
  </si>
  <si>
    <t>Pojat 09</t>
  </si>
  <si>
    <t>Pojat 10/11</t>
  </si>
  <si>
    <t>Loiske Naiset</t>
  </si>
  <si>
    <t>Tytöt F</t>
  </si>
  <si>
    <t>Tytöt D</t>
  </si>
  <si>
    <t>Ritarifutis</t>
  </si>
  <si>
    <t>AL-keräilytili</t>
  </si>
  <si>
    <t>Jäsenmaksu</t>
  </si>
  <si>
    <t>FI66 5228 3440 0078 95</t>
  </si>
  <si>
    <t>FI14 5228 3440 0046 60</t>
  </si>
  <si>
    <t>FI85 5733 0420 0111 92</t>
  </si>
  <si>
    <t>FI34 5228 3440 0175 89</t>
  </si>
  <si>
    <t>FI54 5228 3420 0160 23</t>
  </si>
  <si>
    <t>FI36 5228 3440 0210 45</t>
  </si>
  <si>
    <t>FI74 5228 3420 0077 09</t>
  </si>
  <si>
    <t>FI02 5228 3420 0222 94</t>
  </si>
  <si>
    <t>FI89 5228 3420 0300 40</t>
  </si>
  <si>
    <t>FI12 5228 3440 0175 97</t>
  </si>
  <si>
    <t>FI21 5228 3420 0137 07</t>
  </si>
  <si>
    <t>FI31 5228 3420 0280 77</t>
  </si>
  <si>
    <t>FI27 5228 3420 0307 68</t>
  </si>
  <si>
    <t>FI35 5228 3440 0175 71</t>
  </si>
  <si>
    <t>FI14 5228 3420 0199 44</t>
  </si>
  <si>
    <t>FI31 5228 3420 0160 49</t>
  </si>
  <si>
    <t>FI79 5228 3440 0175 55</t>
  </si>
  <si>
    <t>Jalkapallo Edustus</t>
  </si>
  <si>
    <t>FI49 5730 0820 9975 71</t>
  </si>
  <si>
    <t>Tytöt E</t>
  </si>
  <si>
    <t>Futsal Edustus</t>
  </si>
  <si>
    <t>Sääksjärven Loiske</t>
  </si>
  <si>
    <t>Viitteemme</t>
  </si>
  <si>
    <t>Pojat 12</t>
  </si>
  <si>
    <t>FI56 5730 0821 0525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</si>
</sst>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yy;@"/>
    <numFmt numFmtId="165" formatCode="#,##0.00\ &quot;€&quot;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 tint="0.1499984740745262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sz val="7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vertical="top"/>
    </xf>
    <xf numFmtId="0" fontId="0" fillId="0" borderId="0" xfId="0" applyAlignment="1">
      <alignment vertical="top"/>
    </xf>
    <xf numFmtId="0" fontId="3" fillId="2" borderId="0" xfId="1" applyFont="1" applyFill="1" applyBorder="1" applyAlignment="1">
      <alignment horizontal="left" vertical="top" wrapText="1"/>
    </xf>
    <xf numFmtId="0" fontId="1" fillId="2" borderId="0" xfId="1" applyFill="1" applyBorder="1"/>
    <xf numFmtId="0" fontId="2" fillId="2" borderId="0" xfId="1" applyFont="1" applyFill="1" applyBorder="1" applyAlignment="1">
      <alignment horizontal="left" vertical="top" wrapText="1"/>
    </xf>
    <xf numFmtId="0" fontId="0" fillId="2" borderId="0" xfId="0" applyFill="1" applyBorder="1"/>
    <xf numFmtId="0" fontId="0" fillId="0" borderId="0" xfId="0"/>
    <xf numFmtId="14" fontId="5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/>
    <xf numFmtId="0" fontId="0" fillId="0" borderId="0" xfId="0" applyNumberFormat="1"/>
    <xf numFmtId="49" fontId="0" fillId="0" borderId="0" xfId="0" applyNumberFormat="1"/>
    <xf numFmtId="0" fontId="0" fillId="2" borderId="0" xfId="0" applyFont="1" applyFill="1" applyBorder="1"/>
    <xf numFmtId="0" fontId="0" fillId="2" borderId="0" xfId="0" applyFont="1" applyFill="1"/>
    <xf numFmtId="49" fontId="11" fillId="2" borderId="0" xfId="0" applyNumberFormat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49" fontId="4" fillId="2" borderId="0" xfId="0" applyNumberFormat="1" applyFont="1" applyFill="1" applyBorder="1" applyProtection="1">
      <protection locked="0"/>
    </xf>
    <xf numFmtId="164" fontId="4" fillId="2" borderId="0" xfId="0" applyNumberFormat="1" applyFont="1" applyFill="1" applyBorder="1" applyAlignment="1" applyProtection="1">
      <alignment horizontal="left"/>
      <protection locked="0"/>
    </xf>
    <xf numFmtId="14" fontId="4" fillId="2" borderId="0" xfId="0" applyNumberFormat="1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horizontal="right"/>
    </xf>
    <xf numFmtId="0" fontId="0" fillId="0" borderId="0" xfId="0" applyFont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2" fontId="4" fillId="2" borderId="0" xfId="0" applyNumberFormat="1" applyFont="1" applyFill="1" applyBorder="1" applyProtection="1">
      <protection locked="0"/>
    </xf>
    <xf numFmtId="165" fontId="4" fillId="2" borderId="0" xfId="0" applyNumberFormat="1" applyFont="1" applyFill="1" applyBorder="1" applyAlignment="1" applyProtection="1">
      <alignment horizontal="center"/>
      <protection locked="0"/>
    </xf>
    <xf numFmtId="9" fontId="4" fillId="2" borderId="0" xfId="0" applyNumberFormat="1" applyFont="1" applyFill="1" applyBorder="1" applyProtection="1">
      <protection locked="0"/>
    </xf>
    <xf numFmtId="165" fontId="4" fillId="2" borderId="0" xfId="0" applyNumberFormat="1" applyFont="1" applyFill="1" applyBorder="1"/>
    <xf numFmtId="0" fontId="4" fillId="2" borderId="2" xfId="0" applyFont="1" applyFill="1" applyBorder="1" applyProtection="1">
      <protection locked="0"/>
    </xf>
    <xf numFmtId="165" fontId="4" fillId="2" borderId="2" xfId="0" applyNumberFormat="1" applyFont="1" applyFill="1" applyBorder="1" applyAlignment="1" applyProtection="1">
      <alignment horizontal="center"/>
      <protection locked="0"/>
    </xf>
    <xf numFmtId="9" fontId="4" fillId="2" borderId="2" xfId="0" applyNumberFormat="1" applyFont="1" applyFill="1" applyBorder="1" applyProtection="1">
      <protection locked="0"/>
    </xf>
    <xf numFmtId="165" fontId="4" fillId="2" borderId="5" xfId="0" applyNumberFormat="1" applyFont="1" applyFill="1" applyBorder="1"/>
    <xf numFmtId="0" fontId="0" fillId="2" borderId="2" xfId="0" applyFont="1" applyFill="1" applyBorder="1"/>
    <xf numFmtId="2" fontId="9" fillId="2" borderId="3" xfId="0" applyNumberFormat="1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right"/>
    </xf>
    <xf numFmtId="165" fontId="13" fillId="2" borderId="0" xfId="0" applyNumberFormat="1" applyFont="1" applyFill="1" applyBorder="1" applyProtection="1"/>
    <xf numFmtId="0" fontId="0" fillId="2" borderId="0" xfId="0" applyFont="1" applyFill="1" applyBorder="1" applyProtection="1"/>
    <xf numFmtId="0" fontId="14" fillId="2" borderId="5" xfId="1" applyNumberFormat="1" applyFont="1" applyFill="1" applyBorder="1" applyAlignment="1" applyProtection="1">
      <alignment horizontal="right" vertical="center" wrapText="1"/>
    </xf>
    <xf numFmtId="0" fontId="0" fillId="2" borderId="5" xfId="0" applyNumberFormat="1" applyFont="1" applyFill="1" applyBorder="1" applyProtection="1"/>
    <xf numFmtId="0" fontId="15" fillId="2" borderId="5" xfId="1" applyNumberFormat="1" applyFont="1" applyFill="1" applyBorder="1" applyAlignment="1" applyProtection="1">
      <alignment horizontal="left" vertical="top" wrapText="1" indent="1"/>
    </xf>
    <xf numFmtId="0" fontId="14" fillId="2" borderId="0" xfId="1" applyNumberFormat="1" applyFont="1" applyFill="1" applyBorder="1" applyAlignment="1" applyProtection="1">
      <alignment horizontal="right" vertical="center" wrapText="1"/>
    </xf>
    <xf numFmtId="0" fontId="16" fillId="2" borderId="0" xfId="1" applyNumberFormat="1" applyFont="1" applyFill="1" applyBorder="1" applyAlignment="1" applyProtection="1">
      <alignment horizontal="left" wrapText="1"/>
    </xf>
    <xf numFmtId="0" fontId="15" fillId="2" borderId="0" xfId="1" applyNumberFormat="1" applyFont="1" applyFill="1" applyBorder="1" applyAlignment="1" applyProtection="1">
      <alignment horizontal="left" vertical="top" wrapText="1" indent="1"/>
    </xf>
    <xf numFmtId="0" fontId="14" fillId="2" borderId="4" xfId="1" applyNumberFormat="1" applyFont="1" applyFill="1" applyBorder="1" applyAlignment="1">
      <alignment horizontal="right" wrapText="1"/>
    </xf>
    <xf numFmtId="0" fontId="17" fillId="2" borderId="4" xfId="1" applyNumberFormat="1" applyFont="1" applyFill="1" applyBorder="1" applyAlignment="1" applyProtection="1">
      <alignment horizontal="left" vertical="center" indent="1"/>
    </xf>
    <xf numFmtId="0" fontId="14" fillId="2" borderId="0" xfId="1" applyNumberFormat="1" applyFont="1" applyFill="1" applyBorder="1" applyAlignment="1">
      <alignment horizontal="right" vertical="center" wrapText="1"/>
    </xf>
    <xf numFmtId="0" fontId="19" fillId="2" borderId="0" xfId="1" applyNumberFormat="1" applyFont="1" applyFill="1" applyBorder="1" applyAlignment="1">
      <alignment horizontal="left" vertical="top"/>
    </xf>
    <xf numFmtId="0" fontId="20" fillId="2" borderId="0" xfId="1" applyNumberFormat="1" applyFont="1" applyFill="1" applyBorder="1" applyAlignment="1">
      <alignment horizontal="left" vertical="top"/>
    </xf>
    <xf numFmtId="0" fontId="18" fillId="2" borderId="0" xfId="1" applyNumberFormat="1" applyFont="1" applyFill="1" applyBorder="1" applyAlignment="1">
      <alignment horizontal="left" vertical="top"/>
    </xf>
    <xf numFmtId="0" fontId="0" fillId="2" borderId="0" xfId="0" applyNumberFormat="1" applyFont="1" applyFill="1" applyBorder="1"/>
    <xf numFmtId="0" fontId="23" fillId="2" borderId="0" xfId="0" applyNumberFormat="1" applyFont="1" applyFill="1" applyBorder="1" applyAlignment="1">
      <alignment horizontal="center" vertical="top"/>
    </xf>
    <xf numFmtId="165" fontId="17" fillId="2" borderId="0" xfId="1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0" fontId="9" fillId="2" borderId="0" xfId="0" quotePrefix="1" applyNumberFormat="1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0" fontId="0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right" vertical="center"/>
    </xf>
    <xf numFmtId="0" fontId="16" fillId="2" borderId="0" xfId="1" applyNumberFormat="1" applyFont="1" applyFill="1" applyBorder="1" applyAlignment="1" applyProtection="1">
      <alignment horizontal="left" wrapText="1"/>
    </xf>
    <xf numFmtId="0" fontId="17" fillId="2" borderId="0" xfId="1" applyNumberFormat="1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left" vertical="top"/>
      <protection locked="0"/>
    </xf>
    <xf numFmtId="49" fontId="0" fillId="0" borderId="0" xfId="0" applyNumberFormat="1" applyFont="1" applyProtection="1">
      <protection locked="0"/>
    </xf>
    <xf numFmtId="49" fontId="0" fillId="2" borderId="0" xfId="0" applyNumberFormat="1" applyFont="1" applyFill="1" applyProtection="1">
      <protection locked="0"/>
    </xf>
    <xf numFmtId="49" fontId="0" fillId="2" borderId="0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ont="1" applyFill="1" applyBorder="1" applyProtection="1">
      <protection locked="0"/>
    </xf>
    <xf numFmtId="49" fontId="9" fillId="2" borderId="0" xfId="0" applyNumberFormat="1" applyFont="1" applyFill="1" applyBorder="1" applyProtection="1">
      <protection locked="0"/>
    </xf>
    <xf numFmtId="49" fontId="11" fillId="2" borderId="0" xfId="0" applyNumberFormat="1" applyFont="1" applyFill="1" applyBorder="1" applyProtection="1">
      <protection locked="0"/>
    </xf>
    <xf numFmtId="49" fontId="0" fillId="2" borderId="2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1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0" fontId="7" fillId="2" borderId="0" xfId="0" applyFont="1" applyFill="1" applyBorder="1"/>
    <xf numFmtId="0" fontId="4" fillId="2" borderId="0" xfId="0" applyFont="1" applyFill="1" applyBorder="1"/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Protection="1">
      <protection locked="0"/>
    </xf>
    <xf numFmtId="166" fontId="4" fillId="2" borderId="2" xfId="0" applyNumberFormat="1" applyFont="1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6" fillId="2" borderId="0" xfId="0" quotePrefix="1" applyNumberFormat="1" applyFont="1" applyFill="1" applyBorder="1" applyAlignment="1" applyProtection="1">
      <alignment horizontal="left"/>
    </xf>
    <xf numFmtId="49" fontId="8" fillId="2" borderId="0" xfId="1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/>
    </xf>
    <xf numFmtId="0" fontId="21" fillId="2" borderId="0" xfId="1" applyNumberFormat="1" applyFont="1" applyFill="1" applyBorder="1" applyAlignment="1" applyProtection="1">
      <alignment horizontal="left" vertical="top" wrapText="1" indent="1"/>
    </xf>
    <xf numFmtId="14" fontId="8" fillId="2" borderId="4" xfId="1" applyNumberFormat="1" applyFont="1" applyFill="1" applyBorder="1" applyAlignment="1" applyProtection="1">
      <alignment horizontal="left" vertical="top" wrapText="1"/>
    </xf>
    <xf numFmtId="0" fontId="8" fillId="2" borderId="4" xfId="1" applyNumberFormat="1" applyFont="1" applyFill="1" applyBorder="1" applyAlignment="1" applyProtection="1">
      <alignment horizontal="left" vertical="top"/>
      <protection locked="0"/>
    </xf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colors>
    <mruColors>
      <color rgb="FFF3F3F3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35</xdr:row>
      <xdr:rowOff>100263</xdr:rowOff>
    </xdr:from>
    <xdr:ext cx="184731" cy="264560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45855" y="83719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100"/>
        </a:p>
      </xdr:txBody>
    </xdr:sp>
    <xdr:clientData/>
  </xdr:oneCellAnchor>
  <xdr:twoCellAnchor editAs="oneCell">
    <xdr:from>
      <xdr:col>0</xdr:col>
      <xdr:colOff>57151</xdr:colOff>
      <xdr:row>0</xdr:row>
      <xdr:rowOff>161926</xdr:rowOff>
    </xdr:from>
    <xdr:to>
      <xdr:col>1</xdr:col>
      <xdr:colOff>438151</xdr:colOff>
      <xdr:row>6</xdr:row>
      <xdr:rowOff>57150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61926"/>
          <a:ext cx="990600" cy="1047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3D76E60B-0C93-4FAD-B27B-594C86D4B498}">
  <we:reference id="wa103992993" version="1.0.0.0" store="en-US" storeType="OMEX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9"/>
  <sheetViews>
    <sheetView tabSelected="1" zoomScaleNormal="100" zoomScaleSheetLayoutView="100" workbookViewId="0">
      <selection activeCell="C3" sqref="C3:F3"/>
    </sheetView>
  </sheetViews>
  <sheetFormatPr defaultRowHeight="15" x14ac:dyDescent="0.25"/>
  <cols>
    <col min="2" max="2" width="9.140625" customWidth="1"/>
    <col min="3" max="3" width="10.5703125" customWidth="1"/>
    <col min="4" max="4" width="10.28515625" customWidth="1"/>
    <col min="5" max="5" width="6.28515625" customWidth="1"/>
    <col min="6" max="6" width="5.7109375" customWidth="1"/>
    <col min="7" max="7" width="6" customWidth="1"/>
    <col min="8" max="8" width="13.28515625" customWidth="1"/>
    <col min="9" max="9" width="5.85546875" customWidth="1"/>
    <col min="10" max="10" width="11.42578125" bestFit="1" customWidth="1"/>
    <col min="11" max="11" width="7.28515625" customWidth="1"/>
    <col min="12" max="12" width="1.28515625" customWidth="1"/>
    <col min="15" max="15" width="10.42578125" bestFit="1" customWidth="1"/>
    <col min="18" max="18" width="12.28515625" customWidth="1"/>
    <col min="21" max="21" width="12" bestFit="1" customWidth="1"/>
  </cols>
  <sheetData>
    <row r="1" spans="1:19" ht="19.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2"/>
    </row>
    <row r="2" spans="1:19" ht="18" customHeight="1" x14ac:dyDescent="0.25">
      <c r="A2" s="61"/>
      <c r="B2" s="61"/>
      <c r="C2" s="70" t="s">
        <v>19</v>
      </c>
      <c r="D2" s="70"/>
      <c r="E2" s="70"/>
      <c r="F2" s="70"/>
      <c r="G2" s="15"/>
      <c r="H2" s="77" t="s">
        <v>0</v>
      </c>
      <c r="I2" s="77"/>
      <c r="J2" s="73" t="s">
        <v>1</v>
      </c>
      <c r="K2" s="73"/>
      <c r="L2" s="2"/>
    </row>
    <row r="3" spans="1:19" ht="15" customHeight="1" x14ac:dyDescent="0.25">
      <c r="A3" s="61"/>
      <c r="B3" s="61"/>
      <c r="C3" s="65" t="s">
        <v>47</v>
      </c>
      <c r="D3" s="65"/>
      <c r="E3" s="65"/>
      <c r="F3" s="65"/>
      <c r="G3" s="15"/>
      <c r="H3" s="76"/>
      <c r="I3" s="76"/>
      <c r="J3" s="76"/>
      <c r="K3" s="76"/>
      <c r="L3" s="2"/>
    </row>
    <row r="4" spans="1:19" ht="12.75" customHeight="1" x14ac:dyDescent="0.25">
      <c r="A4" s="61"/>
      <c r="B4" s="61"/>
      <c r="C4" s="71" t="s">
        <v>30</v>
      </c>
      <c r="D4" s="71"/>
      <c r="E4" s="71"/>
      <c r="F4" s="71"/>
      <c r="G4" s="15"/>
      <c r="H4" s="78" t="s">
        <v>2</v>
      </c>
      <c r="I4" s="78"/>
      <c r="J4" s="74">
        <f ca="1">NOW()</f>
        <v>44040.685471643519</v>
      </c>
      <c r="K4" s="74"/>
      <c r="L4" s="2"/>
    </row>
    <row r="5" spans="1:19" ht="12.75" customHeight="1" x14ac:dyDescent="0.25">
      <c r="A5" s="61"/>
      <c r="B5" s="61"/>
      <c r="C5" s="16" t="s">
        <v>32</v>
      </c>
      <c r="D5" s="16"/>
      <c r="E5" s="16"/>
      <c r="F5" s="16"/>
      <c r="G5" s="15"/>
      <c r="H5" s="11" t="s">
        <v>3</v>
      </c>
      <c r="I5" s="11"/>
      <c r="J5" s="17">
        <v>1</v>
      </c>
      <c r="K5" s="17"/>
      <c r="L5" s="2"/>
    </row>
    <row r="6" spans="1:19" ht="12.75" customHeight="1" x14ac:dyDescent="0.25">
      <c r="A6" s="61"/>
      <c r="B6" s="61"/>
      <c r="C6" s="16" t="s">
        <v>31</v>
      </c>
      <c r="D6" s="16"/>
      <c r="E6" s="16"/>
      <c r="F6" s="16"/>
      <c r="G6" s="15"/>
      <c r="H6" s="11" t="s">
        <v>4</v>
      </c>
      <c r="I6" s="11"/>
      <c r="J6" s="17"/>
      <c r="K6" s="18"/>
      <c r="L6" s="2"/>
    </row>
    <row r="7" spans="1:19" ht="12.75" customHeight="1" x14ac:dyDescent="0.25">
      <c r="A7" s="67"/>
      <c r="B7" s="67"/>
      <c r="C7" s="67"/>
      <c r="D7" s="67"/>
      <c r="E7" s="67"/>
      <c r="F7" s="67"/>
      <c r="G7" s="67"/>
      <c r="H7" s="11"/>
      <c r="I7" s="11"/>
      <c r="J7" s="19"/>
      <c r="K7" s="18"/>
      <c r="L7" s="2"/>
    </row>
    <row r="8" spans="1:19" ht="12.75" customHeight="1" x14ac:dyDescent="0.25">
      <c r="A8" s="67"/>
      <c r="B8" s="67"/>
      <c r="C8" s="67"/>
      <c r="D8" s="67"/>
      <c r="E8" s="67"/>
      <c r="F8" s="67"/>
      <c r="G8" s="15"/>
      <c r="H8" s="11" t="s">
        <v>71</v>
      </c>
      <c r="I8" s="11"/>
      <c r="J8" s="17">
        <f>IF(ISNUMBER(VALUE(CONCATENATE(VLOOKUP(C3,Joukkueet!A1:C19,3,FALSE),TEXT(J5,"0000")))),(10*VALUE(CONCATENATE(VLOOKUP(C3,Joukkueet!A1:C19,3,FALSE),TEXT(J5,"0000")))+RIGHT(10-RIGHT(7*MID(10000000000+VALUE(CONCATENATE(VLOOKUP(C3,Joukkueet!A1:C19,3,FALSE),TEXT(J5,"0000"))),2,1)+1*MID(10000000000+VALUE(CONCATENATE(VLOOKUP(C3,Joukkueet!A1:C19,3,FALSE),TEXT(J5,"0000"))),3,1)+3*MID(10000000000+VALUE(CONCATENATE(VLOOKUP(C3,Joukkueet!A1:C19,3,FALSE),TEXT(J5,"0000"))),4,1)+(7*MID(10000000000+VALUE(CONCATENATE(VLOOKUP(C3,Joukkueet!A1:C19,3,FALSE),TEXT(J5,"0000"))),5,1))+(1*MID(10000000000+VALUE(CONCATENATE(VLOOKUP(C3,Joukkueet!A1:C19,3,FALSE),TEXT(J5,"0000"))),6,1))+(3*MID(10000000000+VALUE(CONCATENATE(VLOOKUP(C3,Joukkueet!A1:C19,3,FALSE),TEXT(J5,"0000"))),7,1))+(7*MID(10000000000+VALUE(CONCATENATE(VLOOKUP(C3,Joukkueet!A1:C19,3,FALSE),TEXT(J5,"0000"))),8,1))+(1*MID(10000000000+VALUE(CONCATENATE(VLOOKUP(C3,Joukkueet!A1:C19,3,FALSE),TEXT(J5,"0000"))),9,1))+(3*MID(10000000000+VALUE(CONCATENATE(VLOOKUP(C3,Joukkueet!A1:C19,3,FALSE),TEXT(J5,"0000"))),10,1))+(7*MID(10000000000+VALUE(CONCATENATE(VLOOKUP(C3,Joukkueet!A1:C19,3,FALSE),TEXT(J5,"0000"))),11,1)),1),1)),"")</f>
        <v>1900015</v>
      </c>
      <c r="K8" s="18"/>
      <c r="L8" s="2"/>
      <c r="N8" s="13"/>
      <c r="S8" s="12"/>
    </row>
    <row r="9" spans="1:19" ht="12.75" customHeight="1" x14ac:dyDescent="0.25">
      <c r="A9" s="69" t="s">
        <v>21</v>
      </c>
      <c r="B9" s="69"/>
      <c r="C9" s="69"/>
      <c r="D9" s="69"/>
      <c r="E9" s="69"/>
      <c r="F9" s="69"/>
      <c r="G9" s="15"/>
      <c r="H9" s="11" t="s">
        <v>5</v>
      </c>
      <c r="I9" s="11"/>
      <c r="J9" s="20">
        <f ca="1">NOW()</f>
        <v>44040.685471643519</v>
      </c>
      <c r="K9" s="20"/>
      <c r="L9" s="2"/>
    </row>
    <row r="10" spans="1:19" ht="12.75" customHeight="1" x14ac:dyDescent="0.25">
      <c r="A10" s="69" t="s">
        <v>22</v>
      </c>
      <c r="B10" s="69"/>
      <c r="C10" s="69"/>
      <c r="D10" s="69"/>
      <c r="E10" s="69"/>
      <c r="F10" s="69"/>
      <c r="G10" s="15"/>
      <c r="H10" s="11"/>
      <c r="I10" s="11"/>
      <c r="J10" s="18"/>
      <c r="K10" s="18"/>
      <c r="L10" s="2"/>
    </row>
    <row r="11" spans="1:19" ht="12.75" customHeight="1" x14ac:dyDescent="0.25">
      <c r="A11" s="68" t="s">
        <v>23</v>
      </c>
      <c r="B11" s="68"/>
      <c r="C11" s="68"/>
      <c r="D11" s="68"/>
      <c r="E11" s="68"/>
      <c r="F11" s="68"/>
      <c r="G11" s="15"/>
      <c r="H11" s="11" t="s">
        <v>6</v>
      </c>
      <c r="I11" s="11"/>
      <c r="J11" s="18" t="s">
        <v>18</v>
      </c>
      <c r="K11" s="18"/>
      <c r="L11" s="2"/>
    </row>
    <row r="12" spans="1:19" ht="12.75" customHeight="1" x14ac:dyDescent="0.25">
      <c r="A12" s="68"/>
      <c r="B12" s="68"/>
      <c r="C12" s="68"/>
      <c r="D12" s="68"/>
      <c r="E12" s="68"/>
      <c r="F12" s="68"/>
      <c r="G12" s="15"/>
      <c r="H12" s="11" t="s">
        <v>7</v>
      </c>
      <c r="I12" s="11"/>
      <c r="J12" s="21">
        <f ca="1">J4+(MID(J11,1,2))</f>
        <v>44054.685471643519</v>
      </c>
      <c r="K12" s="21"/>
      <c r="L12" s="2"/>
      <c r="N12" s="10"/>
    </row>
    <row r="13" spans="1:19" ht="12.75" customHeight="1" x14ac:dyDescent="0.25">
      <c r="A13" s="66"/>
      <c r="B13" s="66"/>
      <c r="C13" s="66"/>
      <c r="D13" s="66"/>
      <c r="E13" s="66"/>
      <c r="F13" s="66"/>
      <c r="G13" s="15"/>
      <c r="H13" s="78" t="s">
        <v>8</v>
      </c>
      <c r="I13" s="78"/>
      <c r="J13" s="80" t="s">
        <v>9</v>
      </c>
      <c r="K13" s="80"/>
      <c r="L13" s="2"/>
    </row>
    <row r="14" spans="1:19" s="4" customFormat="1" ht="18.75" customHeight="1" x14ac:dyDescent="0.25">
      <c r="A14" s="72"/>
      <c r="B14" s="72"/>
      <c r="C14" s="72"/>
      <c r="D14" s="72"/>
      <c r="E14" s="72"/>
      <c r="F14" s="72"/>
      <c r="G14" s="22"/>
      <c r="H14" s="79" t="s">
        <v>34</v>
      </c>
      <c r="I14" s="79"/>
      <c r="J14" s="81">
        <v>11.5</v>
      </c>
      <c r="K14" s="81"/>
      <c r="L14" s="3"/>
    </row>
    <row r="15" spans="1:19" ht="5.25" customHeight="1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2"/>
    </row>
    <row r="16" spans="1:19" x14ac:dyDescent="0.25">
      <c r="A16" s="82" t="s">
        <v>28</v>
      </c>
      <c r="B16" s="82"/>
      <c r="C16" s="82"/>
      <c r="D16" s="82"/>
      <c r="E16" s="82"/>
      <c r="F16" s="23" t="s">
        <v>10</v>
      </c>
      <c r="G16" s="24"/>
      <c r="H16" s="25" t="s">
        <v>11</v>
      </c>
      <c r="I16" s="26"/>
      <c r="J16" s="23" t="s">
        <v>13</v>
      </c>
      <c r="K16" s="26"/>
      <c r="L16" s="2"/>
    </row>
    <row r="17" spans="1:20" x14ac:dyDescent="0.25">
      <c r="A17" s="57" t="s">
        <v>24</v>
      </c>
      <c r="B17" s="57"/>
      <c r="C17" s="57"/>
      <c r="D17" s="57"/>
      <c r="E17" s="57"/>
      <c r="F17" s="27">
        <v>1</v>
      </c>
      <c r="G17" s="18" t="s">
        <v>12</v>
      </c>
      <c r="H17" s="28">
        <v>10.5</v>
      </c>
      <c r="I17" s="29"/>
      <c r="J17" s="30">
        <v>50</v>
      </c>
      <c r="K17" s="14"/>
      <c r="L17" s="2"/>
      <c r="O17" s="13"/>
    </row>
    <row r="18" spans="1:20" x14ac:dyDescent="0.25">
      <c r="A18" s="17"/>
      <c r="B18" s="17"/>
      <c r="C18" s="17"/>
      <c r="D18" s="17"/>
      <c r="E18" s="17"/>
      <c r="F18" s="27"/>
      <c r="G18" s="18"/>
      <c r="H18" s="28"/>
      <c r="I18" s="29"/>
      <c r="J18" s="30"/>
      <c r="K18" s="14"/>
      <c r="L18" s="2"/>
    </row>
    <row r="19" spans="1:20" s="9" customFormat="1" x14ac:dyDescent="0.25">
      <c r="A19" s="57"/>
      <c r="B19" s="57"/>
      <c r="C19" s="57"/>
      <c r="D19" s="57"/>
      <c r="E19" s="57"/>
      <c r="F19" s="27"/>
      <c r="G19" s="18"/>
      <c r="H19" s="28"/>
      <c r="I19" s="29"/>
      <c r="J19" s="30"/>
      <c r="K19" s="14"/>
      <c r="L19" s="8"/>
    </row>
    <row r="20" spans="1:20" s="9" customFormat="1" x14ac:dyDescent="0.25">
      <c r="A20" s="83"/>
      <c r="B20" s="83"/>
      <c r="C20" s="83"/>
      <c r="D20" s="83"/>
      <c r="E20" s="83"/>
      <c r="F20" s="27"/>
      <c r="G20" s="18"/>
      <c r="H20" s="28"/>
      <c r="I20" s="29"/>
      <c r="J20" s="30"/>
      <c r="K20" s="14"/>
      <c r="L20" s="8"/>
    </row>
    <row r="21" spans="1:20" x14ac:dyDescent="0.25">
      <c r="A21" s="57"/>
      <c r="B21" s="57"/>
      <c r="C21" s="57"/>
      <c r="D21" s="57"/>
      <c r="E21" s="57"/>
      <c r="F21" s="27"/>
      <c r="G21" s="18"/>
      <c r="H21" s="28"/>
      <c r="I21" s="29"/>
      <c r="J21" s="30"/>
      <c r="K21" s="14"/>
      <c r="L21" s="2"/>
    </row>
    <row r="22" spans="1:20" s="9" customFormat="1" x14ac:dyDescent="0.25">
      <c r="A22" s="17"/>
      <c r="B22" s="17"/>
      <c r="C22" s="17"/>
      <c r="D22" s="17"/>
      <c r="E22" s="17"/>
      <c r="F22" s="27"/>
      <c r="G22" s="18"/>
      <c r="H22" s="28"/>
      <c r="I22" s="29"/>
      <c r="J22" s="30"/>
      <c r="K22" s="14"/>
      <c r="L22" s="8"/>
    </row>
    <row r="23" spans="1:20" s="9" customFormat="1" x14ac:dyDescent="0.25">
      <c r="A23" s="57"/>
      <c r="B23" s="57"/>
      <c r="C23" s="57"/>
      <c r="D23" s="57"/>
      <c r="E23" s="57"/>
      <c r="F23" s="27"/>
      <c r="G23" s="18"/>
      <c r="H23" s="28"/>
      <c r="I23" s="29"/>
      <c r="J23" s="30"/>
      <c r="K23" s="14"/>
      <c r="L23" s="8"/>
    </row>
    <row r="24" spans="1:20" x14ac:dyDescent="0.25">
      <c r="A24" s="57"/>
      <c r="B24" s="57"/>
      <c r="C24" s="57"/>
      <c r="D24" s="57"/>
      <c r="E24" s="57"/>
      <c r="F24" s="18"/>
      <c r="G24" s="18"/>
      <c r="H24" s="28"/>
      <c r="I24" s="29"/>
      <c r="J24" s="30"/>
      <c r="K24" s="14"/>
      <c r="L24" s="2"/>
    </row>
    <row r="25" spans="1:20" x14ac:dyDescent="0.25">
      <c r="A25" s="57"/>
      <c r="B25" s="57"/>
      <c r="C25" s="57"/>
      <c r="D25" s="57"/>
      <c r="E25" s="57"/>
      <c r="F25" s="18"/>
      <c r="G25" s="18"/>
      <c r="H25" s="28"/>
      <c r="I25" s="29"/>
      <c r="J25" s="30" t="str">
        <f t="shared" ref="J25:J28" si="0">IF(F25*H25=0,"",F25*H25)</f>
        <v/>
      </c>
      <c r="K25" s="14"/>
      <c r="L25" s="2"/>
    </row>
    <row r="26" spans="1:20" s="9" customFormat="1" x14ac:dyDescent="0.25">
      <c r="A26" s="57"/>
      <c r="B26" s="57"/>
      <c r="C26" s="57"/>
      <c r="D26" s="57"/>
      <c r="E26" s="57"/>
      <c r="F26" s="18"/>
      <c r="G26" s="18"/>
      <c r="H26" s="28"/>
      <c r="I26" s="29"/>
      <c r="J26" s="30"/>
      <c r="K26" s="14"/>
      <c r="L26" s="8"/>
    </row>
    <row r="27" spans="1:20" s="9" customFormat="1" x14ac:dyDescent="0.25">
      <c r="A27" s="57"/>
      <c r="B27" s="57"/>
      <c r="C27" s="57"/>
      <c r="D27" s="57"/>
      <c r="E27" s="57"/>
      <c r="F27" s="18"/>
      <c r="G27" s="18"/>
      <c r="H27" s="28"/>
      <c r="I27" s="29"/>
      <c r="J27" s="30" t="str">
        <f t="shared" ref="J27" si="1">IF(F27*H27=0,"",F27*H27)</f>
        <v/>
      </c>
      <c r="K27" s="14"/>
      <c r="L27" s="8"/>
    </row>
    <row r="28" spans="1:20" ht="9.75" customHeight="1" x14ac:dyDescent="0.25">
      <c r="A28" s="58"/>
      <c r="B28" s="58"/>
      <c r="C28" s="58"/>
      <c r="D28" s="58"/>
      <c r="E28" s="31"/>
      <c r="F28" s="31"/>
      <c r="G28" s="31"/>
      <c r="H28" s="32"/>
      <c r="I28" s="33"/>
      <c r="J28" s="34" t="str">
        <f t="shared" si="0"/>
        <v/>
      </c>
      <c r="K28" s="35"/>
      <c r="L28" s="2"/>
    </row>
    <row r="29" spans="1:20" s="9" customFormat="1" ht="18.75" customHeight="1" thickBot="1" x14ac:dyDescent="0.3">
      <c r="A29" s="60" t="s">
        <v>33</v>
      </c>
      <c r="B29" s="60"/>
      <c r="C29" s="60"/>
      <c r="D29" s="60"/>
      <c r="E29" s="60"/>
      <c r="F29" s="60"/>
      <c r="G29" s="60"/>
      <c r="H29" s="62" t="s">
        <v>26</v>
      </c>
      <c r="I29" s="62"/>
      <c r="J29" s="36">
        <f>SUM(J17:J28)</f>
        <v>50</v>
      </c>
      <c r="K29" s="37" t="s">
        <v>25</v>
      </c>
      <c r="L29" s="8"/>
      <c r="N29" s="84"/>
      <c r="O29" s="84"/>
      <c r="P29" s="84"/>
      <c r="Q29" s="84"/>
      <c r="R29" s="84"/>
      <c r="S29" s="84"/>
      <c r="T29" s="84"/>
    </row>
    <row r="30" spans="1:20" s="9" customFormat="1" ht="18" customHeight="1" thickTop="1" x14ac:dyDescent="0.25">
      <c r="A30" s="59" t="str">
        <f ca="1">CONCATENATE("4",RIGHT(SUBSTITUTE(D35," ",""),16),TEXT(J17*100,"00000000"),"000",TEXT(J8,"00000000000000000000"),TEXT(B33,"VVKKPP"))</f>
        <v>479522834400175550000500000000000000000001900015200811</v>
      </c>
      <c r="B30" s="59"/>
      <c r="C30" s="59"/>
      <c r="D30" s="59"/>
      <c r="E30" s="59"/>
      <c r="F30" s="59"/>
      <c r="G30" s="59"/>
      <c r="H30" s="38" t="s">
        <v>29</v>
      </c>
      <c r="I30" s="39"/>
      <c r="J30" s="40"/>
      <c r="K30" s="41"/>
      <c r="L30" s="8"/>
      <c r="N30" s="84"/>
      <c r="O30" s="84"/>
      <c r="P30" s="84"/>
      <c r="Q30" s="84"/>
      <c r="R30" s="84"/>
      <c r="S30" s="84"/>
      <c r="T30" s="84"/>
    </row>
    <row r="31" spans="1:20" s="9" customFormat="1" ht="15" customHeight="1" x14ac:dyDescent="0.25">
      <c r="A31" s="42"/>
      <c r="B31" s="43"/>
      <c r="C31" s="43"/>
      <c r="D31" s="43"/>
      <c r="E31" s="43"/>
      <c r="F31" s="43"/>
      <c r="G31" s="44"/>
      <c r="H31" s="44"/>
      <c r="I31" s="44"/>
      <c r="J31" s="44"/>
      <c r="K31" s="44"/>
      <c r="L31" s="5"/>
    </row>
    <row r="32" spans="1:20" s="9" customFormat="1" ht="27.75" customHeight="1" x14ac:dyDescent="0.25">
      <c r="A32" s="45"/>
      <c r="B32" s="46" t="s">
        <v>7</v>
      </c>
      <c r="C32" s="46"/>
      <c r="D32" s="63" t="s">
        <v>16</v>
      </c>
      <c r="E32" s="63"/>
      <c r="F32" s="63"/>
      <c r="G32" s="63"/>
      <c r="H32" s="64" t="s">
        <v>17</v>
      </c>
      <c r="I32" s="64"/>
      <c r="J32" s="56">
        <f>ROUND(J29,2)</f>
        <v>50</v>
      </c>
      <c r="K32" s="47"/>
      <c r="L32" s="6"/>
    </row>
    <row r="33" spans="1:12" s="9" customFormat="1" ht="21" customHeight="1" x14ac:dyDescent="0.25">
      <c r="A33" s="48"/>
      <c r="B33" s="88">
        <f ca="1">J12</f>
        <v>44054.685471643519</v>
      </c>
      <c r="C33" s="88"/>
      <c r="D33" s="89">
        <f>J8</f>
        <v>1900015</v>
      </c>
      <c r="E33" s="89"/>
      <c r="F33" s="89"/>
      <c r="G33" s="89"/>
      <c r="H33" s="49"/>
      <c r="I33" s="49"/>
      <c r="J33" s="49"/>
      <c r="K33" s="49"/>
      <c r="L33" s="7"/>
    </row>
    <row r="34" spans="1:12" ht="15" customHeight="1" x14ac:dyDescent="0.25">
      <c r="A34" s="50"/>
      <c r="B34" s="51" t="s">
        <v>14</v>
      </c>
      <c r="C34" s="52"/>
      <c r="D34" s="51" t="s">
        <v>15</v>
      </c>
      <c r="E34" s="53"/>
      <c r="F34" s="53"/>
      <c r="G34" s="50"/>
      <c r="H34" s="87" t="str">
        <f>CONCATENATE(C2,CHAR(10),C4,", ",C5,CHAR(10),C6,CHAR(10),J34)</f>
        <v>Sääksjärven Loiske ry
c/o Jukka Lindfors, Kivekkääntie 1
33800 Lempäälä
Y-tunnus 0225495-2</v>
      </c>
      <c r="I34" s="87"/>
      <c r="J34" s="75" t="s">
        <v>27</v>
      </c>
      <c r="K34" s="75"/>
      <c r="L34" s="7"/>
    </row>
    <row r="35" spans="1:12" ht="15" customHeight="1" x14ac:dyDescent="0.25">
      <c r="A35" s="54"/>
      <c r="B35" s="85" t="s">
        <v>20</v>
      </c>
      <c r="C35" s="85"/>
      <c r="D35" s="86" t="str">
        <f>VLOOKUP(C3,Joukkueet!A1:C19,2,FALSE)</f>
        <v>FI79 5228 3440 0175 55</v>
      </c>
      <c r="E35" s="86"/>
      <c r="F35" s="86"/>
      <c r="G35" s="86"/>
      <c r="H35" s="87"/>
      <c r="I35" s="87"/>
      <c r="J35" s="75"/>
      <c r="K35" s="75"/>
      <c r="L35" s="2"/>
    </row>
    <row r="36" spans="1:12" ht="28.5" x14ac:dyDescent="0.25">
      <c r="A36" s="55"/>
      <c r="B36" s="55"/>
      <c r="C36" s="55"/>
      <c r="D36" s="55"/>
      <c r="E36" s="55"/>
      <c r="F36" s="55"/>
      <c r="G36" s="55"/>
      <c r="H36" s="87"/>
      <c r="I36" s="87"/>
      <c r="J36" s="75"/>
      <c r="K36" s="75"/>
      <c r="L36" s="2"/>
    </row>
    <row r="37" spans="1:12" s="9" customForma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"/>
    </row>
    <row r="38" spans="1:12" s="9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s="9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9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9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s="9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s="9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s="9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s="9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s="9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s="9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s="9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s="9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s="9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s="9" customForma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s="9" customForma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s="9" customForma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s="9" customForma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s="9" customForma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s="9" customForma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s="9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s="9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s="9" customForma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s="9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s="9" customForma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s="9" customForma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s="9" customForma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s="9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s="9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s="9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s="9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s="9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s="9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s="9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s="9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s="9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s="9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s="9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s="9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s="9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s="9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s="9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s="9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s="9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s="9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s="9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s="9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s="9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s="9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s="9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s="9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s="9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s="9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s="9" customForma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s="9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s="9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s="9" customForma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s="9" customForma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s="9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s="9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s="9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s="9" customForma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s="9" customForma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s="9" customForma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s="9" customForma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s="9" customForma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s="9" customForma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s="9" customForma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s="9" customForma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9" customForma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9" customForma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9" customForma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s="9" customForma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s="9" customForma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s="9" customForma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s="9" customForma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s="9" customForma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s="9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s="9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9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9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9" customForma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s="9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s="9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s="9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s="9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s="9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s="9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s="9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s="9" customForma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s="9" customForma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9" customForma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s="9" customForma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s="9" customForma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s="9" customForma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s="9" customForma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s="9" customForma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s="9" customForma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s="9" customForma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s="9" customForma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s="9" customForma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s="9" customForma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s="9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s="9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s="9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s="9" customForma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s="9" customForma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s="9" customForma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s="9" customForma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s="9" customForma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s="9" customForma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s="9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s="9" customForma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s="9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s="9" customForma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s="9" customForma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s="9" customForma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s="9" customForma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s="9" customForma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s="9" customForma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s="9" customForma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s="9" customForma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s="9" customForma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s="9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s="9" customForma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s="9" customForma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s="9" customForma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s="9" customForma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s="9" customForma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s="9" customForma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s="9" customForma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s="9" customForma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s="9" customForma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s="9" customForma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s="9" customForma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s="9" customForma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s="9" customForma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s="9" customForma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s="9" customForma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s="9" customForma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s="9" customForma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s="9" customForma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s="9" customForma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s="9" customForma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s="9" customForma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s="9" customForma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s="9" customForma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s="9" customForma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s="9" customForma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s="9" customForma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s="9" customForma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s="9" customForma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s="9" customForma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s="9" customForma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s="9" customForma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s="9" customForma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s="9" customForma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s="9" customForma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s="9" customForma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s="9" customForma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s="9" customForma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s="9" customForma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s="9" customForma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s="9" customForma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s="9" customForma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s="9" customForma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s="9" customForma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s="9" customForma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s="9" customForma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selectLockedCells="1"/>
  <mergeCells count="46">
    <mergeCell ref="N30:T30"/>
    <mergeCell ref="N29:T29"/>
    <mergeCell ref="B35:C35"/>
    <mergeCell ref="D35:G35"/>
    <mergeCell ref="H34:I36"/>
    <mergeCell ref="B33:C33"/>
    <mergeCell ref="D33:G33"/>
    <mergeCell ref="J2:K2"/>
    <mergeCell ref="J4:K4"/>
    <mergeCell ref="J34:K36"/>
    <mergeCell ref="H3:K3"/>
    <mergeCell ref="H2:I2"/>
    <mergeCell ref="H4:I4"/>
    <mergeCell ref="H13:I13"/>
    <mergeCell ref="H14:I14"/>
    <mergeCell ref="A15:K15"/>
    <mergeCell ref="J13:K13"/>
    <mergeCell ref="J14:K14"/>
    <mergeCell ref="A16:E16"/>
    <mergeCell ref="A17:E17"/>
    <mergeCell ref="A19:E19"/>
    <mergeCell ref="A20:E20"/>
    <mergeCell ref="A21:E21"/>
    <mergeCell ref="A2:B6"/>
    <mergeCell ref="H29:I29"/>
    <mergeCell ref="D32:G32"/>
    <mergeCell ref="H32:I32"/>
    <mergeCell ref="C3:F3"/>
    <mergeCell ref="A13:F13"/>
    <mergeCell ref="A7:G7"/>
    <mergeCell ref="A11:F11"/>
    <mergeCell ref="A12:F12"/>
    <mergeCell ref="A8:F8"/>
    <mergeCell ref="A9:F9"/>
    <mergeCell ref="C2:F2"/>
    <mergeCell ref="C4:F4"/>
    <mergeCell ref="A14:F14"/>
    <mergeCell ref="A10:F10"/>
    <mergeCell ref="A24:E24"/>
    <mergeCell ref="A27:E27"/>
    <mergeCell ref="A23:E23"/>
    <mergeCell ref="A26:E26"/>
    <mergeCell ref="A28:D28"/>
    <mergeCell ref="A30:G30"/>
    <mergeCell ref="A29:G29"/>
    <mergeCell ref="A25:E25"/>
  </mergeCells>
  <pageMargins left="3.937007874015748E-2" right="3.937007874015748E-2" top="0.15748031496062992" bottom="0.15748031496062992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E05B17-C1DC-4EB6-8EEF-F73E014F78E0}">
          <x14:formula1>
            <xm:f>Joukkueet!$A$1:$A$19</xm:f>
          </x14:formula1>
          <xm:sqref>C3:F3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08F78-D119-4612-B41F-270C7CE17DC3}">
  <dimension ref="A1:C19"/>
  <sheetViews>
    <sheetView workbookViewId="0">
      <selection activeCell="E8" sqref="E8"/>
    </sheetView>
  </sheetViews>
  <sheetFormatPr defaultRowHeight="15" x14ac:dyDescent="0.25"/>
  <cols>
    <col min="1" max="1" width="17.7109375" bestFit="1" customWidth="1"/>
    <col min="2" max="2" width="20.5703125" bestFit="1" customWidth="1"/>
  </cols>
  <sheetData>
    <row r="1" spans="1:3" x14ac:dyDescent="0.25">
      <c r="A1" s="9" t="s">
        <v>70</v>
      </c>
      <c r="B1" s="9" t="s">
        <v>49</v>
      </c>
      <c r="C1">
        <v>1</v>
      </c>
    </row>
    <row r="2" spans="1:3" s="9" customFormat="1" x14ac:dyDescent="0.25">
      <c r="A2" s="9" t="s">
        <v>48</v>
      </c>
      <c r="B2" s="9" t="s">
        <v>51</v>
      </c>
      <c r="C2" s="9">
        <v>2</v>
      </c>
    </row>
    <row r="3" spans="1:3" s="9" customFormat="1" x14ac:dyDescent="0.25">
      <c r="A3" s="9" t="s">
        <v>44</v>
      </c>
      <c r="B3" s="9" t="s">
        <v>62</v>
      </c>
      <c r="C3" s="9">
        <v>3</v>
      </c>
    </row>
    <row r="4" spans="1:3" s="9" customFormat="1" x14ac:dyDescent="0.25">
      <c r="A4" s="9" t="s">
        <v>68</v>
      </c>
      <c r="B4" s="9" t="s">
        <v>67</v>
      </c>
      <c r="C4" s="9">
        <v>4</v>
      </c>
    </row>
    <row r="5" spans="1:3" s="9" customFormat="1" x14ac:dyDescent="0.25">
      <c r="A5" s="9" t="s">
        <v>45</v>
      </c>
      <c r="B5" s="9" t="s">
        <v>63</v>
      </c>
      <c r="C5" s="9">
        <v>5</v>
      </c>
    </row>
    <row r="6" spans="1:3" x14ac:dyDescent="0.25">
      <c r="A6" s="9" t="s">
        <v>35</v>
      </c>
      <c r="B6" s="9" t="s">
        <v>52</v>
      </c>
      <c r="C6" s="9">
        <v>6</v>
      </c>
    </row>
    <row r="7" spans="1:3" s="9" customFormat="1" x14ac:dyDescent="0.25">
      <c r="A7" s="9" t="s">
        <v>46</v>
      </c>
      <c r="B7" s="9" t="s">
        <v>64</v>
      </c>
      <c r="C7" s="9">
        <v>7</v>
      </c>
    </row>
    <row r="8" spans="1:3" s="9" customFormat="1" x14ac:dyDescent="0.25">
      <c r="A8" s="9" t="s">
        <v>43</v>
      </c>
      <c r="B8" s="9" t="s">
        <v>61</v>
      </c>
      <c r="C8" s="9">
        <v>8</v>
      </c>
    </row>
    <row r="9" spans="1:3" x14ac:dyDescent="0.25">
      <c r="A9" s="9" t="s">
        <v>36</v>
      </c>
      <c r="B9" s="9" t="s">
        <v>54</v>
      </c>
      <c r="C9" s="9">
        <v>9</v>
      </c>
    </row>
    <row r="10" spans="1:3" x14ac:dyDescent="0.25">
      <c r="A10" s="9" t="s">
        <v>37</v>
      </c>
      <c r="B10" s="9" t="s">
        <v>55</v>
      </c>
      <c r="C10" s="9">
        <v>10</v>
      </c>
    </row>
    <row r="11" spans="1:3" x14ac:dyDescent="0.25">
      <c r="A11" s="9" t="s">
        <v>39</v>
      </c>
      <c r="B11" s="9" t="s">
        <v>57</v>
      </c>
      <c r="C11" s="9">
        <v>11</v>
      </c>
    </row>
    <row r="12" spans="1:3" x14ac:dyDescent="0.25">
      <c r="A12" s="9" t="s">
        <v>40</v>
      </c>
      <c r="B12" s="9" t="s">
        <v>58</v>
      </c>
      <c r="C12" s="9">
        <v>12</v>
      </c>
    </row>
    <row r="13" spans="1:3" x14ac:dyDescent="0.25">
      <c r="A13" s="9" t="s">
        <v>41</v>
      </c>
      <c r="B13" s="9" t="s">
        <v>59</v>
      </c>
      <c r="C13" s="9">
        <v>13</v>
      </c>
    </row>
    <row r="14" spans="1:3" x14ac:dyDescent="0.25">
      <c r="A14" s="9" t="s">
        <v>42</v>
      </c>
      <c r="B14" s="9" t="s">
        <v>60</v>
      </c>
      <c r="C14" s="9">
        <v>14</v>
      </c>
    </row>
    <row r="15" spans="1:3" s="9" customFormat="1" x14ac:dyDescent="0.25">
      <c r="A15" s="9" t="s">
        <v>72</v>
      </c>
      <c r="B15" s="9" t="s">
        <v>73</v>
      </c>
      <c r="C15" s="9">
        <v>15</v>
      </c>
    </row>
    <row r="16" spans="1:3" x14ac:dyDescent="0.25">
      <c r="A16" s="9" t="s">
        <v>66</v>
      </c>
      <c r="B16" s="9" t="s">
        <v>53</v>
      </c>
      <c r="C16" s="9">
        <v>16</v>
      </c>
    </row>
    <row r="17" spans="1:3" x14ac:dyDescent="0.25">
      <c r="A17" s="9" t="s">
        <v>69</v>
      </c>
      <c r="B17" s="9" t="s">
        <v>50</v>
      </c>
      <c r="C17" s="9">
        <v>17</v>
      </c>
    </row>
    <row r="18" spans="1:3" x14ac:dyDescent="0.25">
      <c r="A18" s="9" t="s">
        <v>38</v>
      </c>
      <c r="B18" s="9" t="s">
        <v>56</v>
      </c>
      <c r="C18" s="9">
        <v>18</v>
      </c>
    </row>
    <row r="19" spans="1:3" x14ac:dyDescent="0.25">
      <c r="A19" s="9" t="s">
        <v>47</v>
      </c>
      <c r="B19" s="9" t="s">
        <v>65</v>
      </c>
      <c r="C19" s="9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Laskupohja</vt:lpstr>
      <vt:lpstr>Joukkueet</vt:lpstr>
      <vt:lpstr>Laskupohja!Tulostusalue</vt:lpstr>
    </vt:vector>
  </TitlesOfParts>
  <Company>Isolta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Laskupohja - Isolta Oy</dc:title>
  <dc:subject>Laskupohja</dc:subject>
  <dc:creator>Reino Meriläinen</dc:creator>
  <cp:keywords>Arkhimedes - Isolta Oy</cp:keywords>
  <dc:description>Saat meiltä myös ilmaisen laskutusohjelman, jolla voit lähettää laskusi myös sähköisesti.
Arkhimedesta on mahdollista laajentaa maksullisilla lisäosilla, joissa asiakkuudenhallinta
sekä laajemmat laskutuksen- ja myynninhallinnan toiminnot.
www.isolta.fi</dc:description>
  <cp:lastModifiedBy>Jukka</cp:lastModifiedBy>
  <cp:lastPrinted>2019-11-13T16:27:41Z</cp:lastPrinted>
  <dcterms:created xsi:type="dcterms:W3CDTF">2014-07-18T09:45:23Z</dcterms:created>
  <dcterms:modified xsi:type="dcterms:W3CDTF">2020-07-28T13:27:15Z</dcterms:modified>
  <cp:category>Laskupohja</cp:category>
</cp:coreProperties>
</file>