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Y:\2026\"/>
    </mc:Choice>
  </mc:AlternateContent>
  <xr:revisionPtr revIDLastSave="0" documentId="13_ncr:1_{4E4CFBFF-EC3A-40C7-A046-11BDF318925E}" xr6:coauthVersionLast="47" xr6:coauthVersionMax="47" xr10:uidLastSave="{00000000-0000-0000-0000-000000000000}"/>
  <bookViews>
    <workbookView xWindow="-120" yWindow="-120" windowWidth="29040" windowHeight="15720" tabRatio="816" xr2:uid="{293B207B-3D1C-435D-9C71-CC7A0A6A25FA}"/>
  </bookViews>
  <sheets>
    <sheet name="Kaikki ottelut" sheetId="13" r:id="rId1"/>
    <sheet name="2015 Liiga" sheetId="27" r:id="rId2"/>
    <sheet name="2015 Divari" sheetId="28" r:id="rId3"/>
    <sheet name="2015-ikäluokka" sheetId="43" r:id="rId4"/>
    <sheet name="2016-sarja" sheetId="19" r:id="rId5"/>
    <sheet name="2017-sarja" sheetId="21" r:id="rId6"/>
    <sheet name="2018 Liiga" sheetId="22" r:id="rId7"/>
    <sheet name="2018 Divari" sheetId="23" r:id="rId8"/>
    <sheet name="2018-ikäluokka" sheetId="44" r:id="rId9"/>
    <sheet name="2019 Liiga" sheetId="30" r:id="rId10"/>
    <sheet name="2019 Divari" sheetId="31" r:id="rId11"/>
    <sheet name="2019-ikäluokka" sheetId="45" r:id="rId12"/>
    <sheet name="2020-sarja" sheetId="32" r:id="rId13"/>
    <sheet name="Tytöt 2018-19" sheetId="36" r:id="rId14"/>
    <sheet name="Tytöt 2020" sheetId="42" r:id="rId15"/>
    <sheet name="Kenttävuorot" sheetId="24" r:id="rId16"/>
  </sheets>
  <definedNames>
    <definedName name="_xlnm._FilterDatabase" localSheetId="2" hidden="1">'2015 Divari'!$A$1:$I$1</definedName>
    <definedName name="_xlnm._FilterDatabase" localSheetId="1" hidden="1">'2015 Liiga'!$A$1:$I$1</definedName>
    <definedName name="_xlnm._FilterDatabase" localSheetId="3" hidden="1">'2015-ikäluokka'!$A$1:$I$1</definedName>
    <definedName name="_xlnm._FilterDatabase" localSheetId="4" hidden="1">'2016-sarja'!$A$1:$I$1</definedName>
    <definedName name="_xlnm._FilterDatabase" localSheetId="5" hidden="1">'2017-sarja'!$A$1:$I$1</definedName>
    <definedName name="_xlnm._FilterDatabase" localSheetId="7" hidden="1">'2018 Divari'!$A$1:$I$1</definedName>
    <definedName name="_xlnm._FilterDatabase" localSheetId="6" hidden="1">'2018 Liiga'!$A$1:$I$1</definedName>
    <definedName name="_xlnm._FilterDatabase" localSheetId="8" hidden="1">'2018-ikäluokka'!$A$1:$I$1</definedName>
    <definedName name="_xlnm._FilterDatabase" localSheetId="10" hidden="1">'2019 Divari'!$A$1:$I$55</definedName>
    <definedName name="_xlnm._FilterDatabase" localSheetId="9" hidden="1">'2019 Liiga'!$A$1:$I$19</definedName>
    <definedName name="_xlnm._FilterDatabase" localSheetId="11" hidden="1">'2019-ikäluokka'!$A$1:$J$73</definedName>
    <definedName name="_xlnm._FilterDatabase" localSheetId="12" hidden="1">'2020-sarja'!$A$1:$J$64</definedName>
    <definedName name="_xlnm._FilterDatabase" localSheetId="0" hidden="1">'Kaikki ottelut'!$A$1:$J$426</definedName>
    <definedName name="_xlnm._FilterDatabase" localSheetId="15" hidden="1">Kenttävuorot!$A$1:$H$377</definedName>
    <definedName name="_xlnm._FilterDatabase" localSheetId="13" hidden="1">'Tytöt 2018-19'!$A$1:$J$1</definedName>
    <definedName name="_xlnm._FilterDatabase" localSheetId="14" hidden="1">'Tytöt 2020'!$A$1:$J$1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5" i="24" l="1"/>
  <c r="G6" i="24"/>
  <c r="G7" i="24"/>
  <c r="G8" i="24"/>
  <c r="G9" i="24"/>
  <c r="G10" i="24"/>
  <c r="G11" i="24"/>
  <c r="G12" i="24"/>
  <c r="G13" i="24"/>
  <c r="G14" i="24"/>
  <c r="G15" i="24"/>
  <c r="G16" i="24"/>
  <c r="G17" i="24"/>
  <c r="G18" i="24"/>
  <c r="G19" i="24"/>
  <c r="G20" i="24"/>
  <c r="G21" i="24"/>
  <c r="G22" i="24"/>
  <c r="G23" i="24"/>
  <c r="G24" i="24"/>
  <c r="G25" i="24"/>
  <c r="G26" i="24"/>
  <c r="G27" i="24"/>
  <c r="G28" i="24"/>
  <c r="G29" i="24"/>
  <c r="G30" i="24"/>
  <c r="G31" i="24"/>
  <c r="G32" i="24"/>
  <c r="G33" i="24"/>
  <c r="G34" i="24"/>
  <c r="G35" i="24"/>
  <c r="G36" i="24"/>
  <c r="G37" i="24"/>
  <c r="G38" i="24"/>
  <c r="G39" i="24"/>
  <c r="G40" i="24"/>
  <c r="G41" i="24"/>
  <c r="G42" i="24"/>
  <c r="G43" i="24"/>
  <c r="G44" i="24"/>
  <c r="G45" i="24"/>
  <c r="G46" i="24"/>
  <c r="G47" i="24"/>
  <c r="G48" i="24"/>
  <c r="G49" i="24"/>
  <c r="G50" i="24"/>
  <c r="G51" i="24"/>
  <c r="G52" i="24"/>
  <c r="G53" i="24"/>
  <c r="G54" i="24"/>
  <c r="G55" i="24"/>
  <c r="G56" i="24"/>
  <c r="G57" i="24"/>
  <c r="G58" i="24"/>
  <c r="G59" i="24"/>
  <c r="G60" i="24"/>
  <c r="G61" i="24"/>
  <c r="G62" i="24"/>
  <c r="G63" i="24"/>
  <c r="G64" i="24"/>
  <c r="G65" i="24"/>
  <c r="G66" i="24"/>
  <c r="G67" i="24"/>
  <c r="G68" i="24"/>
  <c r="G69" i="24"/>
  <c r="G70" i="24"/>
  <c r="G71" i="24"/>
  <c r="G72" i="24"/>
  <c r="G73" i="24"/>
  <c r="G74" i="24"/>
  <c r="G75" i="24"/>
  <c r="G76" i="24"/>
  <c r="G77" i="24"/>
  <c r="G78" i="24"/>
  <c r="G79" i="24"/>
  <c r="G80" i="24"/>
  <c r="G81" i="24"/>
  <c r="G82" i="24"/>
  <c r="G83" i="24"/>
  <c r="G84" i="24"/>
  <c r="G85" i="24"/>
  <c r="G86" i="24"/>
  <c r="G87" i="24"/>
  <c r="G88" i="24"/>
  <c r="G89" i="24"/>
  <c r="G90" i="24"/>
  <c r="G91" i="24"/>
  <c r="G92" i="24"/>
  <c r="G93" i="24"/>
  <c r="G94" i="24"/>
  <c r="G95" i="24"/>
  <c r="G96" i="24"/>
  <c r="G97" i="24"/>
  <c r="G98" i="24"/>
  <c r="G99" i="24"/>
  <c r="G100" i="24"/>
  <c r="G101" i="24"/>
  <c r="G102" i="24"/>
  <c r="G103" i="24"/>
  <c r="G104" i="24"/>
  <c r="G105" i="24"/>
  <c r="G106" i="24"/>
  <c r="G107" i="24"/>
  <c r="G108" i="24"/>
  <c r="G109" i="24"/>
  <c r="G110" i="24"/>
  <c r="G111" i="24"/>
  <c r="G112" i="24"/>
  <c r="G113" i="24"/>
  <c r="G114" i="24"/>
  <c r="G115" i="24"/>
  <c r="G116" i="24"/>
  <c r="G117" i="24"/>
  <c r="G118" i="24"/>
  <c r="G119" i="24"/>
  <c r="G120" i="24"/>
  <c r="G121" i="24"/>
  <c r="G122" i="24"/>
  <c r="G123" i="24"/>
  <c r="G124" i="24"/>
  <c r="G125" i="24"/>
  <c r="G126" i="24"/>
  <c r="G127" i="24"/>
  <c r="G128" i="24"/>
  <c r="G129" i="24"/>
  <c r="G130" i="24"/>
  <c r="G131" i="24"/>
  <c r="G132" i="24"/>
  <c r="G133" i="24"/>
  <c r="G134" i="24"/>
  <c r="G135" i="24"/>
  <c r="G136" i="24"/>
  <c r="G137" i="24"/>
  <c r="G138" i="24"/>
  <c r="G139" i="24"/>
  <c r="G140" i="24"/>
  <c r="G141" i="24"/>
  <c r="G142" i="24"/>
  <c r="G143" i="24"/>
  <c r="G144" i="24"/>
  <c r="G145" i="24"/>
  <c r="G146" i="24"/>
  <c r="G147" i="24"/>
  <c r="G148" i="24"/>
  <c r="G149" i="24"/>
  <c r="G150" i="24"/>
  <c r="G151" i="24"/>
  <c r="G152" i="24"/>
  <c r="G153" i="24"/>
  <c r="G154" i="24"/>
  <c r="G155" i="24"/>
  <c r="G156" i="24"/>
  <c r="G157" i="24"/>
  <c r="G158" i="24"/>
  <c r="G159" i="24"/>
  <c r="G160" i="24"/>
  <c r="G161" i="24"/>
  <c r="G162" i="24"/>
  <c r="G163" i="24"/>
  <c r="G164" i="24"/>
  <c r="G165" i="24"/>
  <c r="G166" i="24"/>
  <c r="G167" i="24"/>
  <c r="G168" i="24"/>
  <c r="G169" i="24"/>
  <c r="G170" i="24"/>
  <c r="G171" i="24"/>
  <c r="G172" i="24"/>
  <c r="G173" i="24"/>
  <c r="G174" i="24"/>
  <c r="G175" i="24"/>
  <c r="G176" i="24"/>
  <c r="G177" i="24"/>
  <c r="G178" i="24"/>
  <c r="G179" i="24"/>
  <c r="G180" i="24"/>
  <c r="G181" i="24"/>
  <c r="G182" i="24"/>
  <c r="G183" i="24"/>
  <c r="G184" i="24"/>
  <c r="G185" i="24"/>
  <c r="G186" i="24"/>
  <c r="G187" i="24"/>
  <c r="G188" i="24"/>
  <c r="G189" i="24"/>
  <c r="G190" i="24"/>
  <c r="G191" i="24"/>
  <c r="G192" i="24"/>
  <c r="G193" i="24"/>
  <c r="G194" i="24"/>
  <c r="G195" i="24"/>
  <c r="G196" i="24"/>
  <c r="G197" i="24"/>
  <c r="G198" i="24"/>
  <c r="G199" i="24"/>
  <c r="G200" i="24"/>
  <c r="G201" i="24"/>
  <c r="G202" i="24"/>
  <c r="G203" i="24"/>
  <c r="G204" i="24"/>
  <c r="G205" i="24"/>
  <c r="G206" i="24"/>
  <c r="G207" i="24"/>
  <c r="G208" i="24"/>
  <c r="G209" i="24"/>
  <c r="G210" i="24"/>
  <c r="G211" i="24"/>
  <c r="G212" i="24"/>
  <c r="G213" i="24"/>
  <c r="G214" i="24"/>
  <c r="G215" i="24"/>
  <c r="G216" i="24"/>
  <c r="G217" i="24"/>
  <c r="G218" i="24"/>
  <c r="G219" i="24"/>
  <c r="G220" i="24"/>
  <c r="G221" i="24"/>
  <c r="G222" i="24"/>
  <c r="G223" i="24"/>
  <c r="G224" i="24"/>
  <c r="G225" i="24"/>
  <c r="G226" i="24"/>
  <c r="G227" i="24"/>
  <c r="G228" i="24"/>
  <c r="G229" i="24"/>
  <c r="G230" i="24"/>
  <c r="G231" i="24"/>
  <c r="G232" i="24"/>
  <c r="G233" i="24"/>
  <c r="G234" i="24"/>
  <c r="G235" i="24"/>
  <c r="G236" i="24"/>
  <c r="G237" i="24"/>
  <c r="G238" i="24"/>
  <c r="G239" i="24"/>
  <c r="G240" i="24"/>
  <c r="G241" i="24"/>
  <c r="G242" i="24"/>
  <c r="G243" i="24"/>
  <c r="G244" i="24"/>
  <c r="G245" i="24"/>
  <c r="G246" i="24"/>
  <c r="G247" i="24"/>
  <c r="G248" i="24"/>
  <c r="G249" i="24"/>
  <c r="G250" i="24"/>
  <c r="G251" i="24"/>
  <c r="G252" i="24"/>
  <c r="G253" i="24"/>
  <c r="G254" i="24"/>
  <c r="G255" i="24"/>
  <c r="G256" i="24"/>
  <c r="G257" i="24"/>
  <c r="G258" i="24"/>
  <c r="G259" i="24"/>
  <c r="G260" i="24"/>
  <c r="G261" i="24"/>
  <c r="G262" i="24"/>
  <c r="G263" i="24"/>
  <c r="G264" i="24"/>
  <c r="G265" i="24"/>
  <c r="G266" i="24"/>
  <c r="G267" i="24"/>
  <c r="G268" i="24"/>
  <c r="G269" i="24"/>
  <c r="G270" i="24"/>
  <c r="G271" i="24"/>
  <c r="G272" i="24"/>
  <c r="G273" i="24"/>
  <c r="G274" i="24"/>
  <c r="G275" i="24"/>
  <c r="G276" i="24"/>
  <c r="G277" i="24"/>
  <c r="G278" i="24"/>
  <c r="G279" i="24"/>
  <c r="G280" i="24"/>
  <c r="G281" i="24"/>
  <c r="G282" i="24"/>
  <c r="G283" i="24"/>
  <c r="G284" i="24"/>
  <c r="G285" i="24"/>
  <c r="G286" i="24"/>
  <c r="G287" i="24"/>
  <c r="G288" i="24"/>
  <c r="G289" i="24"/>
  <c r="G290" i="24"/>
  <c r="G291" i="24"/>
  <c r="G292" i="24"/>
  <c r="G293" i="24"/>
  <c r="G294" i="24"/>
  <c r="G295" i="24"/>
  <c r="G296" i="24"/>
  <c r="G297" i="24"/>
  <c r="G298" i="24"/>
  <c r="G299" i="24"/>
  <c r="G300" i="24"/>
  <c r="G301" i="24"/>
  <c r="G302" i="24"/>
  <c r="G303" i="24"/>
  <c r="G304" i="24"/>
  <c r="G305" i="24"/>
  <c r="G306" i="24"/>
  <c r="G307" i="24"/>
  <c r="G308" i="24"/>
  <c r="G309" i="24"/>
  <c r="G310" i="24"/>
  <c r="G311" i="24"/>
  <c r="G312" i="24"/>
  <c r="G313" i="24"/>
  <c r="G314" i="24"/>
  <c r="G315" i="24"/>
  <c r="G316" i="24"/>
  <c r="G317" i="24"/>
  <c r="G318" i="24"/>
  <c r="G319" i="24"/>
  <c r="G320" i="24"/>
  <c r="G321" i="24"/>
  <c r="G322" i="24"/>
  <c r="G323" i="24"/>
  <c r="G324" i="24"/>
  <c r="G325" i="24"/>
  <c r="G326" i="24"/>
  <c r="G327" i="24"/>
  <c r="G328" i="24"/>
  <c r="G329" i="24"/>
  <c r="G330" i="24"/>
  <c r="G331" i="24"/>
  <c r="G332" i="24"/>
  <c r="G333" i="24"/>
  <c r="G334" i="24"/>
  <c r="G335" i="24"/>
  <c r="G336" i="24"/>
  <c r="G337" i="24"/>
  <c r="G338" i="24"/>
  <c r="G339" i="24"/>
  <c r="G340" i="24"/>
  <c r="G341" i="24"/>
  <c r="G342" i="24"/>
  <c r="G343" i="24"/>
  <c r="G344" i="24"/>
  <c r="G345" i="24"/>
  <c r="G346" i="24"/>
  <c r="G347" i="24"/>
  <c r="G348" i="24"/>
  <c r="G349" i="24"/>
  <c r="G350" i="24"/>
  <c r="G351" i="24"/>
  <c r="G352" i="24"/>
  <c r="G353" i="24"/>
  <c r="G354" i="24"/>
  <c r="G355" i="24"/>
  <c r="G356" i="24"/>
  <c r="G357" i="24"/>
  <c r="G358" i="24"/>
  <c r="G359" i="24"/>
  <c r="G360" i="24"/>
  <c r="G361" i="24"/>
  <c r="G362" i="24"/>
  <c r="G363" i="24"/>
  <c r="G364" i="24"/>
  <c r="G365" i="24"/>
  <c r="G366" i="24"/>
  <c r="G367" i="24"/>
  <c r="G368" i="24"/>
  <c r="G369" i="24"/>
  <c r="G370" i="24"/>
  <c r="G371" i="24"/>
  <c r="G372" i="24"/>
  <c r="G373" i="24"/>
  <c r="G374" i="24"/>
  <c r="G375" i="24"/>
  <c r="G376" i="24"/>
  <c r="G377" i="24"/>
  <c r="G378" i="24"/>
  <c r="G379" i="24"/>
  <c r="G380" i="24"/>
  <c r="G381" i="24"/>
  <c r="G382" i="24"/>
  <c r="G383" i="24"/>
  <c r="G384" i="24"/>
  <c r="G385" i="24"/>
  <c r="G386" i="24"/>
  <c r="G387" i="24"/>
  <c r="G388" i="24"/>
  <c r="G389" i="24"/>
  <c r="G390" i="24"/>
  <c r="G391" i="24"/>
  <c r="G392" i="24"/>
  <c r="G393" i="24"/>
  <c r="G394" i="24"/>
  <c r="G395" i="24"/>
  <c r="G396" i="24"/>
  <c r="G397" i="24"/>
  <c r="G398" i="24"/>
  <c r="G399" i="24"/>
  <c r="G400" i="24"/>
  <c r="G401" i="24"/>
  <c r="G402" i="24"/>
  <c r="G403" i="24"/>
  <c r="G404" i="24"/>
  <c r="G405" i="24"/>
  <c r="G406" i="24"/>
  <c r="G407" i="24"/>
  <c r="G408" i="24"/>
  <c r="G409" i="24"/>
  <c r="G410" i="24"/>
  <c r="G411" i="24"/>
  <c r="G412" i="24"/>
  <c r="G413" i="24"/>
  <c r="G414" i="24"/>
  <c r="G415" i="24"/>
  <c r="G416" i="24"/>
  <c r="G417" i="24"/>
  <c r="G418" i="24"/>
  <c r="G419" i="24"/>
  <c r="G420" i="24"/>
  <c r="G421" i="24"/>
  <c r="G422" i="24"/>
  <c r="G423" i="24"/>
  <c r="G424" i="24"/>
  <c r="G425" i="24"/>
  <c r="G426" i="24"/>
  <c r="G427" i="24"/>
  <c r="G428" i="24"/>
  <c r="G429" i="24"/>
  <c r="G430" i="24"/>
  <c r="G431" i="24"/>
  <c r="G432" i="24"/>
  <c r="G433" i="24"/>
  <c r="G434" i="24"/>
  <c r="G435" i="24"/>
  <c r="G436" i="24"/>
  <c r="G437" i="24"/>
  <c r="G438" i="24"/>
  <c r="G439" i="24"/>
  <c r="G440" i="24"/>
  <c r="G441" i="24"/>
  <c r="G442" i="24"/>
  <c r="G443" i="24"/>
  <c r="G444" i="24"/>
  <c r="G445" i="24"/>
  <c r="G446" i="24"/>
  <c r="G447" i="24"/>
  <c r="G448" i="24"/>
  <c r="G449" i="24"/>
  <c r="G450" i="24"/>
  <c r="G451" i="24"/>
  <c r="G452" i="24"/>
  <c r="G453" i="24"/>
  <c r="G454" i="24"/>
  <c r="G455" i="24"/>
  <c r="G456" i="24"/>
  <c r="G457" i="24"/>
  <c r="G458" i="24"/>
  <c r="G459" i="24"/>
  <c r="G460" i="24"/>
  <c r="G461" i="24"/>
  <c r="G462" i="24"/>
  <c r="G463" i="24"/>
  <c r="G464" i="24"/>
  <c r="G465" i="24"/>
  <c r="G466" i="24"/>
  <c r="G467" i="24"/>
  <c r="G468" i="24"/>
  <c r="G469" i="24"/>
  <c r="G470" i="24"/>
  <c r="G471" i="24"/>
  <c r="G472" i="24"/>
  <c r="G473" i="24"/>
  <c r="G474" i="24"/>
  <c r="G475" i="24"/>
  <c r="G476" i="24"/>
  <c r="G477" i="24"/>
  <c r="G478" i="24"/>
  <c r="G479" i="24"/>
  <c r="G480" i="24"/>
  <c r="G481" i="24"/>
  <c r="G482" i="24"/>
  <c r="G483" i="24"/>
  <c r="G484" i="24"/>
  <c r="G485" i="24"/>
  <c r="G486" i="24"/>
  <c r="G487" i="24"/>
  <c r="G488" i="24"/>
  <c r="G489" i="24"/>
  <c r="G490" i="24"/>
  <c r="G491" i="24"/>
  <c r="G492" i="24"/>
  <c r="G493" i="24"/>
  <c r="G494" i="24"/>
  <c r="G495" i="24"/>
  <c r="G496" i="24"/>
  <c r="G497" i="24"/>
  <c r="G498" i="24"/>
  <c r="G499" i="24"/>
  <c r="G500" i="24"/>
  <c r="G501" i="24"/>
  <c r="G502" i="24"/>
  <c r="G503" i="24"/>
  <c r="G504" i="24"/>
  <c r="G505" i="24"/>
  <c r="G506" i="24"/>
  <c r="G507" i="24"/>
  <c r="G508" i="24"/>
  <c r="G509" i="24"/>
  <c r="G510" i="24"/>
  <c r="G511" i="24"/>
  <c r="G512" i="24"/>
  <c r="G513" i="24"/>
  <c r="G514" i="24"/>
  <c r="G515" i="24"/>
  <c r="G516" i="24"/>
  <c r="G517" i="24"/>
  <c r="G518" i="24"/>
  <c r="G519" i="24"/>
  <c r="G520" i="24"/>
  <c r="G521" i="24"/>
  <c r="G522" i="24"/>
  <c r="G523" i="24"/>
  <c r="G524" i="24"/>
  <c r="G525" i="24"/>
  <c r="G526" i="24"/>
  <c r="G527" i="24"/>
  <c r="G528" i="24"/>
  <c r="G529" i="24"/>
  <c r="G530" i="24"/>
  <c r="G531" i="24"/>
  <c r="G532" i="24"/>
  <c r="G533" i="24"/>
  <c r="G534" i="24"/>
  <c r="G535" i="24"/>
  <c r="G536" i="24"/>
  <c r="G537" i="24"/>
  <c r="G538" i="24"/>
  <c r="G539" i="24"/>
  <c r="G540" i="24"/>
  <c r="G541" i="24"/>
  <c r="G542" i="24"/>
  <c r="G543" i="24"/>
  <c r="G544" i="24"/>
  <c r="G545" i="24"/>
  <c r="G546" i="24"/>
  <c r="G547" i="24"/>
  <c r="G548" i="24"/>
  <c r="G549" i="24"/>
  <c r="G550" i="24"/>
  <c r="G551" i="24"/>
  <c r="G4" i="24"/>
  <c r="G3" i="24"/>
  <c r="G2" i="24"/>
  <c r="A328" i="24"/>
  <c r="A383" i="24" s="1"/>
  <c r="A438" i="24" s="1"/>
  <c r="A493" i="24" s="1"/>
  <c r="A548" i="24" s="1"/>
  <c r="A273" i="24"/>
  <c r="A266" i="24"/>
  <c r="A321" i="24" s="1"/>
  <c r="A376" i="24" s="1"/>
  <c r="A431" i="24" s="1"/>
  <c r="A486" i="24" s="1"/>
  <c r="A541" i="24" s="1"/>
  <c r="B220" i="24"/>
  <c r="B275" i="24" s="1"/>
  <c r="A214" i="24"/>
  <c r="A269" i="24" s="1"/>
  <c r="A324" i="24" s="1"/>
  <c r="A379" i="24" s="1"/>
  <c r="A434" i="24" s="1"/>
  <c r="A489" i="24" s="1"/>
  <c r="A544" i="24" s="1"/>
  <c r="A209" i="24"/>
  <c r="A264" i="24" s="1"/>
  <c r="A319" i="24" s="1"/>
  <c r="A374" i="24" s="1"/>
  <c r="A429" i="24" s="1"/>
  <c r="A484" i="24" s="1"/>
  <c r="A539" i="24" s="1"/>
  <c r="A206" i="24"/>
  <c r="A261" i="24" s="1"/>
  <c r="A316" i="24" s="1"/>
  <c r="A371" i="24" s="1"/>
  <c r="A426" i="24" s="1"/>
  <c r="A481" i="24" s="1"/>
  <c r="A536" i="24" s="1"/>
  <c r="B198" i="24"/>
  <c r="B253" i="24" s="1"/>
  <c r="A198" i="24"/>
  <c r="A253" i="24" s="1"/>
  <c r="A308" i="24" s="1"/>
  <c r="A363" i="24" s="1"/>
  <c r="A418" i="24" s="1"/>
  <c r="A473" i="24" s="1"/>
  <c r="A528" i="24" s="1"/>
  <c r="B178" i="24"/>
  <c r="A165" i="24"/>
  <c r="A220" i="24" s="1"/>
  <c r="A275" i="24" s="1"/>
  <c r="A330" i="24" s="1"/>
  <c r="A385" i="24" s="1"/>
  <c r="A440" i="24" s="1"/>
  <c r="A495" i="24" s="1"/>
  <c r="A550" i="24" s="1"/>
  <c r="B164" i="24"/>
  <c r="A162" i="24"/>
  <c r="A217" i="24" s="1"/>
  <c r="A272" i="24" s="1"/>
  <c r="A327" i="24" s="1"/>
  <c r="A382" i="24" s="1"/>
  <c r="A437" i="24" s="1"/>
  <c r="A492" i="24" s="1"/>
  <c r="A547" i="24" s="1"/>
  <c r="B161" i="24"/>
  <c r="B216" i="24" s="1"/>
  <c r="B159" i="24"/>
  <c r="B214" i="24" s="1"/>
  <c r="A159" i="24"/>
  <c r="A157" i="24"/>
  <c r="A212" i="24" s="1"/>
  <c r="A267" i="24" s="1"/>
  <c r="A322" i="24" s="1"/>
  <c r="A377" i="24" s="1"/>
  <c r="A432" i="24" s="1"/>
  <c r="A487" i="24" s="1"/>
  <c r="A542" i="24" s="1"/>
  <c r="B156" i="24"/>
  <c r="B211" i="24" s="1"/>
  <c r="A156" i="24"/>
  <c r="A211" i="24" s="1"/>
  <c r="A154" i="24"/>
  <c r="B153" i="24"/>
  <c r="B208" i="24" s="1"/>
  <c r="A153" i="24"/>
  <c r="A208" i="24" s="1"/>
  <c r="A263" i="24" s="1"/>
  <c r="A318" i="24" s="1"/>
  <c r="A373" i="24" s="1"/>
  <c r="A428" i="24" s="1"/>
  <c r="A483" i="24" s="1"/>
  <c r="A538" i="24" s="1"/>
  <c r="B151" i="24"/>
  <c r="A151" i="24"/>
  <c r="B150" i="24"/>
  <c r="B205" i="24" s="1"/>
  <c r="B260" i="24" s="1"/>
  <c r="B148" i="24"/>
  <c r="B203" i="24" s="1"/>
  <c r="A146" i="24"/>
  <c r="A201" i="24" s="1"/>
  <c r="A256" i="24" s="1"/>
  <c r="A311" i="24" s="1"/>
  <c r="A366" i="24" s="1"/>
  <c r="A421" i="24" s="1"/>
  <c r="A476" i="24" s="1"/>
  <c r="A531" i="24" s="1"/>
  <c r="A145" i="24"/>
  <c r="A200" i="24" s="1"/>
  <c r="A255" i="24" s="1"/>
  <c r="A310" i="24" s="1"/>
  <c r="A365" i="24" s="1"/>
  <c r="A420" i="24" s="1"/>
  <c r="A475" i="24" s="1"/>
  <c r="A530" i="24" s="1"/>
  <c r="B143" i="24"/>
  <c r="A143" i="24"/>
  <c r="B140" i="24"/>
  <c r="B195" i="24" s="1"/>
  <c r="A140" i="24"/>
  <c r="A195" i="24" s="1"/>
  <c r="A250" i="24" s="1"/>
  <c r="A305" i="24" s="1"/>
  <c r="A360" i="24" s="1"/>
  <c r="A415" i="24" s="1"/>
  <c r="A470" i="24" s="1"/>
  <c r="A525" i="24" s="1"/>
  <c r="B135" i="24"/>
  <c r="B190" i="24" s="1"/>
  <c r="B245" i="24" s="1"/>
  <c r="B300" i="24" s="1"/>
  <c r="B355" i="24" s="1"/>
  <c r="B410" i="24" s="1"/>
  <c r="A135" i="24"/>
  <c r="A190" i="24" s="1"/>
  <c r="A245" i="24" s="1"/>
  <c r="A300" i="24" s="1"/>
  <c r="A355" i="24" s="1"/>
  <c r="A410" i="24" s="1"/>
  <c r="A465" i="24" s="1"/>
  <c r="A520" i="24" s="1"/>
  <c r="B132" i="24"/>
  <c r="B187" i="24" s="1"/>
  <c r="B242" i="24" s="1"/>
  <c r="B127" i="24"/>
  <c r="B182" i="24" s="1"/>
  <c r="A127" i="24"/>
  <c r="A182" i="24" s="1"/>
  <c r="A237" i="24" s="1"/>
  <c r="A292" i="24" s="1"/>
  <c r="A347" i="24" s="1"/>
  <c r="A402" i="24" s="1"/>
  <c r="A457" i="24" s="1"/>
  <c r="A512" i="24" s="1"/>
  <c r="B122" i="24"/>
  <c r="A119" i="24"/>
  <c r="A174" i="24" s="1"/>
  <c r="A229" i="24" s="1"/>
  <c r="A284" i="24" s="1"/>
  <c r="A339" i="24" s="1"/>
  <c r="A394" i="24" s="1"/>
  <c r="A449" i="24" s="1"/>
  <c r="A504" i="24" s="1"/>
  <c r="B115" i="24"/>
  <c r="B170" i="24" s="1"/>
  <c r="B111" i="24"/>
  <c r="B166" i="24" s="1"/>
  <c r="A111" i="24"/>
  <c r="A166" i="24" s="1"/>
  <c r="A221" i="24" s="1"/>
  <c r="A276" i="24" s="1"/>
  <c r="A331" i="24" s="1"/>
  <c r="A386" i="24" s="1"/>
  <c r="A441" i="24" s="1"/>
  <c r="A496" i="24" s="1"/>
  <c r="A551" i="24" s="1"/>
  <c r="B110" i="24"/>
  <c r="B165" i="24" s="1"/>
  <c r="A110" i="24"/>
  <c r="B109" i="24"/>
  <c r="A109" i="24"/>
  <c r="A164" i="24" s="1"/>
  <c r="A219" i="24" s="1"/>
  <c r="A274" i="24" s="1"/>
  <c r="A329" i="24" s="1"/>
  <c r="A384" i="24" s="1"/>
  <c r="A439" i="24" s="1"/>
  <c r="A494" i="24" s="1"/>
  <c r="A549" i="24" s="1"/>
  <c r="B108" i="24"/>
  <c r="B163" i="24" s="1"/>
  <c r="B218" i="24" s="1"/>
  <c r="A108" i="24"/>
  <c r="A163" i="24" s="1"/>
  <c r="A218" i="24" s="1"/>
  <c r="B107" i="24"/>
  <c r="B162" i="24" s="1"/>
  <c r="A107" i="24"/>
  <c r="B106" i="24"/>
  <c r="A106" i="24"/>
  <c r="A161" i="24" s="1"/>
  <c r="A216" i="24" s="1"/>
  <c r="A271" i="24" s="1"/>
  <c r="A326" i="24" s="1"/>
  <c r="A381" i="24" s="1"/>
  <c r="A436" i="24" s="1"/>
  <c r="A491" i="24" s="1"/>
  <c r="A546" i="24" s="1"/>
  <c r="B105" i="24"/>
  <c r="B160" i="24" s="1"/>
  <c r="A105" i="24"/>
  <c r="A160" i="24" s="1"/>
  <c r="A215" i="24" s="1"/>
  <c r="A270" i="24" s="1"/>
  <c r="A325" i="24" s="1"/>
  <c r="A380" i="24" s="1"/>
  <c r="A435" i="24" s="1"/>
  <c r="A490" i="24" s="1"/>
  <c r="A545" i="24" s="1"/>
  <c r="B104" i="24"/>
  <c r="A104" i="24"/>
  <c r="B103" i="24"/>
  <c r="B158" i="24" s="1"/>
  <c r="A103" i="24"/>
  <c r="A158" i="24" s="1"/>
  <c r="A213" i="24" s="1"/>
  <c r="A268" i="24" s="1"/>
  <c r="A323" i="24" s="1"/>
  <c r="A378" i="24" s="1"/>
  <c r="A433" i="24" s="1"/>
  <c r="A488" i="24" s="1"/>
  <c r="A543" i="24" s="1"/>
  <c r="B102" i="24"/>
  <c r="B157" i="24" s="1"/>
  <c r="A102" i="24"/>
  <c r="B101" i="24"/>
  <c r="A101" i="24"/>
  <c r="B100" i="24"/>
  <c r="B155" i="24" s="1"/>
  <c r="B210" i="24" s="1"/>
  <c r="A100" i="24"/>
  <c r="A155" i="24" s="1"/>
  <c r="A210" i="24" s="1"/>
  <c r="A265" i="24" s="1"/>
  <c r="A320" i="24" s="1"/>
  <c r="A375" i="24" s="1"/>
  <c r="A430" i="24" s="1"/>
  <c r="A485" i="24" s="1"/>
  <c r="A540" i="24" s="1"/>
  <c r="B99" i="24"/>
  <c r="B154" i="24" s="1"/>
  <c r="A99" i="24"/>
  <c r="B98" i="24"/>
  <c r="A98" i="24"/>
  <c r="B97" i="24"/>
  <c r="B152" i="24" s="1"/>
  <c r="A97" i="24"/>
  <c r="A152" i="24" s="1"/>
  <c r="A207" i="24" s="1"/>
  <c r="A262" i="24" s="1"/>
  <c r="A317" i="24" s="1"/>
  <c r="A372" i="24" s="1"/>
  <c r="A427" i="24" s="1"/>
  <c r="A482" i="24" s="1"/>
  <c r="A537" i="24" s="1"/>
  <c r="B96" i="24"/>
  <c r="A96" i="24"/>
  <c r="B95" i="24"/>
  <c r="A95" i="24"/>
  <c r="A150" i="24" s="1"/>
  <c r="A205" i="24" s="1"/>
  <c r="A260" i="24" s="1"/>
  <c r="A315" i="24" s="1"/>
  <c r="A370" i="24" s="1"/>
  <c r="A425" i="24" s="1"/>
  <c r="A480" i="24" s="1"/>
  <c r="A535" i="24" s="1"/>
  <c r="B94" i="24"/>
  <c r="B149" i="24" s="1"/>
  <c r="A94" i="24"/>
  <c r="A149" i="24" s="1"/>
  <c r="A204" i="24" s="1"/>
  <c r="A259" i="24" s="1"/>
  <c r="A314" i="24" s="1"/>
  <c r="A369" i="24" s="1"/>
  <c r="A424" i="24" s="1"/>
  <c r="A479" i="24" s="1"/>
  <c r="A534" i="24" s="1"/>
  <c r="B93" i="24"/>
  <c r="A93" i="24"/>
  <c r="A148" i="24" s="1"/>
  <c r="A203" i="24" s="1"/>
  <c r="A258" i="24" s="1"/>
  <c r="A313" i="24" s="1"/>
  <c r="A368" i="24" s="1"/>
  <c r="A423" i="24" s="1"/>
  <c r="A478" i="24" s="1"/>
  <c r="A533" i="24" s="1"/>
  <c r="B92" i="24"/>
  <c r="B147" i="24" s="1"/>
  <c r="B202" i="24" s="1"/>
  <c r="A92" i="24"/>
  <c r="A147" i="24" s="1"/>
  <c r="A202" i="24" s="1"/>
  <c r="A257" i="24" s="1"/>
  <c r="A312" i="24" s="1"/>
  <c r="A367" i="24" s="1"/>
  <c r="A422" i="24" s="1"/>
  <c r="A477" i="24" s="1"/>
  <c r="A532" i="24" s="1"/>
  <c r="B91" i="24"/>
  <c r="B146" i="24" s="1"/>
  <c r="A91" i="24"/>
  <c r="B90" i="24"/>
  <c r="A90" i="24"/>
  <c r="B89" i="24"/>
  <c r="B144" i="24" s="1"/>
  <c r="A89" i="24"/>
  <c r="A144" i="24" s="1"/>
  <c r="A199" i="24" s="1"/>
  <c r="A254" i="24" s="1"/>
  <c r="A309" i="24" s="1"/>
  <c r="A364" i="24" s="1"/>
  <c r="A419" i="24" s="1"/>
  <c r="A474" i="24" s="1"/>
  <c r="A529" i="24" s="1"/>
  <c r="B88" i="24"/>
  <c r="A88" i="24"/>
  <c r="B87" i="24"/>
  <c r="A87" i="24"/>
  <c r="A142" i="24" s="1"/>
  <c r="A197" i="24" s="1"/>
  <c r="A252" i="24" s="1"/>
  <c r="A307" i="24" s="1"/>
  <c r="A362" i="24" s="1"/>
  <c r="A417" i="24" s="1"/>
  <c r="A472" i="24" s="1"/>
  <c r="A527" i="24" s="1"/>
  <c r="B86" i="24"/>
  <c r="B141" i="24" s="1"/>
  <c r="A86" i="24"/>
  <c r="A141" i="24" s="1"/>
  <c r="A196" i="24" s="1"/>
  <c r="A251" i="24" s="1"/>
  <c r="A306" i="24" s="1"/>
  <c r="A361" i="24" s="1"/>
  <c r="A416" i="24" s="1"/>
  <c r="A471" i="24" s="1"/>
  <c r="A526" i="24" s="1"/>
  <c r="B85" i="24"/>
  <c r="A85" i="24"/>
  <c r="B84" i="24"/>
  <c r="B139" i="24" s="1"/>
  <c r="B194" i="24" s="1"/>
  <c r="A84" i="24"/>
  <c r="A139" i="24" s="1"/>
  <c r="A194" i="24" s="1"/>
  <c r="A249" i="24" s="1"/>
  <c r="A304" i="24" s="1"/>
  <c r="A359" i="24" s="1"/>
  <c r="A414" i="24" s="1"/>
  <c r="A469" i="24" s="1"/>
  <c r="A524" i="24" s="1"/>
  <c r="B83" i="24"/>
  <c r="B138" i="24" s="1"/>
  <c r="A83" i="24"/>
  <c r="A138" i="24" s="1"/>
  <c r="A193" i="24" s="1"/>
  <c r="A248" i="24" s="1"/>
  <c r="A303" i="24" s="1"/>
  <c r="A358" i="24" s="1"/>
  <c r="A413" i="24" s="1"/>
  <c r="A468" i="24" s="1"/>
  <c r="A523" i="24" s="1"/>
  <c r="B82" i="24"/>
  <c r="A82" i="24"/>
  <c r="A137" i="24" s="1"/>
  <c r="A192" i="24" s="1"/>
  <c r="A247" i="24" s="1"/>
  <c r="A302" i="24" s="1"/>
  <c r="A357" i="24" s="1"/>
  <c r="A412" i="24" s="1"/>
  <c r="A467" i="24" s="1"/>
  <c r="A522" i="24" s="1"/>
  <c r="B81" i="24"/>
  <c r="B136" i="24" s="1"/>
  <c r="A81" i="24"/>
  <c r="A136" i="24" s="1"/>
  <c r="A191" i="24" s="1"/>
  <c r="A246" i="24" s="1"/>
  <c r="A301" i="24" s="1"/>
  <c r="A356" i="24" s="1"/>
  <c r="A411" i="24" s="1"/>
  <c r="A466" i="24" s="1"/>
  <c r="A521" i="24" s="1"/>
  <c r="B80" i="24"/>
  <c r="A80" i="24"/>
  <c r="B79" i="24"/>
  <c r="B134" i="24" s="1"/>
  <c r="A79" i="24"/>
  <c r="A134" i="24" s="1"/>
  <c r="A189" i="24" s="1"/>
  <c r="A244" i="24" s="1"/>
  <c r="A299" i="24" s="1"/>
  <c r="A354" i="24" s="1"/>
  <c r="A409" i="24" s="1"/>
  <c r="A464" i="24" s="1"/>
  <c r="A519" i="24" s="1"/>
  <c r="B78" i="24"/>
  <c r="B133" i="24" s="1"/>
  <c r="A78" i="24"/>
  <c r="A133" i="24" s="1"/>
  <c r="A188" i="24" s="1"/>
  <c r="A243" i="24" s="1"/>
  <c r="A298" i="24" s="1"/>
  <c r="A353" i="24" s="1"/>
  <c r="A408" i="24" s="1"/>
  <c r="A463" i="24" s="1"/>
  <c r="A518" i="24" s="1"/>
  <c r="B77" i="24"/>
  <c r="A77" i="24"/>
  <c r="A132" i="24" s="1"/>
  <c r="A187" i="24" s="1"/>
  <c r="A242" i="24" s="1"/>
  <c r="A297" i="24" s="1"/>
  <c r="A352" i="24" s="1"/>
  <c r="A407" i="24" s="1"/>
  <c r="A462" i="24" s="1"/>
  <c r="A517" i="24" s="1"/>
  <c r="B76" i="24"/>
  <c r="B131" i="24" s="1"/>
  <c r="B186" i="24" s="1"/>
  <c r="A76" i="24"/>
  <c r="A131" i="24" s="1"/>
  <c r="A186" i="24" s="1"/>
  <c r="A241" i="24" s="1"/>
  <c r="A296" i="24" s="1"/>
  <c r="A351" i="24" s="1"/>
  <c r="A406" i="24" s="1"/>
  <c r="A461" i="24" s="1"/>
  <c r="A516" i="24" s="1"/>
  <c r="B75" i="24"/>
  <c r="B130" i="24" s="1"/>
  <c r="A75" i="24"/>
  <c r="A130" i="24" s="1"/>
  <c r="A185" i="24" s="1"/>
  <c r="A240" i="24" s="1"/>
  <c r="A295" i="24" s="1"/>
  <c r="A350" i="24" s="1"/>
  <c r="A405" i="24" s="1"/>
  <c r="A460" i="24" s="1"/>
  <c r="A515" i="24" s="1"/>
  <c r="B74" i="24"/>
  <c r="A74" i="24"/>
  <c r="A129" i="24" s="1"/>
  <c r="A184" i="24" s="1"/>
  <c r="A239" i="24" s="1"/>
  <c r="A294" i="24" s="1"/>
  <c r="A349" i="24" s="1"/>
  <c r="A404" i="24" s="1"/>
  <c r="A459" i="24" s="1"/>
  <c r="A514" i="24" s="1"/>
  <c r="B73" i="24"/>
  <c r="B128" i="24" s="1"/>
  <c r="A73" i="24"/>
  <c r="A128" i="24" s="1"/>
  <c r="A183" i="24" s="1"/>
  <c r="A238" i="24" s="1"/>
  <c r="A293" i="24" s="1"/>
  <c r="A348" i="24" s="1"/>
  <c r="A403" i="24" s="1"/>
  <c r="A458" i="24" s="1"/>
  <c r="A513" i="24" s="1"/>
  <c r="B72" i="24"/>
  <c r="A72" i="24"/>
  <c r="B71" i="24"/>
  <c r="B126" i="24" s="1"/>
  <c r="A71" i="24"/>
  <c r="A126" i="24" s="1"/>
  <c r="A181" i="24" s="1"/>
  <c r="A236" i="24" s="1"/>
  <c r="A291" i="24" s="1"/>
  <c r="A346" i="24" s="1"/>
  <c r="A401" i="24" s="1"/>
  <c r="A456" i="24" s="1"/>
  <c r="A511" i="24" s="1"/>
  <c r="B70" i="24"/>
  <c r="B125" i="24" s="1"/>
  <c r="A70" i="24"/>
  <c r="A125" i="24" s="1"/>
  <c r="A180" i="24" s="1"/>
  <c r="A235" i="24" s="1"/>
  <c r="A290" i="24" s="1"/>
  <c r="A345" i="24" s="1"/>
  <c r="A400" i="24" s="1"/>
  <c r="A455" i="24" s="1"/>
  <c r="A510" i="24" s="1"/>
  <c r="B69" i="24"/>
  <c r="B124" i="24" s="1"/>
  <c r="A69" i="24"/>
  <c r="A124" i="24" s="1"/>
  <c r="A179" i="24" s="1"/>
  <c r="A234" i="24" s="1"/>
  <c r="A289" i="24" s="1"/>
  <c r="A344" i="24" s="1"/>
  <c r="A399" i="24" s="1"/>
  <c r="A454" i="24" s="1"/>
  <c r="A509" i="24" s="1"/>
  <c r="B68" i="24"/>
  <c r="B123" i="24" s="1"/>
  <c r="A68" i="24"/>
  <c r="A123" i="24" s="1"/>
  <c r="A178" i="24" s="1"/>
  <c r="A233" i="24" s="1"/>
  <c r="A288" i="24" s="1"/>
  <c r="A343" i="24" s="1"/>
  <c r="A398" i="24" s="1"/>
  <c r="A453" i="24" s="1"/>
  <c r="A508" i="24" s="1"/>
  <c r="B67" i="24"/>
  <c r="A67" i="24"/>
  <c r="A122" i="24" s="1"/>
  <c r="A177" i="24" s="1"/>
  <c r="A232" i="24" s="1"/>
  <c r="A287" i="24" s="1"/>
  <c r="A342" i="24" s="1"/>
  <c r="A397" i="24" s="1"/>
  <c r="A452" i="24" s="1"/>
  <c r="A507" i="24" s="1"/>
  <c r="B66" i="24"/>
  <c r="B121" i="24" s="1"/>
  <c r="A66" i="24"/>
  <c r="A121" i="24" s="1"/>
  <c r="A176" i="24" s="1"/>
  <c r="A231" i="24" s="1"/>
  <c r="A286" i="24" s="1"/>
  <c r="A341" i="24" s="1"/>
  <c r="A396" i="24" s="1"/>
  <c r="A451" i="24" s="1"/>
  <c r="A506" i="24" s="1"/>
  <c r="B65" i="24"/>
  <c r="B120" i="24" s="1"/>
  <c r="A65" i="24"/>
  <c r="A120" i="24" s="1"/>
  <c r="A175" i="24" s="1"/>
  <c r="A230" i="24" s="1"/>
  <c r="A285" i="24" s="1"/>
  <c r="A340" i="24" s="1"/>
  <c r="A395" i="24" s="1"/>
  <c r="A450" i="24" s="1"/>
  <c r="A505" i="24" s="1"/>
  <c r="B64" i="24"/>
  <c r="A64" i="24"/>
  <c r="B63" i="24"/>
  <c r="B118" i="24" s="1"/>
  <c r="A63" i="24"/>
  <c r="A118" i="24" s="1"/>
  <c r="A173" i="24" s="1"/>
  <c r="A228" i="24" s="1"/>
  <c r="A283" i="24" s="1"/>
  <c r="A338" i="24" s="1"/>
  <c r="A393" i="24" s="1"/>
  <c r="A448" i="24" s="1"/>
  <c r="A503" i="24" s="1"/>
  <c r="B62" i="24"/>
  <c r="B117" i="24" s="1"/>
  <c r="A62" i="24"/>
  <c r="A117" i="24" s="1"/>
  <c r="A172" i="24" s="1"/>
  <c r="A227" i="24" s="1"/>
  <c r="A282" i="24" s="1"/>
  <c r="A337" i="24" s="1"/>
  <c r="A392" i="24" s="1"/>
  <c r="A447" i="24" s="1"/>
  <c r="A502" i="24" s="1"/>
  <c r="B61" i="24"/>
  <c r="B116" i="24" s="1"/>
  <c r="A61" i="24"/>
  <c r="A116" i="24" s="1"/>
  <c r="A171" i="24" s="1"/>
  <c r="A226" i="24" s="1"/>
  <c r="A281" i="24" s="1"/>
  <c r="A336" i="24" s="1"/>
  <c r="A391" i="24" s="1"/>
  <c r="A446" i="24" s="1"/>
  <c r="A501" i="24" s="1"/>
  <c r="B60" i="24"/>
  <c r="A60" i="24"/>
  <c r="A115" i="24" s="1"/>
  <c r="A170" i="24" s="1"/>
  <c r="A225" i="24" s="1"/>
  <c r="A280" i="24" s="1"/>
  <c r="A335" i="24" s="1"/>
  <c r="A390" i="24" s="1"/>
  <c r="A445" i="24" s="1"/>
  <c r="A500" i="24" s="1"/>
  <c r="B59" i="24"/>
  <c r="B114" i="24" s="1"/>
  <c r="A59" i="24"/>
  <c r="A114" i="24" s="1"/>
  <c r="A169" i="24" s="1"/>
  <c r="A224" i="24" s="1"/>
  <c r="A279" i="24" s="1"/>
  <c r="A334" i="24" s="1"/>
  <c r="A389" i="24" s="1"/>
  <c r="A444" i="24" s="1"/>
  <c r="A499" i="24" s="1"/>
  <c r="B58" i="24"/>
  <c r="B113" i="24" s="1"/>
  <c r="A58" i="24"/>
  <c r="A113" i="24" s="1"/>
  <c r="A168" i="24" s="1"/>
  <c r="A223" i="24" s="1"/>
  <c r="A278" i="24" s="1"/>
  <c r="A333" i="24" s="1"/>
  <c r="A388" i="24" s="1"/>
  <c r="A443" i="24" s="1"/>
  <c r="A498" i="24" s="1"/>
  <c r="B57" i="24"/>
  <c r="B112" i="24" s="1"/>
  <c r="B167" i="24" s="1"/>
  <c r="A57" i="24"/>
  <c r="A112" i="24" s="1"/>
  <c r="A167" i="24" s="1"/>
  <c r="A222" i="24" s="1"/>
  <c r="A277" i="24" s="1"/>
  <c r="A332" i="24" s="1"/>
  <c r="A387" i="24" s="1"/>
  <c r="A442" i="24" s="1"/>
  <c r="A497" i="24" s="1"/>
  <c r="E1" i="24"/>
  <c r="B426" i="13"/>
  <c r="B425" i="13"/>
  <c r="B424" i="13"/>
  <c r="B423" i="13"/>
  <c r="B422" i="13"/>
  <c r="B421" i="13"/>
  <c r="B420" i="13"/>
  <c r="B419" i="13"/>
  <c r="B418" i="13"/>
  <c r="B417" i="13"/>
  <c r="B416" i="13"/>
  <c r="B415" i="13"/>
  <c r="B414" i="13"/>
  <c r="B413" i="13"/>
  <c r="B412" i="13"/>
  <c r="B411" i="13"/>
  <c r="B410" i="13"/>
  <c r="B409" i="13"/>
  <c r="B408" i="13"/>
  <c r="B407" i="13"/>
  <c r="B406" i="13"/>
  <c r="B405" i="13"/>
  <c r="B404" i="13"/>
  <c r="B403" i="13"/>
  <c r="B402" i="13"/>
  <c r="B401" i="13"/>
  <c r="B400" i="13"/>
  <c r="B399" i="13"/>
  <c r="B398" i="13"/>
  <c r="B397" i="13"/>
  <c r="B396" i="13"/>
  <c r="B395" i="13"/>
  <c r="B394" i="13"/>
  <c r="B393" i="13"/>
  <c r="B392" i="13"/>
  <c r="B391" i="13"/>
  <c r="B390" i="13"/>
  <c r="B389" i="13"/>
  <c r="B388" i="13"/>
  <c r="B387" i="13"/>
  <c r="B386" i="13"/>
  <c r="B385" i="13"/>
  <c r="B384" i="13"/>
  <c r="B383" i="13"/>
  <c r="B382" i="13"/>
  <c r="B381" i="13"/>
  <c r="B380" i="13"/>
  <c r="B379" i="13"/>
  <c r="B378" i="13"/>
  <c r="B377" i="13"/>
  <c r="B376" i="13"/>
  <c r="B375" i="13"/>
  <c r="B374" i="13"/>
  <c r="B373" i="13"/>
  <c r="B372" i="13"/>
  <c r="B371" i="13"/>
  <c r="B370" i="13"/>
  <c r="B369" i="13"/>
  <c r="B368" i="13"/>
  <c r="B367" i="13"/>
  <c r="B366" i="13"/>
  <c r="B365" i="13"/>
  <c r="B364" i="13"/>
  <c r="B363" i="13"/>
  <c r="B362" i="13"/>
  <c r="B361" i="13"/>
  <c r="B360" i="13"/>
  <c r="B359" i="13"/>
  <c r="B358" i="13"/>
  <c r="B357" i="13"/>
  <c r="B356" i="13"/>
  <c r="B355" i="13"/>
  <c r="B354" i="13"/>
  <c r="B353" i="13"/>
  <c r="B352" i="13"/>
  <c r="B351" i="13"/>
  <c r="B350" i="13"/>
  <c r="B349" i="13"/>
  <c r="B348" i="13"/>
  <c r="B347" i="13"/>
  <c r="B346" i="13"/>
  <c r="B345" i="13"/>
  <c r="B344" i="13"/>
  <c r="B343" i="13"/>
  <c r="B342" i="13"/>
  <c r="B341" i="13"/>
  <c r="B340" i="13"/>
  <c r="B339" i="13"/>
  <c r="B338" i="13"/>
  <c r="B337" i="13"/>
  <c r="B336" i="13"/>
  <c r="B335" i="13"/>
  <c r="B334" i="13"/>
  <c r="B333" i="13"/>
  <c r="B332" i="13"/>
  <c r="B331" i="13"/>
  <c r="B330" i="13"/>
  <c r="B329" i="13"/>
  <c r="B328" i="13"/>
  <c r="B327" i="13"/>
  <c r="B326" i="13"/>
  <c r="B325" i="13"/>
  <c r="B324" i="13"/>
  <c r="B323" i="13"/>
  <c r="B322" i="13"/>
  <c r="B321" i="13"/>
  <c r="B320" i="13"/>
  <c r="B319" i="13"/>
  <c r="B318" i="13"/>
  <c r="B317" i="13"/>
  <c r="B316" i="13"/>
  <c r="B315" i="13"/>
  <c r="B314" i="13"/>
  <c r="B313" i="13"/>
  <c r="B312" i="13"/>
  <c r="B311" i="13"/>
  <c r="B310" i="13"/>
  <c r="B309" i="13"/>
  <c r="B308" i="13"/>
  <c r="B307" i="13"/>
  <c r="B306" i="13"/>
  <c r="B305" i="13"/>
  <c r="B304" i="13"/>
  <c r="B303" i="13"/>
  <c r="B302" i="13"/>
  <c r="B301" i="13"/>
  <c r="B300" i="13"/>
  <c r="B299" i="13"/>
  <c r="B298" i="13"/>
  <c r="B297" i="13"/>
  <c r="B296" i="13"/>
  <c r="B295" i="13"/>
  <c r="B294" i="13"/>
  <c r="B293" i="13"/>
  <c r="B292" i="13"/>
  <c r="B291" i="13"/>
  <c r="B290" i="13"/>
  <c r="B289" i="13"/>
  <c r="B288" i="13"/>
  <c r="B287" i="13"/>
  <c r="B286" i="13"/>
  <c r="B285" i="13"/>
  <c r="B284" i="13"/>
  <c r="B283" i="13"/>
  <c r="B282" i="13"/>
  <c r="B281" i="13"/>
  <c r="B280" i="13"/>
  <c r="B279" i="13"/>
  <c r="B278" i="13"/>
  <c r="B277" i="13"/>
  <c r="B276" i="13"/>
  <c r="B275" i="13"/>
  <c r="B274" i="13"/>
  <c r="B273" i="13"/>
  <c r="B272" i="13"/>
  <c r="B271" i="13"/>
  <c r="B270" i="13"/>
  <c r="B269" i="13"/>
  <c r="B268" i="13"/>
  <c r="B267" i="13"/>
  <c r="B266" i="13"/>
  <c r="B265" i="13"/>
  <c r="B264" i="13"/>
  <c r="B263" i="13"/>
  <c r="B262" i="13"/>
  <c r="B261" i="13"/>
  <c r="B260" i="13"/>
  <c r="B259" i="13"/>
  <c r="B258" i="13"/>
  <c r="B257" i="13"/>
  <c r="B256" i="13"/>
  <c r="B255" i="13"/>
  <c r="B254" i="13"/>
  <c r="B253" i="13"/>
  <c r="B252" i="13"/>
  <c r="B251" i="13"/>
  <c r="B250" i="13"/>
  <c r="B249" i="13"/>
  <c r="B248" i="13"/>
  <c r="B247" i="13"/>
  <c r="B246" i="13"/>
  <c r="B245" i="13"/>
  <c r="B244" i="13"/>
  <c r="B243" i="13"/>
  <c r="B242" i="13"/>
  <c r="B241" i="13"/>
  <c r="B240" i="13"/>
  <c r="B239" i="13"/>
  <c r="B238" i="13"/>
  <c r="B237" i="13"/>
  <c r="B236" i="13"/>
  <c r="B235" i="13"/>
  <c r="B234" i="13"/>
  <c r="B233" i="13"/>
  <c r="B232" i="13"/>
  <c r="B231" i="13"/>
  <c r="B230" i="13"/>
  <c r="B229" i="13"/>
  <c r="B228" i="13"/>
  <c r="B227" i="13"/>
  <c r="B226" i="13"/>
  <c r="B225" i="13"/>
  <c r="B224" i="13"/>
  <c r="B223" i="13"/>
  <c r="B222" i="13"/>
  <c r="B221" i="13"/>
  <c r="B220" i="13"/>
  <c r="B219" i="13"/>
  <c r="B218" i="13"/>
  <c r="B217" i="13"/>
  <c r="B216" i="13"/>
  <c r="B215" i="13"/>
  <c r="B214" i="13"/>
  <c r="B213" i="13"/>
  <c r="B212" i="13"/>
  <c r="B211" i="13"/>
  <c r="B210" i="13"/>
  <c r="B209" i="13"/>
  <c r="B208" i="13"/>
  <c r="B207" i="13"/>
  <c r="B206" i="13"/>
  <c r="B205" i="13"/>
  <c r="B204" i="13"/>
  <c r="B203" i="13"/>
  <c r="B202" i="13"/>
  <c r="B201" i="13"/>
  <c r="B200" i="13"/>
  <c r="B199" i="13"/>
  <c r="B198" i="13"/>
  <c r="B197" i="13"/>
  <c r="B196" i="13"/>
  <c r="B195" i="13"/>
  <c r="B194" i="13"/>
  <c r="B193" i="13"/>
  <c r="B192" i="13"/>
  <c r="B191" i="13"/>
  <c r="B190" i="13"/>
  <c r="B189" i="13"/>
  <c r="B188" i="13"/>
  <c r="B187" i="13"/>
  <c r="B186" i="13"/>
  <c r="B185" i="13"/>
  <c r="B184" i="13"/>
  <c r="B183" i="13"/>
  <c r="B182" i="13"/>
  <c r="B181" i="13"/>
  <c r="B180" i="13"/>
  <c r="B179" i="13"/>
  <c r="B178" i="13"/>
  <c r="B177" i="13"/>
  <c r="B176" i="13"/>
  <c r="B175" i="13"/>
  <c r="B174" i="13"/>
  <c r="B173" i="13"/>
  <c r="B172" i="13"/>
  <c r="B171" i="13"/>
  <c r="B170" i="13"/>
  <c r="B169" i="13"/>
  <c r="B168" i="13"/>
  <c r="B167" i="13"/>
  <c r="B166" i="13"/>
  <c r="B165" i="13"/>
  <c r="B164" i="13"/>
  <c r="B163" i="13"/>
  <c r="B162" i="13"/>
  <c r="B161" i="13"/>
  <c r="B160" i="13"/>
  <c r="B159" i="13"/>
  <c r="B158" i="13"/>
  <c r="B157" i="13"/>
  <c r="B156" i="13"/>
  <c r="B155" i="13"/>
  <c r="B154" i="13"/>
  <c r="B153" i="13"/>
  <c r="B152" i="13"/>
  <c r="B151" i="13"/>
  <c r="B150" i="13"/>
  <c r="B149" i="13"/>
  <c r="B148" i="13"/>
  <c r="B147" i="13"/>
  <c r="B146" i="13"/>
  <c r="B145" i="13"/>
  <c r="B144" i="13"/>
  <c r="B143" i="13"/>
  <c r="B142" i="13"/>
  <c r="B141" i="13"/>
  <c r="B140" i="13"/>
  <c r="B139" i="13"/>
  <c r="B138" i="13"/>
  <c r="B137" i="13"/>
  <c r="B136" i="13"/>
  <c r="B135" i="13"/>
  <c r="B134" i="13"/>
  <c r="B133" i="13"/>
  <c r="B132" i="13"/>
  <c r="B131" i="13"/>
  <c r="B130" i="13"/>
  <c r="B129" i="13"/>
  <c r="B128" i="13"/>
  <c r="B127" i="13"/>
  <c r="B126" i="13"/>
  <c r="B125" i="13"/>
  <c r="B124" i="13"/>
  <c r="B123" i="13"/>
  <c r="B122" i="13"/>
  <c r="B121" i="13"/>
  <c r="B120" i="13"/>
  <c r="B119" i="13"/>
  <c r="B118" i="13"/>
  <c r="B117" i="13"/>
  <c r="B116" i="13"/>
  <c r="B115" i="13"/>
  <c r="B114" i="13"/>
  <c r="B113" i="13"/>
  <c r="B112" i="13"/>
  <c r="B111" i="13"/>
  <c r="B110" i="13"/>
  <c r="B109" i="13"/>
  <c r="B108" i="13"/>
  <c r="B107" i="13"/>
  <c r="B106" i="13"/>
  <c r="B105" i="13"/>
  <c r="B104" i="13"/>
  <c r="B103" i="13"/>
  <c r="B102" i="13"/>
  <c r="B101" i="13"/>
  <c r="B100" i="13"/>
  <c r="B99" i="13"/>
  <c r="B98" i="13"/>
  <c r="B97" i="13"/>
  <c r="B96" i="13"/>
  <c r="B95" i="13"/>
  <c r="B94" i="13"/>
  <c r="B93" i="13"/>
  <c r="B92" i="13"/>
  <c r="B91" i="13"/>
  <c r="B90" i="13"/>
  <c r="B89" i="13"/>
  <c r="B88" i="13"/>
  <c r="B87" i="13"/>
  <c r="B86" i="13"/>
  <c r="B85" i="13"/>
  <c r="B84" i="13"/>
  <c r="B83" i="13"/>
  <c r="B82" i="13"/>
  <c r="B81" i="13"/>
  <c r="B80" i="13"/>
  <c r="B79" i="13"/>
  <c r="B78" i="13"/>
  <c r="B77" i="13"/>
  <c r="B76" i="13"/>
  <c r="B75" i="13"/>
  <c r="B74" i="13"/>
  <c r="B73" i="13"/>
  <c r="B72" i="13"/>
  <c r="B71" i="13"/>
  <c r="B70" i="13"/>
  <c r="B69" i="13"/>
  <c r="B68" i="13"/>
  <c r="B67" i="13"/>
  <c r="B66" i="13"/>
  <c r="B65" i="13"/>
  <c r="B64" i="13"/>
  <c r="B63" i="13"/>
  <c r="B62" i="13"/>
  <c r="B61" i="13"/>
  <c r="B60" i="13"/>
  <c r="B59" i="13"/>
  <c r="B58" i="13"/>
  <c r="B57" i="13"/>
  <c r="B56" i="13"/>
  <c r="B55" i="13"/>
  <c r="B54" i="13"/>
  <c r="B53" i="13"/>
  <c r="B52" i="13"/>
  <c r="B51" i="13"/>
  <c r="B50" i="13"/>
  <c r="B49" i="13"/>
  <c r="B48" i="13"/>
  <c r="B47" i="13"/>
  <c r="B46" i="13"/>
  <c r="B45" i="13"/>
  <c r="B44" i="13"/>
  <c r="B43" i="13"/>
  <c r="B42" i="13"/>
  <c r="B41" i="13"/>
  <c r="B40" i="13"/>
  <c r="B39" i="13"/>
  <c r="B38" i="13"/>
  <c r="B37" i="13"/>
  <c r="B36" i="13"/>
  <c r="B35" i="13"/>
  <c r="B34" i="13"/>
  <c r="B33" i="13"/>
  <c r="B32" i="13"/>
  <c r="B31" i="13"/>
  <c r="B30" i="13"/>
  <c r="B29" i="13"/>
  <c r="B28" i="13"/>
  <c r="B27" i="13"/>
  <c r="B26" i="13"/>
  <c r="B25" i="13"/>
  <c r="B24" i="13"/>
  <c r="B23" i="13"/>
  <c r="B22" i="13"/>
  <c r="B21" i="13"/>
  <c r="B20" i="13"/>
  <c r="B19" i="13"/>
  <c r="B18" i="13"/>
  <c r="B17" i="13"/>
  <c r="B16" i="13"/>
  <c r="B15" i="13"/>
  <c r="B14" i="13"/>
  <c r="B13" i="13"/>
  <c r="B12" i="13"/>
  <c r="B11" i="13"/>
  <c r="B10" i="13"/>
  <c r="B9" i="13"/>
  <c r="B8" i="13"/>
  <c r="B7" i="13"/>
  <c r="B6" i="13"/>
  <c r="B5" i="13"/>
  <c r="B4" i="13"/>
  <c r="B3" i="13"/>
  <c r="B2" i="13"/>
  <c r="F1" i="13"/>
  <c r="A1" i="13"/>
  <c r="B241" i="24" l="1"/>
  <c r="B189" i="24"/>
  <c r="B176" i="24"/>
  <c r="B179" i="24"/>
  <c r="B271" i="24"/>
  <c r="B193" i="24"/>
  <c r="B258" i="24"/>
  <c r="B222" i="24"/>
  <c r="B169" i="24"/>
  <c r="B217" i="24"/>
  <c r="B209" i="24"/>
  <c r="B173" i="24"/>
  <c r="B221" i="24"/>
  <c r="B237" i="24"/>
  <c r="B250" i="24"/>
  <c r="B213" i="24"/>
  <c r="B225" i="24"/>
  <c r="B168" i="24"/>
  <c r="B171" i="24"/>
  <c r="B181" i="24"/>
  <c r="B185" i="24"/>
  <c r="B201" i="24"/>
  <c r="B465" i="24"/>
  <c r="B191" i="24"/>
  <c r="B308" i="24"/>
  <c r="B215" i="24"/>
  <c r="B204" i="24"/>
  <c r="B207" i="24"/>
  <c r="B119" i="24"/>
  <c r="B145" i="24"/>
  <c r="B183" i="24"/>
  <c r="B233" i="24"/>
  <c r="B249" i="24"/>
  <c r="B315" i="24"/>
  <c r="B196" i="24"/>
  <c r="B137" i="24"/>
  <c r="B175" i="24"/>
  <c r="B188" i="24"/>
  <c r="B273" i="24"/>
  <c r="B330" i="24"/>
  <c r="B257" i="24"/>
  <c r="B129" i="24"/>
  <c r="B142" i="24"/>
  <c r="B180" i="24"/>
  <c r="B199" i="24"/>
  <c r="B297" i="24"/>
  <c r="B269" i="24"/>
  <c r="B172" i="24"/>
  <c r="B206" i="24"/>
  <c r="B212" i="24"/>
  <c r="B177" i="24"/>
  <c r="B219" i="24"/>
  <c r="B263" i="24"/>
  <c r="B266" i="24"/>
  <c r="B265" i="24"/>
  <c r="B184" i="24" l="1"/>
  <c r="B243" i="24"/>
  <c r="B288" i="24"/>
  <c r="B174" i="24"/>
  <c r="B246" i="24"/>
  <c r="B236" i="24"/>
  <c r="B352" i="24"/>
  <c r="B312" i="24"/>
  <c r="B230" i="24"/>
  <c r="B259" i="24"/>
  <c r="B520" i="24"/>
  <c r="B268" i="24"/>
  <c r="B228" i="24"/>
  <c r="B277" i="24"/>
  <c r="B234" i="24"/>
  <c r="B232" i="24"/>
  <c r="B192" i="24"/>
  <c r="B226" i="24"/>
  <c r="B264" i="24"/>
  <c r="B274" i="24"/>
  <c r="B261" i="24"/>
  <c r="B235" i="24"/>
  <c r="B324" i="24"/>
  <c r="B197" i="24"/>
  <c r="B262" i="24"/>
  <c r="B320" i="24"/>
  <c r="B318" i="24"/>
  <c r="B267" i="24"/>
  <c r="B254" i="24"/>
  <c r="B251" i="24"/>
  <c r="B238" i="24"/>
  <c r="B270" i="24"/>
  <c r="B256" i="24"/>
  <c r="B305" i="24"/>
  <c r="B313" i="24"/>
  <c r="B231" i="24"/>
  <c r="B223" i="24"/>
  <c r="B272" i="24"/>
  <c r="B321" i="24"/>
  <c r="B227" i="24"/>
  <c r="B385" i="24"/>
  <c r="B200" i="24"/>
  <c r="B363" i="24"/>
  <c r="B240" i="24"/>
  <c r="B292" i="24"/>
  <c r="B248" i="24"/>
  <c r="B244" i="24"/>
  <c r="B328" i="24"/>
  <c r="B370" i="24"/>
  <c r="B224" i="24"/>
  <c r="B296" i="24"/>
  <c r="B304" i="24"/>
  <c r="B280" i="24"/>
  <c r="B276" i="24"/>
  <c r="B326" i="24"/>
  <c r="B282" i="24" l="1"/>
  <c r="B286" i="24"/>
  <c r="B325" i="24"/>
  <c r="B322" i="24"/>
  <c r="B359" i="24"/>
  <c r="B383" i="24"/>
  <c r="B295" i="24"/>
  <c r="B252" i="24"/>
  <c r="B329" i="24"/>
  <c r="B287" i="24"/>
  <c r="B323" i="24"/>
  <c r="B367" i="24"/>
  <c r="B299" i="24"/>
  <c r="B376" i="24"/>
  <c r="B368" i="24"/>
  <c r="B293" i="24"/>
  <c r="B373" i="24"/>
  <c r="B343" i="24"/>
  <c r="B418" i="24"/>
  <c r="B379" i="24"/>
  <c r="B319" i="24"/>
  <c r="B289" i="24"/>
  <c r="B407" i="24"/>
  <c r="B381" i="24"/>
  <c r="B351" i="24"/>
  <c r="B331" i="24"/>
  <c r="B360" i="24"/>
  <c r="B306" i="24"/>
  <c r="B279" i="24"/>
  <c r="B255" i="24"/>
  <c r="B327" i="24"/>
  <c r="B375" i="24"/>
  <c r="B290" i="24"/>
  <c r="B281" i="24"/>
  <c r="B332" i="24"/>
  <c r="B314" i="24"/>
  <c r="B291" i="24"/>
  <c r="B298" i="24"/>
  <c r="B303" i="24"/>
  <c r="B335" i="24"/>
  <c r="B278" i="24"/>
  <c r="B311" i="24"/>
  <c r="B309" i="24"/>
  <c r="B317" i="24"/>
  <c r="B247" i="24"/>
  <c r="B283" i="24"/>
  <c r="B301" i="24"/>
  <c r="B425" i="24"/>
  <c r="B347" i="24"/>
  <c r="B440" i="24"/>
  <c r="B316" i="24"/>
  <c r="B285" i="24"/>
  <c r="B239" i="24"/>
  <c r="B229" i="24"/>
  <c r="B480" i="24" l="1"/>
  <c r="B340" i="24"/>
  <c r="B372" i="24"/>
  <c r="B390" i="24"/>
  <c r="B369" i="24"/>
  <c r="B430" i="24"/>
  <c r="B361" i="24"/>
  <c r="B436" i="24"/>
  <c r="B434" i="24"/>
  <c r="B348" i="24"/>
  <c r="B422" i="24"/>
  <c r="B377" i="24"/>
  <c r="B371" i="24"/>
  <c r="B378" i="24"/>
  <c r="B350" i="24"/>
  <c r="B356" i="24"/>
  <c r="B364" i="24"/>
  <c r="B358" i="24"/>
  <c r="B387" i="24"/>
  <c r="B382" i="24"/>
  <c r="B415" i="24"/>
  <c r="B462" i="24"/>
  <c r="B473" i="24"/>
  <c r="B423" i="24"/>
  <c r="B380" i="24"/>
  <c r="B338" i="24"/>
  <c r="B336" i="24"/>
  <c r="B310" i="24"/>
  <c r="B344" i="24"/>
  <c r="B342" i="24"/>
  <c r="B341" i="24"/>
  <c r="B366" i="24"/>
  <c r="B353" i="24"/>
  <c r="B386" i="24"/>
  <c r="B398" i="24"/>
  <c r="B431" i="24"/>
  <c r="B438" i="24"/>
  <c r="B334" i="24"/>
  <c r="B374" i="24"/>
  <c r="B354" i="24"/>
  <c r="B333" i="24"/>
  <c r="B346" i="24"/>
  <c r="B402" i="24"/>
  <c r="B302" i="24"/>
  <c r="B345" i="24"/>
  <c r="B406" i="24"/>
  <c r="B428" i="24"/>
  <c r="B384" i="24"/>
  <c r="B414" i="24"/>
  <c r="B337" i="24"/>
  <c r="B284" i="24"/>
  <c r="B495" i="24"/>
  <c r="B294" i="24"/>
  <c r="B307" i="24"/>
  <c r="B362" i="24" l="1"/>
  <c r="B392" i="24"/>
  <c r="B461" i="24"/>
  <c r="B388" i="24"/>
  <c r="B411" i="24"/>
  <c r="B491" i="24"/>
  <c r="B445" i="24"/>
  <c r="B421" i="24"/>
  <c r="B365" i="24"/>
  <c r="B409" i="24"/>
  <c r="B486" i="24"/>
  <c r="B478" i="24"/>
  <c r="B437" i="24"/>
  <c r="B493" i="24"/>
  <c r="B408" i="24"/>
  <c r="B357" i="24"/>
  <c r="B550" i="24"/>
  <c r="B439" i="24"/>
  <c r="B432" i="24"/>
  <c r="B339" i="24"/>
  <c r="B483" i="24"/>
  <c r="B429" i="24"/>
  <c r="B453" i="24"/>
  <c r="B396" i="24"/>
  <c r="B528" i="24"/>
  <c r="B442" i="24"/>
  <c r="B405" i="24"/>
  <c r="B477" i="24"/>
  <c r="B416" i="24"/>
  <c r="B427" i="24"/>
  <c r="B391" i="24"/>
  <c r="B457" i="24"/>
  <c r="B389" i="24"/>
  <c r="B397" i="24"/>
  <c r="B517" i="24"/>
  <c r="B413" i="24"/>
  <c r="B485" i="24"/>
  <c r="B401" i="24"/>
  <c r="B441" i="24"/>
  <c r="B393" i="24"/>
  <c r="B433" i="24"/>
  <c r="B403" i="24"/>
  <c r="B395" i="24"/>
  <c r="B349" i="24"/>
  <c r="B469" i="24"/>
  <c r="B400" i="24"/>
  <c r="B419" i="24"/>
  <c r="B424" i="24"/>
  <c r="B435" i="24"/>
  <c r="B399" i="24"/>
  <c r="B470" i="24"/>
  <c r="B426" i="24"/>
  <c r="B489" i="24"/>
  <c r="B535" i="24"/>
  <c r="B512" i="24" l="1"/>
  <c r="B451" i="24"/>
  <c r="B533" i="24"/>
  <c r="B443" i="24"/>
  <c r="B448" i="24"/>
  <c r="B481" i="24"/>
  <c r="B479" i="24"/>
  <c r="B404" i="24"/>
  <c r="B468" i="24"/>
  <c r="B532" i="24"/>
  <c r="B394" i="24"/>
  <c r="B412" i="24"/>
  <c r="B476" i="24"/>
  <c r="B541" i="24"/>
  <c r="B525" i="24"/>
  <c r="B474" i="24"/>
  <c r="B450" i="24"/>
  <c r="B496" i="24"/>
  <c r="B446" i="24"/>
  <c r="B460" i="24"/>
  <c r="B508" i="24"/>
  <c r="B487" i="24"/>
  <c r="B463" i="24"/>
  <c r="B500" i="24"/>
  <c r="B516" i="24"/>
  <c r="B544" i="24"/>
  <c r="B490" i="24"/>
  <c r="B458" i="24"/>
  <c r="B456" i="24"/>
  <c r="B482" i="24"/>
  <c r="B464" i="24"/>
  <c r="B546" i="24"/>
  <c r="B454" i="24"/>
  <c r="B455" i="24"/>
  <c r="B452" i="24"/>
  <c r="B497" i="24"/>
  <c r="B484" i="24"/>
  <c r="B494" i="24"/>
  <c r="B548" i="24"/>
  <c r="B447" i="24"/>
  <c r="B538" i="24"/>
  <c r="B466" i="24"/>
  <c r="B488" i="24"/>
  <c r="B524" i="24"/>
  <c r="B540" i="24"/>
  <c r="B444" i="24"/>
  <c r="B471" i="24"/>
  <c r="B492" i="24"/>
  <c r="B420" i="24"/>
  <c r="B417" i="24"/>
  <c r="B547" i="24" l="1"/>
  <c r="B515" i="24"/>
  <c r="B467" i="24"/>
  <c r="B459" i="24"/>
  <c r="B498" i="24"/>
  <c r="B502" i="24"/>
  <c r="B513" i="24"/>
  <c r="B529" i="24"/>
  <c r="B507" i="24"/>
  <c r="B501" i="24"/>
  <c r="B526" i="24"/>
  <c r="B543" i="24"/>
  <c r="B519" i="24"/>
  <c r="B545" i="24"/>
  <c r="B518" i="24"/>
  <c r="B449" i="24"/>
  <c r="B534" i="24"/>
  <c r="B549" i="24"/>
  <c r="B536" i="24"/>
  <c r="B506" i="24"/>
  <c r="B475" i="24"/>
  <c r="B472" i="24"/>
  <c r="B499" i="24"/>
  <c r="B521" i="24"/>
  <c r="B510" i="24"/>
  <c r="B537" i="24"/>
  <c r="B542" i="24"/>
  <c r="B551" i="24"/>
  <c r="B539" i="24"/>
  <c r="B509" i="24"/>
  <c r="B531" i="24"/>
  <c r="B523" i="24"/>
  <c r="B511" i="24"/>
  <c r="B505" i="24"/>
  <c r="B503" i="24"/>
  <c r="B504" i="24" l="1"/>
  <c r="G1" i="24"/>
  <c r="B514" i="24"/>
  <c r="B522" i="24"/>
  <c r="B527" i="24"/>
  <c r="B530" i="24"/>
</calcChain>
</file>

<file path=xl/sharedStrings.xml><?xml version="1.0" encoding="utf-8"?>
<sst xmlns="http://schemas.openxmlformats.org/spreadsheetml/2006/main" count="6215" uniqueCount="164">
  <si>
    <t>PVM</t>
  </si>
  <si>
    <t>Päivä</t>
  </si>
  <si>
    <t>Klo</t>
  </si>
  <si>
    <t>Kotijoukkue</t>
  </si>
  <si>
    <t>Vierasjoukkue</t>
  </si>
  <si>
    <t>Kenttä</t>
  </si>
  <si>
    <t>Huom!</t>
  </si>
  <si>
    <t>Hae joukkueen pelit -valikko ↓</t>
  </si>
  <si>
    <t>(Valitse tästä joukkue)</t>
  </si>
  <si>
    <t>Runosmäki</t>
  </si>
  <si>
    <t>Suikkila</t>
  </si>
  <si>
    <t>TT-areena 1/2</t>
  </si>
  <si>
    <t>2015 Liiga 8v8</t>
  </si>
  <si>
    <t>TT-areena 3/4</t>
  </si>
  <si>
    <t>Turjanpuisto</t>
  </si>
  <si>
    <t>Hannunniittu</t>
  </si>
  <si>
    <t>Kuhilaspuisto</t>
  </si>
  <si>
    <t>Honkaistenpuisto</t>
  </si>
  <si>
    <t>Ilmestyspäivän kenttä</t>
  </si>
  <si>
    <t>Parkki</t>
  </si>
  <si>
    <t>Pelttarin kenttä</t>
  </si>
  <si>
    <t>Teräsrautela</t>
  </si>
  <si>
    <t>Uittamo</t>
  </si>
  <si>
    <t>Impivaara jp-halli</t>
  </si>
  <si>
    <t>Vähäheikkilä</t>
  </si>
  <si>
    <t>Vko</t>
  </si>
  <si>
    <t>Pvm</t>
  </si>
  <si>
    <t>Pv</t>
  </si>
  <si>
    <t>Pinnoite</t>
  </si>
  <si>
    <t>1 Ma</t>
  </si>
  <si>
    <t>Hiekka</t>
  </si>
  <si>
    <t>Tekonurmi</t>
  </si>
  <si>
    <t>TT-Areena</t>
  </si>
  <si>
    <t>2 Ti</t>
  </si>
  <si>
    <t>3 Ke</t>
  </si>
  <si>
    <t>4 To</t>
  </si>
  <si>
    <t>Muuta</t>
  </si>
  <si>
    <t>Hannunniittu 2019 valkoinen</t>
  </si>
  <si>
    <t>Heppari 2019</t>
  </si>
  <si>
    <t>Hirvensalo 2017</t>
  </si>
  <si>
    <t>Linna 18</t>
  </si>
  <si>
    <t>Hannunniitun Hait</t>
  </si>
  <si>
    <t>Hannunniitun Hurrikaanit</t>
  </si>
  <si>
    <t>Peltolan Futarit Mustat</t>
  </si>
  <si>
    <t>Kylässuon kenttä</t>
  </si>
  <si>
    <t>Kärsämäki 2020 Musta</t>
  </si>
  <si>
    <t>Hepokulta valkoinen</t>
  </si>
  <si>
    <t>Hirvensalon Nappulat 2015</t>
  </si>
  <si>
    <t>Kaana 2015</t>
  </si>
  <si>
    <t>Peltolan Dynamo</t>
  </si>
  <si>
    <t>Runosmäki 2016 vihreät</t>
  </si>
  <si>
    <t>Mapa 2016</t>
  </si>
  <si>
    <t>MaPa Musta</t>
  </si>
  <si>
    <t>2019 Liiga</t>
  </si>
  <si>
    <t>Juhannuskukkula</t>
  </si>
  <si>
    <t>Pohjola Jääkarhut</t>
  </si>
  <si>
    <t>MaPa 2019 valkoinen</t>
  </si>
  <si>
    <t>Peltolan Futarit Keltaiset</t>
  </si>
  <si>
    <t>Kärsämäen Ryminä -16</t>
  </si>
  <si>
    <t>Hannunniittu 2019 sininen</t>
  </si>
  <si>
    <t>Hirvensalon Pyörremyrskyt</t>
  </si>
  <si>
    <t>Vakke 2015-16</t>
  </si>
  <si>
    <t>Hirvensalo 18</t>
  </si>
  <si>
    <t>Uittamo Sininen</t>
  </si>
  <si>
    <t>Itäkaari</t>
  </si>
  <si>
    <t>Pohjola 2017</t>
  </si>
  <si>
    <t>Uittamo 2019</t>
  </si>
  <si>
    <t>Hirvensalon Tornadot</t>
  </si>
  <si>
    <t>Kärsämäki P2018</t>
  </si>
  <si>
    <t>Tytöt 2018-19</t>
  </si>
  <si>
    <t>Tytöt Pohjoinen</t>
  </si>
  <si>
    <t>Tytöt Etelä</t>
  </si>
  <si>
    <t>Tytöt Itä</t>
  </si>
  <si>
    <t>Tytöt Länsi</t>
  </si>
  <si>
    <t>Uittamo Valkoinen</t>
  </si>
  <si>
    <t>Pääskyvuori Gepardit 2015</t>
  </si>
  <si>
    <t>Kärsämäen Ryminä -15</t>
  </si>
  <si>
    <t>Varissuo 2018-19</t>
  </si>
  <si>
    <t>MaPa 2019 sininen</t>
  </si>
  <si>
    <t>2020-sarja</t>
  </si>
  <si>
    <t>Pohjola 2020</t>
  </si>
  <si>
    <t>TuNL T2017-18 (Liiga)</t>
  </si>
  <si>
    <t>TuNL T2017-18 (Divari)</t>
  </si>
  <si>
    <t>Hirvensalo 2016</t>
  </si>
  <si>
    <t>8v8</t>
  </si>
  <si>
    <t>SPL:n pelejä</t>
  </si>
  <si>
    <t>2015 Divari 5v5</t>
  </si>
  <si>
    <t>2016-sarja</t>
  </si>
  <si>
    <t>Hannunniittu 2016 (2015 Liiga)</t>
  </si>
  <si>
    <t>Runosmäen Pantterit</t>
  </si>
  <si>
    <t>2017-sarja</t>
  </si>
  <si>
    <t>Runosmäki Pantterit Vihreä</t>
  </si>
  <si>
    <t>Peltola 17-18</t>
  </si>
  <si>
    <t>2018 Divari 5v5</t>
  </si>
  <si>
    <t>Runosmäki 18-19 Vihreä</t>
  </si>
  <si>
    <t>Lauste 2018-19</t>
  </si>
  <si>
    <t>Hannunniittu 2016 (2016-sarja)</t>
  </si>
  <si>
    <t>MaPa 2017 Mustat</t>
  </si>
  <si>
    <t>2018 Liiga 5v5</t>
  </si>
  <si>
    <t>Uittamo 2018 Valkoinen</t>
  </si>
  <si>
    <t>Kupittaa 16</t>
  </si>
  <si>
    <t>Valkeavuori</t>
  </si>
  <si>
    <t>Hannunniittu 2016 (2017-sarja)</t>
  </si>
  <si>
    <t>Hannunniittu 2017 Punainen</t>
  </si>
  <si>
    <t>MaPa 2017 Valkoiset</t>
  </si>
  <si>
    <t>HePo Sininen</t>
  </si>
  <si>
    <t>Tytöt 2015-16</t>
  </si>
  <si>
    <t>Runosmäki 18-19 Valkoinen</t>
  </si>
  <si>
    <t>Pohjola 2016</t>
  </si>
  <si>
    <t>Pohjola Sudet</t>
  </si>
  <si>
    <t>MaPa 2018</t>
  </si>
  <si>
    <t>Hirvensalon Hurrikaanit</t>
  </si>
  <si>
    <t>Hirvensalon Trombit</t>
  </si>
  <si>
    <t>2019 Divari 5v5</t>
  </si>
  <si>
    <t>Pohjola Jääkarhut valkoinen</t>
  </si>
  <si>
    <t>Hirvensalo Pyörremyrskyt 2019</t>
  </si>
  <si>
    <t>Hannunniittu 2020</t>
  </si>
  <si>
    <t>Hirvensalo Tornadot 2019</t>
  </si>
  <si>
    <t>Pohjola 2020 Valkoinen</t>
  </si>
  <si>
    <t>Kupittaa 2019-20 Vihreä</t>
  </si>
  <si>
    <t>Peltola 19-20</t>
  </si>
  <si>
    <t>Tytöt 2020</t>
  </si>
  <si>
    <t>Tytöt Pohjoinen 2020</t>
  </si>
  <si>
    <t>Tytöt Hirvensalo 2020</t>
  </si>
  <si>
    <t>Tytöt Itä 2020</t>
  </si>
  <si>
    <t>Tytöt Länsi 2020</t>
  </si>
  <si>
    <t>Kupittaa 2019-20 Valkoinen</t>
  </si>
  <si>
    <t>Kärsämäki Punainen</t>
  </si>
  <si>
    <t>Tytöt Etelä 2018-19</t>
  </si>
  <si>
    <t>Hannunniittu 2017 Sininen</t>
  </si>
  <si>
    <t>Hepokulta 2019 sininen</t>
  </si>
  <si>
    <t>Pohjola 2020 Sininen</t>
  </si>
  <si>
    <t>MaPa 2020</t>
  </si>
  <si>
    <t>Pohjola Karhut</t>
  </si>
  <si>
    <t>Hirvensalo Hurrikaanit 2019</t>
  </si>
  <si>
    <t>Uittamo 2018 Sininen</t>
  </si>
  <si>
    <t>Uittamon Ukkoset 2015</t>
  </si>
  <si>
    <t>Uittamon Ukkoset 2016</t>
  </si>
  <si>
    <t>Linna Tykit 2016</t>
  </si>
  <si>
    <t>Linna Velhot 2016</t>
  </si>
  <si>
    <t>Linna Velhot 2019</t>
  </si>
  <si>
    <t>Linna Tykit 2019</t>
  </si>
  <si>
    <t>Ottelut 25</t>
  </si>
  <si>
    <t xml:space="preserve">Sarja </t>
  </si>
  <si>
    <t>Ottelut 10</t>
  </si>
  <si>
    <t>Ottelut 60</t>
  </si>
  <si>
    <t>Ottelut 40</t>
  </si>
  <si>
    <t>Ottelut 30</t>
  </si>
  <si>
    <t>Ottelut 18</t>
  </si>
  <si>
    <t>Ottelut 54</t>
  </si>
  <si>
    <t>Ottelut 63</t>
  </si>
  <si>
    <t>Vain KaaNa 2015</t>
  </si>
  <si>
    <t>Ottelut 35</t>
  </si>
  <si>
    <t>Ottelut 72</t>
  </si>
  <si>
    <t>Hepokullan hiekkakenttä</t>
  </si>
  <si>
    <t>Pohjola 2020 ei osallistu sarjaan!</t>
  </si>
  <si>
    <t>Kenttä ja kellonaika vaihtunut!</t>
  </si>
  <si>
    <t>HePo Valkoinen</t>
  </si>
  <si>
    <t xml:space="preserve"> </t>
  </si>
  <si>
    <t>Vastuujoukkue Hirvensalo</t>
  </si>
  <si>
    <t>Vastuujoukkue Etelä</t>
  </si>
  <si>
    <t>Vastuujoukkue Itä</t>
  </si>
  <si>
    <t>Vastuujoukkue Länsi</t>
  </si>
  <si>
    <t>Vastuujoukkue Pohjoinen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</si>
</sst>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d"/>
    <numFmt numFmtId="165" formatCode="h:mm;@"/>
  </numFmts>
  <fonts count="9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trike/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trike/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  <fill>
      <patternFill patternType="solid">
        <fgColor rgb="FFFFFF0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1" fillId="0" borderId="0" xfId="0" applyFont="1"/>
    <xf numFmtId="0" fontId="1" fillId="3" borderId="0" xfId="0" applyFont="1" applyFill="1"/>
    <xf numFmtId="0" fontId="1" fillId="0" borderId="0" xfId="0" applyFont="1" applyAlignment="1">
      <alignment horizontal="left"/>
    </xf>
    <xf numFmtId="0" fontId="0" fillId="2" borderId="2" xfId="0" applyFill="1" applyBorder="1" applyAlignment="1">
      <alignment horizontal="center"/>
    </xf>
    <xf numFmtId="0" fontId="1" fillId="0" borderId="1" xfId="0" applyFont="1" applyBorder="1"/>
    <xf numFmtId="0" fontId="0" fillId="0" borderId="1" xfId="0" applyBorder="1"/>
    <xf numFmtId="14" fontId="0" fillId="0" borderId="0" xfId="0" applyNumberFormat="1" applyAlignment="1">
      <alignment horizontal="left"/>
    </xf>
    <xf numFmtId="0" fontId="0" fillId="0" borderId="0" xfId="0" applyAlignment="1">
      <alignment horizontal="left"/>
    </xf>
    <xf numFmtId="0" fontId="3" fillId="0" borderId="0" xfId="0" applyFont="1"/>
    <xf numFmtId="0" fontId="4" fillId="0" borderId="0" xfId="0" applyFont="1"/>
    <xf numFmtId="0" fontId="1" fillId="0" borderId="3" xfId="0" applyFont="1" applyBorder="1" applyAlignment="1">
      <alignment horizontal="center"/>
    </xf>
    <xf numFmtId="1" fontId="0" fillId="0" borderId="0" xfId="0" applyNumberFormat="1" applyAlignment="1">
      <alignment horizontal="left"/>
    </xf>
    <xf numFmtId="1" fontId="1" fillId="0" borderId="0" xfId="0" applyNumberFormat="1" applyFont="1" applyAlignment="1">
      <alignment horizontal="left"/>
    </xf>
    <xf numFmtId="14" fontId="1" fillId="0" borderId="0" xfId="0" applyNumberFormat="1" applyFont="1" applyAlignment="1">
      <alignment horizontal="left"/>
    </xf>
    <xf numFmtId="20" fontId="4" fillId="0" borderId="0" xfId="0" applyNumberFormat="1" applyFont="1"/>
    <xf numFmtId="20" fontId="3" fillId="0" borderId="0" xfId="0" applyNumberFormat="1" applyFont="1"/>
    <xf numFmtId="1" fontId="2" fillId="0" borderId="0" xfId="0" applyNumberFormat="1" applyFont="1" applyAlignment="1">
      <alignment horizontal="left"/>
    </xf>
    <xf numFmtId="14" fontId="2" fillId="0" borderId="0" xfId="0" applyNumberFormat="1" applyFont="1" applyAlignment="1">
      <alignment horizontal="left"/>
    </xf>
    <xf numFmtId="0" fontId="5" fillId="0" borderId="0" xfId="0" applyFont="1"/>
    <xf numFmtId="20" fontId="5" fillId="0" borderId="0" xfId="0" applyNumberFormat="1" applyFont="1"/>
    <xf numFmtId="0" fontId="5" fillId="0" borderId="1" xfId="0" applyFont="1" applyBorder="1"/>
    <xf numFmtId="14" fontId="1" fillId="0" borderId="1" xfId="0" applyNumberFormat="1" applyFont="1" applyBorder="1"/>
    <xf numFmtId="164" fontId="1" fillId="0" borderId="1" xfId="0" applyNumberFormat="1" applyFont="1" applyBorder="1"/>
    <xf numFmtId="20" fontId="1" fillId="0" borderId="1" xfId="0" applyNumberFormat="1" applyFont="1" applyBorder="1"/>
    <xf numFmtId="14" fontId="0" fillId="0" borderId="1" xfId="0" applyNumberFormat="1" applyBorder="1"/>
    <xf numFmtId="164" fontId="0" fillId="0" borderId="1" xfId="0" applyNumberFormat="1" applyBorder="1"/>
    <xf numFmtId="165" fontId="0" fillId="0" borderId="1" xfId="0" applyNumberFormat="1" applyBorder="1"/>
    <xf numFmtId="165" fontId="1" fillId="0" borderId="1" xfId="0" applyNumberFormat="1" applyFont="1" applyBorder="1"/>
    <xf numFmtId="20" fontId="0" fillId="0" borderId="1" xfId="0" applyNumberFormat="1" applyBorder="1"/>
    <xf numFmtId="0" fontId="7" fillId="0" borderId="0" xfId="0" applyFont="1"/>
    <xf numFmtId="0" fontId="7" fillId="0" borderId="0" xfId="0" applyFont="1" applyAlignment="1">
      <alignment horizontal="left" wrapText="1"/>
    </xf>
    <xf numFmtId="0" fontId="3" fillId="0" borderId="0" xfId="0" applyFont="1" applyAlignment="1">
      <alignment horizontal="left"/>
    </xf>
    <xf numFmtId="165" fontId="3" fillId="0" borderId="1" xfId="0" applyNumberFormat="1" applyFont="1" applyBorder="1"/>
    <xf numFmtId="165" fontId="5" fillId="0" borderId="1" xfId="0" applyNumberFormat="1" applyFont="1" applyBorder="1"/>
    <xf numFmtId="0" fontId="3" fillId="0" borderId="1" xfId="0" applyFont="1" applyBorder="1"/>
    <xf numFmtId="0" fontId="8" fillId="0" borderId="1" xfId="0" applyFont="1" applyBorder="1"/>
    <xf numFmtId="14" fontId="6" fillId="0" borderId="1" xfId="0" applyNumberFormat="1" applyFont="1" applyBorder="1"/>
    <xf numFmtId="164" fontId="6" fillId="0" borderId="1" xfId="0" applyNumberFormat="1" applyFont="1" applyBorder="1"/>
    <xf numFmtId="165" fontId="6" fillId="0" borderId="1" xfId="0" applyNumberFormat="1" applyFont="1" applyBorder="1"/>
    <xf numFmtId="0" fontId="6" fillId="0" borderId="1" xfId="0" applyFont="1" applyBorder="1"/>
    <xf numFmtId="164" fontId="4" fillId="0" borderId="1" xfId="0" applyNumberFormat="1" applyFont="1" applyBorder="1"/>
    <xf numFmtId="164" fontId="3" fillId="0" borderId="1" xfId="0" applyNumberFormat="1" applyFont="1" applyBorder="1"/>
  </cellXfs>
  <cellStyles count="1">
    <cellStyle name="Normaali" xfId="0" builtinId="0"/>
  </cellStyles>
  <dxfs count="69">
    <dxf>
      <fill>
        <patternFill>
          <bgColor theme="9" tint="0.79998168889431442"/>
        </patternFill>
      </fill>
    </dxf>
    <dxf>
      <fill>
        <patternFill>
          <bgColor theme="8" tint="0.79998168889431442"/>
        </patternFill>
      </fill>
    </dxf>
    <dxf>
      <fill>
        <patternFill>
          <bgColor rgb="FFFF0000"/>
        </patternFill>
      </fill>
    </dxf>
    <dxf>
      <fill>
        <patternFill>
          <bgColor theme="9" tint="0.79998168889431442"/>
        </patternFill>
      </fill>
    </dxf>
    <dxf>
      <fill>
        <patternFill>
          <bgColor theme="8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8" tint="0.79998168889431442"/>
        </patternFill>
      </fill>
    </dxf>
    <dxf>
      <fill>
        <patternFill>
          <bgColor rgb="FFFF0000"/>
        </patternFill>
      </fill>
    </dxf>
    <dxf>
      <fill>
        <patternFill>
          <bgColor theme="9" tint="0.79998168889431442"/>
        </patternFill>
      </fill>
    </dxf>
    <dxf>
      <fill>
        <patternFill>
          <bgColor theme="8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8" tint="0.79998168889431442"/>
        </patternFill>
      </fill>
    </dxf>
    <dxf>
      <fill>
        <patternFill>
          <bgColor rgb="FFFF0000"/>
        </patternFill>
      </fill>
    </dxf>
    <dxf>
      <fill>
        <patternFill>
          <bgColor theme="9" tint="0.79998168889431442"/>
        </patternFill>
      </fill>
    </dxf>
    <dxf>
      <fill>
        <patternFill>
          <bgColor theme="8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8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8" tint="0.79998168889431442"/>
        </patternFill>
      </fill>
    </dxf>
    <dxf>
      <fill>
        <patternFill>
          <bgColor rgb="FFFF0000"/>
        </patternFill>
      </fill>
    </dxf>
    <dxf>
      <fill>
        <patternFill>
          <bgColor theme="9" tint="0.79998168889431442"/>
        </patternFill>
      </fill>
    </dxf>
    <dxf>
      <fill>
        <patternFill>
          <bgColor theme="8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8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8" tint="0.79998168889431442"/>
        </patternFill>
      </fill>
    </dxf>
    <dxf>
      <fill>
        <patternFill>
          <bgColor rgb="FFFF0000"/>
        </patternFill>
      </fill>
    </dxf>
    <dxf>
      <fill>
        <patternFill>
          <bgColor theme="9" tint="0.79998168889431442"/>
        </patternFill>
      </fill>
    </dxf>
    <dxf>
      <fill>
        <patternFill>
          <bgColor theme="8" tint="0.79998168889431442"/>
        </patternFill>
      </fill>
    </dxf>
    <dxf>
      <fill>
        <patternFill>
          <bgColor rgb="FFFF0000"/>
        </patternFill>
      </fill>
    </dxf>
    <dxf>
      <fill>
        <patternFill>
          <bgColor theme="9" tint="0.79998168889431442"/>
        </patternFill>
      </fill>
    </dxf>
    <dxf>
      <fill>
        <patternFill>
          <bgColor theme="8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8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8" tint="0.79998168889431442"/>
        </patternFill>
      </fill>
    </dxf>
    <dxf>
      <fill>
        <patternFill>
          <bgColor rgb="FFFF0000"/>
        </patternFill>
      </fill>
    </dxf>
    <dxf>
      <fill>
        <patternFill>
          <bgColor theme="9" tint="0.79998168889431442"/>
        </patternFill>
      </fill>
    </dxf>
    <dxf>
      <fill>
        <patternFill>
          <bgColor theme="8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8" tint="0.79998168889431442"/>
        </patternFill>
      </fill>
    </dxf>
    <dxf>
      <fill>
        <patternFill>
          <bgColor rgb="FFFF0000"/>
        </patternFill>
      </fill>
    </dxf>
    <dxf>
      <fill>
        <patternFill>
          <bgColor theme="9" tint="0.79998168889431442"/>
        </patternFill>
      </fill>
    </dxf>
    <dxf>
      <fill>
        <patternFill>
          <bgColor theme="8" tint="0.79998168889431442"/>
        </patternFill>
      </fill>
    </dxf>
    <dxf>
      <fill>
        <patternFill>
          <bgColor rgb="FFFF0000"/>
        </patternFill>
      </fill>
    </dxf>
    <dxf>
      <fill>
        <patternFill>
          <bgColor theme="9" tint="0.79998168889431442"/>
        </patternFill>
      </fill>
    </dxf>
    <dxf>
      <fill>
        <patternFill>
          <bgColor theme="8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8" tint="0.79998168889431442"/>
        </patternFill>
      </fill>
    </dxf>
    <dxf>
      <fill>
        <patternFill>
          <bgColor rgb="FFFF0000"/>
        </patternFill>
      </fill>
    </dxf>
    <dxf>
      <fill>
        <patternFill>
          <bgColor theme="9" tint="0.79998168889431442"/>
        </patternFill>
      </fill>
    </dxf>
    <dxf>
      <fill>
        <patternFill>
          <bgColor theme="8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8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8" tint="0.79998168889431442"/>
        </patternFill>
      </fill>
    </dxf>
    <dxf>
      <fill>
        <patternFill>
          <bgColor rgb="FFFF0000"/>
        </patternFill>
      </fill>
    </dxf>
    <dxf>
      <fill>
        <patternFill>
          <bgColor theme="9" tint="0.79998168889431442"/>
        </patternFill>
      </fill>
    </dxf>
    <dxf>
      <fill>
        <patternFill>
          <bgColor theme="8" tint="0.79998168889431442"/>
        </patternFill>
      </fill>
    </dxf>
    <dxf>
      <fill>
        <patternFill>
          <bgColor rgb="FFFF0000"/>
        </patternFill>
      </fill>
    </dxf>
    <dxf>
      <fill>
        <patternFill>
          <bgColor theme="9" tint="0.79998168889431442"/>
        </patternFill>
      </fill>
    </dxf>
    <dxf>
      <fill>
        <patternFill>
          <bgColor theme="8" tint="0.79998168889431442"/>
        </patternFill>
      </fill>
    </dxf>
    <dxf>
      <fill>
        <patternFill>
          <bgColor rgb="FFFF0000"/>
        </patternFill>
      </fill>
    </dxf>
    <dxf>
      <fill>
        <patternFill>
          <bgColor theme="9" tint="0.79998168889431442"/>
        </patternFill>
      </fill>
    </dxf>
    <dxf>
      <fill>
        <patternFill>
          <bgColor theme="8" tint="0.79998168889431442"/>
        </patternFill>
      </fill>
    </dxf>
    <dxf>
      <fill>
        <patternFill>
          <bgColor rgb="FFFF0000"/>
        </patternFill>
      </fill>
    </dxf>
    <dxf>
      <fill>
        <patternFill>
          <bgColor theme="9" tint="0.79998168889431442"/>
        </patternFill>
      </fill>
    </dxf>
    <dxf>
      <fill>
        <patternFill>
          <bgColor theme="8" tint="0.79998168889431442"/>
        </patternFill>
      </fill>
    </dxf>
    <dxf>
      <fill>
        <patternFill>
          <bgColor rgb="FFFF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-te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2572EE-FA5A-45F6-94EB-54E6DD724C4B}">
  <sheetPr codeName="Sheet1"/>
  <dimension ref="A1:P426"/>
  <sheetViews>
    <sheetView tabSelected="1" zoomScale="80" zoomScaleNormal="80" workbookViewId="0">
      <pane ySplit="1" topLeftCell="A2" activePane="bottomLeft" state="frozen"/>
      <selection pane="bottomLeft" activeCell="J321" sqref="J321:J326"/>
    </sheetView>
  </sheetViews>
  <sheetFormatPr defaultRowHeight="15" x14ac:dyDescent="0.25"/>
  <cols>
    <col min="1" max="1" width="16.140625" style="3" customWidth="1"/>
    <col min="2" max="2" width="8.42578125" style="3" customWidth="1"/>
    <col min="3" max="3" width="11.42578125" style="1" customWidth="1"/>
    <col min="4" max="4" width="7.28515625" style="1" customWidth="1"/>
    <col min="5" max="5" width="9.140625" style="1"/>
    <col min="6" max="6" width="21" style="1" customWidth="1"/>
    <col min="7" max="7" width="25.85546875" style="1" customWidth="1"/>
    <col min="8" max="9" width="34.7109375" style="1" customWidth="1"/>
    <col min="10" max="10" width="38.85546875" style="1" customWidth="1"/>
    <col min="11" max="11" width="35.7109375" style="1" customWidth="1"/>
    <col min="12" max="13" width="9.140625" style="1"/>
    <col min="14" max="14" width="34.5703125" style="1" hidden="1" customWidth="1"/>
    <col min="15" max="16" width="9.28515625" style="1" customWidth="1"/>
    <col min="17" max="16384" width="9.140625" style="1"/>
  </cols>
  <sheetData>
    <row r="1" spans="1:16" x14ac:dyDescent="0.25">
      <c r="A1" s="2" t="str">
        <f>"Ottelut "&amp;SUBTOTAL(3,A2:A579)</f>
        <v>Ottelut 425</v>
      </c>
      <c r="B1" s="2" t="s">
        <v>25</v>
      </c>
      <c r="C1" s="2" t="s">
        <v>158</v>
      </c>
      <c r="D1" s="2" t="s">
        <v>1</v>
      </c>
      <c r="E1" s="2" t="s">
        <v>2</v>
      </c>
      <c r="F1" s="2" t="str">
        <f>"Sarja "</f>
        <v xml:space="preserve">Sarja </v>
      </c>
      <c r="G1" s="2" t="s">
        <v>5</v>
      </c>
      <c r="H1" s="2" t="s">
        <v>3</v>
      </c>
      <c r="I1" s="2" t="s">
        <v>4</v>
      </c>
      <c r="J1" s="2" t="s">
        <v>6</v>
      </c>
      <c r="K1" s="11" t="s">
        <v>7</v>
      </c>
    </row>
    <row r="2" spans="1:16" ht="15.75" thickBot="1" x14ac:dyDescent="0.3">
      <c r="A2" s="5">
        <v>1</v>
      </c>
      <c r="B2" s="5">
        <f t="shared" ref="B2:B65" si="0">WEEKNUM(C2)</f>
        <v>33</v>
      </c>
      <c r="C2" s="22">
        <v>46244</v>
      </c>
      <c r="D2" s="41">
        <v>46244</v>
      </c>
      <c r="E2" s="24">
        <v>0.77083333333333337</v>
      </c>
      <c r="F2" s="5" t="s">
        <v>86</v>
      </c>
      <c r="G2" s="5" t="s">
        <v>44</v>
      </c>
      <c r="H2" s="5" t="s">
        <v>76</v>
      </c>
      <c r="I2" s="5" t="s">
        <v>52</v>
      </c>
      <c r="J2" s="5"/>
      <c r="K2" s="4" t="s">
        <v>8</v>
      </c>
      <c r="N2" s="1" t="s">
        <v>8</v>
      </c>
      <c r="P2" s="30"/>
    </row>
    <row r="3" spans="1:16" x14ac:dyDescent="0.25">
      <c r="A3" s="5">
        <v>2</v>
      </c>
      <c r="B3" s="5">
        <f t="shared" si="0"/>
        <v>33</v>
      </c>
      <c r="C3" s="25">
        <v>46244</v>
      </c>
      <c r="D3" s="42">
        <v>46244</v>
      </c>
      <c r="E3" s="27">
        <v>0.77083333333333337</v>
      </c>
      <c r="F3" s="6" t="s">
        <v>87</v>
      </c>
      <c r="G3" s="6" t="s">
        <v>44</v>
      </c>
      <c r="H3" s="6" t="s">
        <v>58</v>
      </c>
      <c r="I3" s="6" t="s">
        <v>137</v>
      </c>
      <c r="J3" s="5"/>
      <c r="N3" s="1" t="s">
        <v>88</v>
      </c>
      <c r="P3"/>
    </row>
    <row r="4" spans="1:16" x14ac:dyDescent="0.25">
      <c r="A4" s="5">
        <v>3</v>
      </c>
      <c r="B4" s="5">
        <f t="shared" si="0"/>
        <v>33</v>
      </c>
      <c r="C4" s="25">
        <v>46244</v>
      </c>
      <c r="D4" s="26">
        <v>46244</v>
      </c>
      <c r="E4" s="27">
        <v>0.75</v>
      </c>
      <c r="F4" s="6" t="s">
        <v>12</v>
      </c>
      <c r="G4" s="6" t="s">
        <v>11</v>
      </c>
      <c r="H4" s="6" t="s">
        <v>42</v>
      </c>
      <c r="I4" s="6" t="s">
        <v>41</v>
      </c>
      <c r="J4" s="5"/>
      <c r="N4" s="1" t="s">
        <v>96</v>
      </c>
      <c r="P4" s="9"/>
    </row>
    <row r="5" spans="1:16" x14ac:dyDescent="0.25">
      <c r="A5" s="5">
        <v>4</v>
      </c>
      <c r="B5" s="5">
        <f t="shared" si="0"/>
        <v>33</v>
      </c>
      <c r="C5" s="22">
        <v>46244</v>
      </c>
      <c r="D5" s="23">
        <v>46244</v>
      </c>
      <c r="E5" s="28">
        <v>0.79166666666666663</v>
      </c>
      <c r="F5" s="5" t="s">
        <v>12</v>
      </c>
      <c r="G5" s="5" t="s">
        <v>11</v>
      </c>
      <c r="H5" s="5" t="s">
        <v>88</v>
      </c>
      <c r="I5" s="5" t="s">
        <v>61</v>
      </c>
      <c r="J5" s="5"/>
      <c r="N5" s="1" t="s">
        <v>102</v>
      </c>
      <c r="P5" s="9"/>
    </row>
    <row r="6" spans="1:16" x14ac:dyDescent="0.25">
      <c r="A6" s="5">
        <v>5</v>
      </c>
      <c r="B6" s="5">
        <f t="shared" si="0"/>
        <v>33</v>
      </c>
      <c r="C6" s="22">
        <v>46244</v>
      </c>
      <c r="D6" s="23">
        <v>46244</v>
      </c>
      <c r="E6" s="28">
        <v>0.75</v>
      </c>
      <c r="F6" s="5" t="s">
        <v>12</v>
      </c>
      <c r="G6" s="5" t="s">
        <v>13</v>
      </c>
      <c r="H6" s="5" t="s">
        <v>157</v>
      </c>
      <c r="I6" s="5" t="s">
        <v>75</v>
      </c>
      <c r="J6" s="5"/>
      <c r="N6" s="1" t="s">
        <v>103</v>
      </c>
      <c r="P6" s="9"/>
    </row>
    <row r="7" spans="1:16" x14ac:dyDescent="0.25">
      <c r="A7" s="5">
        <v>6</v>
      </c>
      <c r="B7" s="5">
        <f t="shared" si="0"/>
        <v>33</v>
      </c>
      <c r="C7" s="22">
        <v>46244</v>
      </c>
      <c r="D7" s="23">
        <v>46244</v>
      </c>
      <c r="E7" s="28">
        <v>0.79166666666666663</v>
      </c>
      <c r="F7" s="5" t="s">
        <v>12</v>
      </c>
      <c r="G7" s="5" t="s">
        <v>13</v>
      </c>
      <c r="H7" s="5" t="s">
        <v>47</v>
      </c>
      <c r="I7" s="5" t="s">
        <v>49</v>
      </c>
      <c r="J7" s="5"/>
      <c r="N7" s="1" t="s">
        <v>129</v>
      </c>
      <c r="P7" s="9"/>
    </row>
    <row r="8" spans="1:16" x14ac:dyDescent="0.25">
      <c r="A8" s="5">
        <v>7</v>
      </c>
      <c r="B8" s="5">
        <f t="shared" si="0"/>
        <v>33</v>
      </c>
      <c r="C8" s="25">
        <v>46245</v>
      </c>
      <c r="D8" s="26">
        <v>46245</v>
      </c>
      <c r="E8" s="27">
        <v>0.75</v>
      </c>
      <c r="F8" s="6" t="s">
        <v>87</v>
      </c>
      <c r="G8" s="6" t="s">
        <v>18</v>
      </c>
      <c r="H8" s="6" t="s">
        <v>51</v>
      </c>
      <c r="I8" s="6" t="s">
        <v>89</v>
      </c>
      <c r="J8" s="6"/>
      <c r="N8" s="1" t="s">
        <v>59</v>
      </c>
      <c r="P8" s="9"/>
    </row>
    <row r="9" spans="1:16" x14ac:dyDescent="0.25">
      <c r="A9" s="5">
        <v>8</v>
      </c>
      <c r="B9" s="5">
        <f t="shared" si="0"/>
        <v>33</v>
      </c>
      <c r="C9" s="25">
        <v>46245</v>
      </c>
      <c r="D9" s="26">
        <v>46245</v>
      </c>
      <c r="E9" s="27">
        <v>0.70833333333333337</v>
      </c>
      <c r="F9" s="6" t="s">
        <v>90</v>
      </c>
      <c r="G9" s="6" t="s">
        <v>9</v>
      </c>
      <c r="H9" s="6" t="s">
        <v>91</v>
      </c>
      <c r="I9" s="6" t="s">
        <v>92</v>
      </c>
      <c r="J9" s="5"/>
      <c r="N9" s="1" t="s">
        <v>37</v>
      </c>
      <c r="P9" s="9"/>
    </row>
    <row r="10" spans="1:16" x14ac:dyDescent="0.25">
      <c r="A10" s="5">
        <v>9</v>
      </c>
      <c r="B10" s="5">
        <f t="shared" si="0"/>
        <v>33</v>
      </c>
      <c r="C10" s="25">
        <v>46245</v>
      </c>
      <c r="D10" s="26">
        <v>46245</v>
      </c>
      <c r="E10" s="27">
        <v>0.70833333333333337</v>
      </c>
      <c r="F10" s="6" t="s">
        <v>93</v>
      </c>
      <c r="G10" s="6" t="s">
        <v>9</v>
      </c>
      <c r="H10" s="6" t="s">
        <v>94</v>
      </c>
      <c r="I10" s="6" t="s">
        <v>95</v>
      </c>
      <c r="J10" s="5"/>
      <c r="N10" s="1" t="s">
        <v>116</v>
      </c>
      <c r="P10" s="30"/>
    </row>
    <row r="11" spans="1:16" x14ac:dyDescent="0.25">
      <c r="A11" s="5">
        <v>10</v>
      </c>
      <c r="B11" s="5">
        <f t="shared" si="0"/>
        <v>33</v>
      </c>
      <c r="C11" s="25">
        <v>46246</v>
      </c>
      <c r="D11" s="26">
        <v>46246</v>
      </c>
      <c r="E11" s="27">
        <v>0.70833333333333337</v>
      </c>
      <c r="F11" s="6" t="s">
        <v>87</v>
      </c>
      <c r="G11" s="6" t="s">
        <v>15</v>
      </c>
      <c r="H11" s="6" t="s">
        <v>96</v>
      </c>
      <c r="I11" s="6" t="s">
        <v>83</v>
      </c>
      <c r="J11" s="6"/>
      <c r="N11" s="1" t="s">
        <v>41</v>
      </c>
      <c r="P11" s="30"/>
    </row>
    <row r="12" spans="1:16" x14ac:dyDescent="0.25">
      <c r="A12" s="5">
        <v>11</v>
      </c>
      <c r="B12" s="5">
        <f t="shared" si="0"/>
        <v>33</v>
      </c>
      <c r="C12" s="25">
        <v>46246</v>
      </c>
      <c r="D12" s="26">
        <v>46246</v>
      </c>
      <c r="E12" s="27">
        <v>0.75</v>
      </c>
      <c r="F12" s="6" t="s">
        <v>90</v>
      </c>
      <c r="G12" s="6" t="s">
        <v>17</v>
      </c>
      <c r="H12" s="6" t="s">
        <v>39</v>
      </c>
      <c r="I12" s="6" t="s">
        <v>97</v>
      </c>
      <c r="J12" s="5"/>
      <c r="N12" s="1" t="s">
        <v>42</v>
      </c>
      <c r="P12"/>
    </row>
    <row r="13" spans="1:16" x14ac:dyDescent="0.25">
      <c r="A13" s="5">
        <v>12</v>
      </c>
      <c r="B13" s="5">
        <f t="shared" si="0"/>
        <v>33</v>
      </c>
      <c r="C13" s="25">
        <v>46246</v>
      </c>
      <c r="D13" s="26">
        <v>46246</v>
      </c>
      <c r="E13" s="27">
        <v>0.75</v>
      </c>
      <c r="F13" s="6" t="s">
        <v>93</v>
      </c>
      <c r="G13" s="6" t="s">
        <v>21</v>
      </c>
      <c r="H13" s="6" t="s">
        <v>82</v>
      </c>
      <c r="I13" s="6" t="s">
        <v>68</v>
      </c>
      <c r="J13" s="5"/>
      <c r="N13" s="1" t="s">
        <v>105</v>
      </c>
      <c r="P13" s="9"/>
    </row>
    <row r="14" spans="1:16" x14ac:dyDescent="0.25">
      <c r="A14" s="5">
        <v>13</v>
      </c>
      <c r="B14" s="5">
        <f t="shared" si="0"/>
        <v>33</v>
      </c>
      <c r="C14" s="25">
        <v>46246</v>
      </c>
      <c r="D14" s="26">
        <v>46246</v>
      </c>
      <c r="E14" s="27">
        <v>0.75</v>
      </c>
      <c r="F14" s="6" t="s">
        <v>98</v>
      </c>
      <c r="G14" s="6" t="s">
        <v>21</v>
      </c>
      <c r="H14" s="6" t="s">
        <v>81</v>
      </c>
      <c r="I14" s="6" t="s">
        <v>99</v>
      </c>
      <c r="J14" s="5"/>
      <c r="N14" s="1" t="s">
        <v>130</v>
      </c>
      <c r="P14" s="30"/>
    </row>
    <row r="15" spans="1:16" x14ac:dyDescent="0.25">
      <c r="A15" s="5">
        <v>14</v>
      </c>
      <c r="B15" s="5">
        <f t="shared" si="0"/>
        <v>33</v>
      </c>
      <c r="C15" s="25">
        <v>46246</v>
      </c>
      <c r="D15" s="26">
        <v>46246</v>
      </c>
      <c r="E15" s="27">
        <v>0.70833333333333337</v>
      </c>
      <c r="F15" s="6" t="s">
        <v>87</v>
      </c>
      <c r="G15" s="6" t="s">
        <v>14</v>
      </c>
      <c r="H15" s="6" t="s">
        <v>100</v>
      </c>
      <c r="I15" s="6" t="s">
        <v>138</v>
      </c>
      <c r="J15" s="6"/>
      <c r="N15" s="1" t="s">
        <v>46</v>
      </c>
      <c r="P15" s="9"/>
    </row>
    <row r="16" spans="1:16" x14ac:dyDescent="0.25">
      <c r="A16" s="5">
        <v>15</v>
      </c>
      <c r="B16" s="5">
        <f t="shared" si="0"/>
        <v>33</v>
      </c>
      <c r="C16" s="22">
        <v>46246</v>
      </c>
      <c r="D16" s="23">
        <v>46246</v>
      </c>
      <c r="E16" s="24">
        <v>0.75</v>
      </c>
      <c r="F16" s="5" t="s">
        <v>12</v>
      </c>
      <c r="G16" s="5" t="s">
        <v>101</v>
      </c>
      <c r="H16" s="5" t="s">
        <v>48</v>
      </c>
      <c r="I16" s="5" t="s">
        <v>43</v>
      </c>
      <c r="J16" s="5"/>
      <c r="N16" s="1" t="s">
        <v>38</v>
      </c>
      <c r="P16"/>
    </row>
    <row r="17" spans="1:16" x14ac:dyDescent="0.25">
      <c r="A17" s="5">
        <v>16</v>
      </c>
      <c r="B17" s="5">
        <f t="shared" si="0"/>
        <v>33</v>
      </c>
      <c r="C17" s="25">
        <v>46247</v>
      </c>
      <c r="D17" s="26">
        <v>46247</v>
      </c>
      <c r="E17" s="27">
        <v>0.79166666666666663</v>
      </c>
      <c r="F17" s="6" t="s">
        <v>90</v>
      </c>
      <c r="G17" s="6" t="s">
        <v>15</v>
      </c>
      <c r="H17" s="6" t="s">
        <v>102</v>
      </c>
      <c r="I17" s="6" t="s">
        <v>65</v>
      </c>
      <c r="J17" s="5"/>
      <c r="N17" s="1" t="s">
        <v>62</v>
      </c>
      <c r="P17" s="9"/>
    </row>
    <row r="18" spans="1:16" x14ac:dyDescent="0.25">
      <c r="A18" s="5">
        <v>17</v>
      </c>
      <c r="B18" s="5">
        <f t="shared" si="0"/>
        <v>33</v>
      </c>
      <c r="C18" s="25">
        <v>46247</v>
      </c>
      <c r="D18" s="26">
        <v>46247</v>
      </c>
      <c r="E18" s="27">
        <v>0.79166666666666663</v>
      </c>
      <c r="F18" s="6" t="s">
        <v>90</v>
      </c>
      <c r="G18" s="6" t="s">
        <v>15</v>
      </c>
      <c r="H18" s="6" t="s">
        <v>103</v>
      </c>
      <c r="I18" s="6" t="s">
        <v>104</v>
      </c>
      <c r="J18" s="5"/>
      <c r="N18" s="1" t="s">
        <v>83</v>
      </c>
      <c r="P18" s="9"/>
    </row>
    <row r="19" spans="1:16" x14ac:dyDescent="0.25">
      <c r="A19" s="5">
        <v>18</v>
      </c>
      <c r="B19" s="5">
        <f t="shared" si="0"/>
        <v>33</v>
      </c>
      <c r="C19" s="25">
        <v>46247</v>
      </c>
      <c r="D19" s="26">
        <v>46247</v>
      </c>
      <c r="E19" s="27">
        <v>0.75</v>
      </c>
      <c r="F19" s="6" t="s">
        <v>93</v>
      </c>
      <c r="G19" s="6" t="s">
        <v>17</v>
      </c>
      <c r="H19" s="6" t="s">
        <v>62</v>
      </c>
      <c r="I19" s="6" t="s">
        <v>135</v>
      </c>
      <c r="J19" s="5"/>
      <c r="N19" s="1" t="s">
        <v>39</v>
      </c>
      <c r="P19" s="9"/>
    </row>
    <row r="20" spans="1:16" x14ac:dyDescent="0.25">
      <c r="A20" s="5">
        <v>19</v>
      </c>
      <c r="B20" s="5">
        <f t="shared" si="0"/>
        <v>33</v>
      </c>
      <c r="C20" s="25">
        <v>46247</v>
      </c>
      <c r="D20" s="26">
        <v>46247</v>
      </c>
      <c r="E20" s="27">
        <v>0.79166666666666663</v>
      </c>
      <c r="F20" s="6" t="s">
        <v>86</v>
      </c>
      <c r="G20" s="6" t="s">
        <v>23</v>
      </c>
      <c r="H20" s="6" t="s">
        <v>105</v>
      </c>
      <c r="I20" s="6" t="s">
        <v>57</v>
      </c>
      <c r="J20" s="5"/>
      <c r="N20" s="1" t="s">
        <v>134</v>
      </c>
      <c r="P20" s="9"/>
    </row>
    <row r="21" spans="1:16" x14ac:dyDescent="0.25">
      <c r="A21" s="5">
        <v>20</v>
      </c>
      <c r="B21" s="5">
        <f t="shared" si="0"/>
        <v>33</v>
      </c>
      <c r="C21" s="25">
        <v>46247</v>
      </c>
      <c r="D21" s="26">
        <v>46247</v>
      </c>
      <c r="E21" s="27">
        <v>0.79166666666666663</v>
      </c>
      <c r="F21" s="6" t="s">
        <v>87</v>
      </c>
      <c r="G21" s="6" t="s">
        <v>19</v>
      </c>
      <c r="H21" s="6" t="s">
        <v>139</v>
      </c>
      <c r="I21" s="6" t="s">
        <v>106</v>
      </c>
      <c r="J21" s="6"/>
      <c r="N21" s="1" t="s">
        <v>115</v>
      </c>
      <c r="P21" s="9"/>
    </row>
    <row r="22" spans="1:16" x14ac:dyDescent="0.25">
      <c r="A22" s="5">
        <v>21</v>
      </c>
      <c r="B22" s="5">
        <f t="shared" si="0"/>
        <v>33</v>
      </c>
      <c r="C22" s="25">
        <v>46247</v>
      </c>
      <c r="D22" s="26">
        <v>46247</v>
      </c>
      <c r="E22" s="27">
        <v>0.75</v>
      </c>
      <c r="F22" s="6" t="s">
        <v>98</v>
      </c>
      <c r="G22" s="6" t="s">
        <v>9</v>
      </c>
      <c r="H22" s="6" t="s">
        <v>107</v>
      </c>
      <c r="I22" s="6" t="s">
        <v>40</v>
      </c>
      <c r="J22" s="5"/>
      <c r="N22" s="1" t="s">
        <v>117</v>
      </c>
      <c r="P22" s="32"/>
    </row>
    <row r="23" spans="1:16" x14ac:dyDescent="0.25">
      <c r="A23" s="5">
        <v>22</v>
      </c>
      <c r="B23" s="5">
        <f t="shared" si="0"/>
        <v>33</v>
      </c>
      <c r="C23" s="25">
        <v>46247</v>
      </c>
      <c r="D23" s="26">
        <v>46247</v>
      </c>
      <c r="E23" s="27">
        <v>0.75</v>
      </c>
      <c r="F23" s="6" t="s">
        <v>87</v>
      </c>
      <c r="G23" s="6" t="s">
        <v>10</v>
      </c>
      <c r="H23" s="6" t="s">
        <v>108</v>
      </c>
      <c r="I23" s="6" t="s">
        <v>50</v>
      </c>
      <c r="J23" s="6"/>
      <c r="N23" s="1" t="s">
        <v>111</v>
      </c>
      <c r="P23" s="30"/>
    </row>
    <row r="24" spans="1:16" x14ac:dyDescent="0.25">
      <c r="A24" s="5">
        <v>23</v>
      </c>
      <c r="B24" s="5">
        <f t="shared" si="0"/>
        <v>33</v>
      </c>
      <c r="C24" s="25">
        <v>46247</v>
      </c>
      <c r="D24" s="26">
        <v>46247</v>
      </c>
      <c r="E24" s="27">
        <v>0.75</v>
      </c>
      <c r="F24" s="6" t="s">
        <v>98</v>
      </c>
      <c r="G24" s="6" t="s">
        <v>10</v>
      </c>
      <c r="H24" s="6" t="s">
        <v>109</v>
      </c>
      <c r="I24" s="6" t="s">
        <v>110</v>
      </c>
      <c r="J24" s="5"/>
      <c r="N24" s="1" t="s">
        <v>47</v>
      </c>
      <c r="P24" s="9"/>
    </row>
    <row r="25" spans="1:16" x14ac:dyDescent="0.25">
      <c r="A25" s="5">
        <v>24</v>
      </c>
      <c r="B25" s="5">
        <f t="shared" si="0"/>
        <v>34</v>
      </c>
      <c r="C25" s="25">
        <v>46251</v>
      </c>
      <c r="D25" s="26">
        <v>46251</v>
      </c>
      <c r="E25" s="27">
        <v>0.70833333333333337</v>
      </c>
      <c r="F25" s="6" t="s">
        <v>79</v>
      </c>
      <c r="G25" s="6" t="s">
        <v>17</v>
      </c>
      <c r="H25" s="6" t="s">
        <v>111</v>
      </c>
      <c r="I25" s="6" t="s">
        <v>80</v>
      </c>
      <c r="J25" s="6"/>
      <c r="N25" s="1" t="s">
        <v>60</v>
      </c>
      <c r="P25" s="9"/>
    </row>
    <row r="26" spans="1:16" x14ac:dyDescent="0.25">
      <c r="A26" s="5">
        <v>25</v>
      </c>
      <c r="B26" s="5">
        <f t="shared" si="0"/>
        <v>34</v>
      </c>
      <c r="C26" s="25">
        <v>46251</v>
      </c>
      <c r="D26" s="26">
        <v>46251</v>
      </c>
      <c r="E26" s="27">
        <v>0.70833333333333337</v>
      </c>
      <c r="F26" s="6" t="s">
        <v>79</v>
      </c>
      <c r="G26" s="6" t="s">
        <v>17</v>
      </c>
      <c r="H26" s="6" t="s">
        <v>112</v>
      </c>
      <c r="I26" s="6" t="s">
        <v>63</v>
      </c>
      <c r="J26" s="6"/>
      <c r="N26" s="1" t="s">
        <v>67</v>
      </c>
      <c r="P26" s="9"/>
    </row>
    <row r="27" spans="1:16" x14ac:dyDescent="0.25">
      <c r="A27" s="5">
        <v>26</v>
      </c>
      <c r="B27" s="5">
        <f t="shared" si="0"/>
        <v>34</v>
      </c>
      <c r="C27" s="22">
        <v>46251</v>
      </c>
      <c r="D27" s="23">
        <v>46251</v>
      </c>
      <c r="E27" s="24">
        <v>0.75</v>
      </c>
      <c r="F27" s="5" t="s">
        <v>86</v>
      </c>
      <c r="G27" s="5" t="s">
        <v>18</v>
      </c>
      <c r="H27" s="5" t="s">
        <v>52</v>
      </c>
      <c r="I27" s="5" t="s">
        <v>105</v>
      </c>
      <c r="J27" s="5"/>
      <c r="N27" s="1" t="s">
        <v>112</v>
      </c>
      <c r="P27" s="30"/>
    </row>
    <row r="28" spans="1:16" x14ac:dyDescent="0.25">
      <c r="A28" s="5">
        <v>27</v>
      </c>
      <c r="B28" s="5">
        <f t="shared" si="0"/>
        <v>34</v>
      </c>
      <c r="C28" s="25">
        <v>46251</v>
      </c>
      <c r="D28" s="26">
        <v>46251</v>
      </c>
      <c r="E28" s="27">
        <v>0.75</v>
      </c>
      <c r="F28" s="6" t="s">
        <v>93</v>
      </c>
      <c r="G28" s="6" t="s">
        <v>64</v>
      </c>
      <c r="H28" s="6" t="s">
        <v>95</v>
      </c>
      <c r="I28" s="6" t="s">
        <v>62</v>
      </c>
      <c r="J28" s="5"/>
      <c r="N28" s="1" t="s">
        <v>48</v>
      </c>
      <c r="P28"/>
    </row>
    <row r="29" spans="1:16" x14ac:dyDescent="0.25">
      <c r="A29" s="5">
        <v>28</v>
      </c>
      <c r="B29" s="5">
        <f t="shared" si="0"/>
        <v>34</v>
      </c>
      <c r="C29" s="25">
        <v>46251</v>
      </c>
      <c r="D29" s="26">
        <v>46251</v>
      </c>
      <c r="E29" s="27">
        <v>0.77083333333333337</v>
      </c>
      <c r="F29" s="6" t="s">
        <v>113</v>
      </c>
      <c r="G29" s="6" t="s">
        <v>44</v>
      </c>
      <c r="H29" s="6" t="s">
        <v>45</v>
      </c>
      <c r="I29" s="6" t="s">
        <v>141</v>
      </c>
      <c r="J29" s="6"/>
      <c r="N29" s="1" t="s">
        <v>100</v>
      </c>
      <c r="P29" s="9"/>
    </row>
    <row r="30" spans="1:16" x14ac:dyDescent="0.25">
      <c r="A30" s="5">
        <v>29</v>
      </c>
      <c r="B30" s="5">
        <f t="shared" si="0"/>
        <v>34</v>
      </c>
      <c r="C30" s="22">
        <v>46251</v>
      </c>
      <c r="D30" s="23">
        <v>46251</v>
      </c>
      <c r="E30" s="24">
        <v>0.75</v>
      </c>
      <c r="F30" s="5" t="s">
        <v>12</v>
      </c>
      <c r="G30" s="5" t="s">
        <v>11</v>
      </c>
      <c r="H30" s="5" t="s">
        <v>42</v>
      </c>
      <c r="I30" s="5" t="s">
        <v>157</v>
      </c>
      <c r="J30" s="5"/>
      <c r="N30" s="1" t="s">
        <v>126</v>
      </c>
      <c r="P30" s="32"/>
    </row>
    <row r="31" spans="1:16" x14ac:dyDescent="0.25">
      <c r="A31" s="5">
        <v>30</v>
      </c>
      <c r="B31" s="5">
        <f t="shared" si="0"/>
        <v>34</v>
      </c>
      <c r="C31" s="25">
        <v>46251</v>
      </c>
      <c r="D31" s="26">
        <v>46251</v>
      </c>
      <c r="E31" s="27">
        <v>0.79166666666666663</v>
      </c>
      <c r="F31" s="6" t="s">
        <v>12</v>
      </c>
      <c r="G31" s="6" t="s">
        <v>11</v>
      </c>
      <c r="H31" s="6" t="s">
        <v>49</v>
      </c>
      <c r="I31" s="6" t="s">
        <v>48</v>
      </c>
      <c r="J31" s="5"/>
      <c r="N31" s="1" t="s">
        <v>119</v>
      </c>
      <c r="P31"/>
    </row>
    <row r="32" spans="1:16" x14ac:dyDescent="0.25">
      <c r="A32" s="5">
        <v>31</v>
      </c>
      <c r="B32" s="5">
        <f t="shared" si="0"/>
        <v>34</v>
      </c>
      <c r="C32" s="22">
        <v>46251</v>
      </c>
      <c r="D32" s="23">
        <v>46251</v>
      </c>
      <c r="E32" s="28">
        <v>0.75</v>
      </c>
      <c r="F32" s="5" t="s">
        <v>12</v>
      </c>
      <c r="G32" s="5" t="s">
        <v>13</v>
      </c>
      <c r="H32" s="5" t="s">
        <v>41</v>
      </c>
      <c r="I32" s="5" t="s">
        <v>43</v>
      </c>
      <c r="J32" s="5"/>
      <c r="N32" s="1" t="s">
        <v>76</v>
      </c>
      <c r="P32"/>
    </row>
    <row r="33" spans="1:16" x14ac:dyDescent="0.25">
      <c r="A33" s="5">
        <v>32</v>
      </c>
      <c r="B33" s="5">
        <f t="shared" si="0"/>
        <v>34</v>
      </c>
      <c r="C33" s="22">
        <v>46251</v>
      </c>
      <c r="D33" s="23">
        <v>46251</v>
      </c>
      <c r="E33" s="24">
        <v>0.79166666666666663</v>
      </c>
      <c r="F33" s="5" t="s">
        <v>12</v>
      </c>
      <c r="G33" s="5" t="s">
        <v>13</v>
      </c>
      <c r="H33" s="5" t="s">
        <v>75</v>
      </c>
      <c r="I33" s="5" t="s">
        <v>88</v>
      </c>
      <c r="J33" s="5"/>
      <c r="N33" s="1" t="s">
        <v>58</v>
      </c>
      <c r="P33" s="9"/>
    </row>
    <row r="34" spans="1:16" x14ac:dyDescent="0.25">
      <c r="A34" s="5">
        <v>33</v>
      </c>
      <c r="B34" s="5">
        <f t="shared" si="0"/>
        <v>34</v>
      </c>
      <c r="C34" s="25">
        <v>46252</v>
      </c>
      <c r="D34" s="26">
        <v>46252</v>
      </c>
      <c r="E34" s="27">
        <v>0.75</v>
      </c>
      <c r="F34" s="6" t="s">
        <v>87</v>
      </c>
      <c r="G34" s="6" t="s">
        <v>17</v>
      </c>
      <c r="H34" s="6" t="s">
        <v>83</v>
      </c>
      <c r="I34" s="6" t="s">
        <v>108</v>
      </c>
      <c r="J34" s="6"/>
      <c r="N34" s="1" t="s">
        <v>45</v>
      </c>
      <c r="P34"/>
    </row>
    <row r="35" spans="1:16" x14ac:dyDescent="0.25">
      <c r="A35" s="5">
        <v>34</v>
      </c>
      <c r="B35" s="5">
        <f t="shared" si="0"/>
        <v>34</v>
      </c>
      <c r="C35" s="25">
        <v>46252</v>
      </c>
      <c r="D35" s="26">
        <v>46252</v>
      </c>
      <c r="E35" s="27">
        <v>0.75</v>
      </c>
      <c r="F35" s="6" t="s">
        <v>90</v>
      </c>
      <c r="G35" s="6" t="s">
        <v>18</v>
      </c>
      <c r="H35" s="6" t="s">
        <v>97</v>
      </c>
      <c r="I35" s="6" t="s">
        <v>103</v>
      </c>
      <c r="J35" s="5"/>
      <c r="L35"/>
      <c r="N35" s="1" t="s">
        <v>68</v>
      </c>
      <c r="P35" s="32"/>
    </row>
    <row r="36" spans="1:16" x14ac:dyDescent="0.25">
      <c r="A36" s="5">
        <v>35</v>
      </c>
      <c r="B36" s="5">
        <f t="shared" si="0"/>
        <v>34</v>
      </c>
      <c r="C36" s="25">
        <v>46252</v>
      </c>
      <c r="D36" s="26">
        <v>46252</v>
      </c>
      <c r="E36" s="27">
        <v>0.75</v>
      </c>
      <c r="F36" s="6" t="s">
        <v>87</v>
      </c>
      <c r="G36" s="6" t="s">
        <v>23</v>
      </c>
      <c r="H36" s="6" t="s">
        <v>106</v>
      </c>
      <c r="I36" s="6" t="s">
        <v>58</v>
      </c>
      <c r="J36" s="6"/>
      <c r="L36"/>
      <c r="N36" s="1" t="s">
        <v>127</v>
      </c>
      <c r="P36"/>
    </row>
    <row r="37" spans="1:16" x14ac:dyDescent="0.25">
      <c r="A37" s="5">
        <v>36</v>
      </c>
      <c r="B37" s="5">
        <f t="shared" si="0"/>
        <v>34</v>
      </c>
      <c r="C37" s="25">
        <v>46252</v>
      </c>
      <c r="D37" s="26">
        <v>46252</v>
      </c>
      <c r="E37" s="27">
        <v>0.70833333333333337</v>
      </c>
      <c r="F37" s="6" t="s">
        <v>53</v>
      </c>
      <c r="G37" s="6" t="s">
        <v>54</v>
      </c>
      <c r="H37" s="6" t="s">
        <v>55</v>
      </c>
      <c r="I37" s="6" t="s">
        <v>66</v>
      </c>
      <c r="J37" s="5"/>
      <c r="L37"/>
      <c r="N37" s="1" t="s">
        <v>95</v>
      </c>
      <c r="P37" s="9"/>
    </row>
    <row r="38" spans="1:16" x14ac:dyDescent="0.25">
      <c r="A38" s="5">
        <v>37</v>
      </c>
      <c r="B38" s="5">
        <f t="shared" si="0"/>
        <v>34</v>
      </c>
      <c r="C38" s="25">
        <v>46252</v>
      </c>
      <c r="D38" s="26">
        <v>46252</v>
      </c>
      <c r="E38" s="27">
        <v>0.75</v>
      </c>
      <c r="F38" s="6" t="s">
        <v>113</v>
      </c>
      <c r="G38" s="6" t="s">
        <v>54</v>
      </c>
      <c r="H38" s="6" t="s">
        <v>114</v>
      </c>
      <c r="I38" s="6" t="s">
        <v>115</v>
      </c>
      <c r="J38" s="6"/>
      <c r="L38"/>
      <c r="N38" s="1" t="s">
        <v>40</v>
      </c>
      <c r="P38"/>
    </row>
    <row r="39" spans="1:16" x14ac:dyDescent="0.25">
      <c r="A39" s="5">
        <v>38</v>
      </c>
      <c r="B39" s="5">
        <f t="shared" si="0"/>
        <v>34</v>
      </c>
      <c r="C39" s="22">
        <v>46252</v>
      </c>
      <c r="D39" s="23">
        <v>46252</v>
      </c>
      <c r="E39" s="24">
        <v>0.75</v>
      </c>
      <c r="F39" s="24" t="s">
        <v>86</v>
      </c>
      <c r="G39" s="5" t="s">
        <v>16</v>
      </c>
      <c r="H39" s="5" t="s">
        <v>57</v>
      </c>
      <c r="I39" s="5" t="s">
        <v>136</v>
      </c>
      <c r="J39" s="5"/>
      <c r="L39"/>
      <c r="N39" s="1" t="s">
        <v>138</v>
      </c>
      <c r="P39" s="9"/>
    </row>
    <row r="40" spans="1:16" x14ac:dyDescent="0.25">
      <c r="A40" s="5">
        <v>39</v>
      </c>
      <c r="B40" s="5">
        <f t="shared" si="0"/>
        <v>34</v>
      </c>
      <c r="C40" s="25">
        <v>46252</v>
      </c>
      <c r="D40" s="26">
        <v>46252</v>
      </c>
      <c r="E40" s="27">
        <v>0.77083333333333337</v>
      </c>
      <c r="F40" s="6" t="s">
        <v>93</v>
      </c>
      <c r="G40" s="6" t="s">
        <v>44</v>
      </c>
      <c r="H40" s="6" t="s">
        <v>68</v>
      </c>
      <c r="I40" s="6" t="s">
        <v>94</v>
      </c>
      <c r="J40" s="5"/>
      <c r="L40"/>
      <c r="N40" s="1" t="s">
        <v>141</v>
      </c>
      <c r="P40"/>
    </row>
    <row r="41" spans="1:16" x14ac:dyDescent="0.25">
      <c r="A41" s="5">
        <v>40</v>
      </c>
      <c r="B41" s="5">
        <f t="shared" si="0"/>
        <v>34</v>
      </c>
      <c r="C41" s="25">
        <v>46252</v>
      </c>
      <c r="D41" s="26">
        <v>46252</v>
      </c>
      <c r="E41" s="27">
        <v>0.70833333333333337</v>
      </c>
      <c r="F41" s="6" t="s">
        <v>87</v>
      </c>
      <c r="G41" s="6" t="s">
        <v>19</v>
      </c>
      <c r="H41" s="6" t="s">
        <v>138</v>
      </c>
      <c r="I41" s="6" t="s">
        <v>96</v>
      </c>
      <c r="J41" s="6"/>
      <c r="L41"/>
      <c r="N41" s="1" t="s">
        <v>139</v>
      </c>
      <c r="P41"/>
    </row>
    <row r="42" spans="1:16" x14ac:dyDescent="0.25">
      <c r="A42" s="5">
        <v>41</v>
      </c>
      <c r="B42" s="5">
        <f t="shared" si="0"/>
        <v>34</v>
      </c>
      <c r="C42" s="25">
        <v>46253</v>
      </c>
      <c r="D42" s="26">
        <v>46253</v>
      </c>
      <c r="E42" s="27">
        <v>0.70833333333333337</v>
      </c>
      <c r="F42" s="6" t="s">
        <v>113</v>
      </c>
      <c r="G42" s="6" t="s">
        <v>15</v>
      </c>
      <c r="H42" s="6" t="s">
        <v>59</v>
      </c>
      <c r="I42" s="6" t="s">
        <v>140</v>
      </c>
      <c r="J42" s="6"/>
      <c r="L42"/>
      <c r="N42" s="1" t="s">
        <v>140</v>
      </c>
      <c r="P42"/>
    </row>
    <row r="43" spans="1:16" x14ac:dyDescent="0.25">
      <c r="A43" s="5">
        <v>42</v>
      </c>
      <c r="B43" s="5">
        <f t="shared" si="0"/>
        <v>34</v>
      </c>
      <c r="C43" s="25">
        <v>46253</v>
      </c>
      <c r="D43" s="26">
        <v>46253</v>
      </c>
      <c r="E43" s="27">
        <v>0.70833333333333337</v>
      </c>
      <c r="F43" s="6" t="s">
        <v>79</v>
      </c>
      <c r="G43" s="6" t="s">
        <v>17</v>
      </c>
      <c r="H43" s="6" t="s">
        <v>67</v>
      </c>
      <c r="I43" s="6" t="s">
        <v>116</v>
      </c>
      <c r="J43" s="6"/>
      <c r="L43"/>
      <c r="N43" s="1" t="s">
        <v>51</v>
      </c>
      <c r="P43" s="9"/>
    </row>
    <row r="44" spans="1:16" x14ac:dyDescent="0.25">
      <c r="A44" s="5">
        <v>43</v>
      </c>
      <c r="B44" s="5">
        <f t="shared" si="0"/>
        <v>34</v>
      </c>
      <c r="C44" s="25">
        <v>46253</v>
      </c>
      <c r="D44" s="26">
        <v>46253</v>
      </c>
      <c r="E44" s="27">
        <v>0.70833333333333337</v>
      </c>
      <c r="F44" s="6" t="s">
        <v>98</v>
      </c>
      <c r="G44" s="6" t="s">
        <v>18</v>
      </c>
      <c r="H44" s="6" t="s">
        <v>110</v>
      </c>
      <c r="I44" s="6" t="s">
        <v>107</v>
      </c>
      <c r="J44" s="5"/>
      <c r="L44"/>
      <c r="N44" s="1" t="s">
        <v>97</v>
      </c>
      <c r="P44" s="9"/>
    </row>
    <row r="45" spans="1:16" x14ac:dyDescent="0.25">
      <c r="A45" s="5">
        <v>44</v>
      </c>
      <c r="B45" s="5">
        <f t="shared" si="0"/>
        <v>34</v>
      </c>
      <c r="C45" s="25">
        <v>46253</v>
      </c>
      <c r="D45" s="26">
        <v>46253</v>
      </c>
      <c r="E45" s="27">
        <v>0.75</v>
      </c>
      <c r="F45" s="6" t="s">
        <v>90</v>
      </c>
      <c r="G45" s="6" t="s">
        <v>18</v>
      </c>
      <c r="H45" s="6" t="s">
        <v>104</v>
      </c>
      <c r="I45" s="6" t="s">
        <v>91</v>
      </c>
      <c r="J45" s="5"/>
      <c r="L45"/>
      <c r="N45" s="1" t="s">
        <v>104</v>
      </c>
      <c r="P45" s="9"/>
    </row>
    <row r="46" spans="1:16" x14ac:dyDescent="0.25">
      <c r="A46" s="5">
        <v>45</v>
      </c>
      <c r="B46" s="5">
        <f t="shared" si="0"/>
        <v>34</v>
      </c>
      <c r="C46" s="25">
        <v>46253</v>
      </c>
      <c r="D46" s="26">
        <v>46253</v>
      </c>
      <c r="E46" s="27">
        <v>0.79166666666666663</v>
      </c>
      <c r="F46" s="6" t="s">
        <v>113</v>
      </c>
      <c r="G46" s="6" t="s">
        <v>18</v>
      </c>
      <c r="H46" s="6" t="s">
        <v>78</v>
      </c>
      <c r="I46" s="6" t="s">
        <v>117</v>
      </c>
      <c r="J46" s="6"/>
      <c r="L46"/>
      <c r="N46" s="1" t="s">
        <v>110</v>
      </c>
      <c r="P46"/>
    </row>
    <row r="47" spans="1:16" x14ac:dyDescent="0.25">
      <c r="A47" s="5">
        <v>46</v>
      </c>
      <c r="B47" s="5">
        <f t="shared" si="0"/>
        <v>34</v>
      </c>
      <c r="C47" s="25">
        <v>46253</v>
      </c>
      <c r="D47" s="26">
        <v>46253</v>
      </c>
      <c r="E47" s="27">
        <v>0.79166666666666663</v>
      </c>
      <c r="F47" s="6" t="s">
        <v>69</v>
      </c>
      <c r="G47" s="6" t="s">
        <v>23</v>
      </c>
      <c r="H47" s="6" t="s">
        <v>70</v>
      </c>
      <c r="I47" s="6" t="s">
        <v>71</v>
      </c>
      <c r="J47" s="6" t="s">
        <v>163</v>
      </c>
      <c r="L47"/>
      <c r="N47" s="1" t="s">
        <v>78</v>
      </c>
      <c r="P47" s="9"/>
    </row>
    <row r="48" spans="1:16" x14ac:dyDescent="0.25">
      <c r="A48" s="5">
        <v>47</v>
      </c>
      <c r="B48" s="5">
        <f t="shared" si="0"/>
        <v>34</v>
      </c>
      <c r="C48" s="25">
        <v>46253</v>
      </c>
      <c r="D48" s="26">
        <v>46253</v>
      </c>
      <c r="E48" s="27">
        <v>0.79166666666666663</v>
      </c>
      <c r="F48" s="6" t="s">
        <v>69</v>
      </c>
      <c r="G48" s="6" t="s">
        <v>23</v>
      </c>
      <c r="H48" s="6" t="s">
        <v>72</v>
      </c>
      <c r="I48" s="6" t="s">
        <v>73</v>
      </c>
      <c r="J48" s="6" t="s">
        <v>163</v>
      </c>
      <c r="L48"/>
      <c r="N48" s="1" t="s">
        <v>56</v>
      </c>
      <c r="P48" s="9"/>
    </row>
    <row r="49" spans="1:16" x14ac:dyDescent="0.25">
      <c r="A49" s="5">
        <v>48</v>
      </c>
      <c r="B49" s="5">
        <f t="shared" si="0"/>
        <v>34</v>
      </c>
      <c r="C49" s="25">
        <v>46253</v>
      </c>
      <c r="D49" s="26">
        <v>46253</v>
      </c>
      <c r="E49" s="27">
        <v>0.80555555555555547</v>
      </c>
      <c r="F49" s="6" t="s">
        <v>69</v>
      </c>
      <c r="G49" s="6" t="s">
        <v>23</v>
      </c>
      <c r="H49" s="6" t="s">
        <v>71</v>
      </c>
      <c r="I49" s="6" t="s">
        <v>73</v>
      </c>
      <c r="J49" s="6" t="s">
        <v>163</v>
      </c>
      <c r="L49"/>
      <c r="N49" s="1" t="s">
        <v>132</v>
      </c>
      <c r="P49"/>
    </row>
    <row r="50" spans="1:16" x14ac:dyDescent="0.25">
      <c r="A50" s="5">
        <v>49</v>
      </c>
      <c r="B50" s="5">
        <f t="shared" si="0"/>
        <v>34</v>
      </c>
      <c r="C50" s="25">
        <v>46253</v>
      </c>
      <c r="D50" s="26">
        <v>46253</v>
      </c>
      <c r="E50" s="27">
        <v>0.80555555555555547</v>
      </c>
      <c r="F50" s="6" t="s">
        <v>69</v>
      </c>
      <c r="G50" s="6" t="s">
        <v>23</v>
      </c>
      <c r="H50" s="6" t="s">
        <v>70</v>
      </c>
      <c r="I50" s="6" t="s">
        <v>72</v>
      </c>
      <c r="J50" s="6" t="s">
        <v>163</v>
      </c>
      <c r="L50"/>
      <c r="N50" s="1" t="s">
        <v>52</v>
      </c>
      <c r="P50" s="9"/>
    </row>
    <row r="51" spans="1:16" x14ac:dyDescent="0.25">
      <c r="A51" s="5">
        <v>50</v>
      </c>
      <c r="B51" s="5">
        <f t="shared" si="0"/>
        <v>34</v>
      </c>
      <c r="C51" s="25">
        <v>46253</v>
      </c>
      <c r="D51" s="26">
        <v>46253</v>
      </c>
      <c r="E51" s="27">
        <v>0.81944444444444453</v>
      </c>
      <c r="F51" s="6" t="s">
        <v>69</v>
      </c>
      <c r="G51" s="6" t="s">
        <v>23</v>
      </c>
      <c r="H51" s="6" t="s">
        <v>71</v>
      </c>
      <c r="I51" s="6" t="s">
        <v>72</v>
      </c>
      <c r="J51" s="6" t="s">
        <v>163</v>
      </c>
      <c r="L51"/>
      <c r="N51" s="1" t="s">
        <v>92</v>
      </c>
      <c r="P51"/>
    </row>
    <row r="52" spans="1:16" x14ac:dyDescent="0.25">
      <c r="A52" s="5">
        <v>51</v>
      </c>
      <c r="B52" s="5">
        <f t="shared" si="0"/>
        <v>34</v>
      </c>
      <c r="C52" s="25">
        <v>46253</v>
      </c>
      <c r="D52" s="26">
        <v>46253</v>
      </c>
      <c r="E52" s="27">
        <v>0.81944444444444453</v>
      </c>
      <c r="F52" s="6" t="s">
        <v>69</v>
      </c>
      <c r="G52" s="6" t="s">
        <v>23</v>
      </c>
      <c r="H52" s="6" t="s">
        <v>70</v>
      </c>
      <c r="I52" s="6" t="s">
        <v>73</v>
      </c>
      <c r="J52" s="6" t="s">
        <v>163</v>
      </c>
      <c r="L52"/>
      <c r="N52" s="1" t="s">
        <v>120</v>
      </c>
      <c r="P52" s="31"/>
    </row>
    <row r="53" spans="1:16" x14ac:dyDescent="0.25">
      <c r="A53" s="5">
        <v>52</v>
      </c>
      <c r="B53" s="5">
        <f t="shared" si="0"/>
        <v>34</v>
      </c>
      <c r="C53" s="25">
        <v>46253</v>
      </c>
      <c r="D53" s="26">
        <v>46253</v>
      </c>
      <c r="E53" s="27">
        <v>0.70833333333333337</v>
      </c>
      <c r="F53" s="6" t="s">
        <v>79</v>
      </c>
      <c r="G53" s="6" t="s">
        <v>54</v>
      </c>
      <c r="H53" s="6" t="s">
        <v>118</v>
      </c>
      <c r="I53" s="6" t="s">
        <v>119</v>
      </c>
      <c r="J53" s="6"/>
      <c r="L53"/>
      <c r="N53" s="1" t="s">
        <v>49</v>
      </c>
      <c r="P53"/>
    </row>
    <row r="54" spans="1:16" x14ac:dyDescent="0.25">
      <c r="A54" s="5">
        <v>53</v>
      </c>
      <c r="B54" s="5">
        <f t="shared" si="0"/>
        <v>34</v>
      </c>
      <c r="C54" s="25">
        <v>46253</v>
      </c>
      <c r="D54" s="26">
        <v>46253</v>
      </c>
      <c r="E54" s="27">
        <v>0.75</v>
      </c>
      <c r="F54" s="6" t="s">
        <v>113</v>
      </c>
      <c r="G54" s="6" t="s">
        <v>16</v>
      </c>
      <c r="H54" s="6" t="s">
        <v>120</v>
      </c>
      <c r="I54" s="6" t="s">
        <v>38</v>
      </c>
      <c r="J54" s="6"/>
      <c r="L54"/>
      <c r="N54" s="1" t="s">
        <v>57</v>
      </c>
      <c r="P54" s="31"/>
    </row>
    <row r="55" spans="1:16" x14ac:dyDescent="0.25">
      <c r="A55" s="5">
        <v>54</v>
      </c>
      <c r="B55" s="5">
        <f t="shared" si="0"/>
        <v>34</v>
      </c>
      <c r="C55" s="22">
        <v>46253</v>
      </c>
      <c r="D55" s="23">
        <v>46253</v>
      </c>
      <c r="E55" s="28">
        <v>0.70833333333333337</v>
      </c>
      <c r="F55" s="5" t="s">
        <v>12</v>
      </c>
      <c r="G55" s="5" t="s">
        <v>20</v>
      </c>
      <c r="H55" s="5" t="s">
        <v>61</v>
      </c>
      <c r="I55" s="5" t="s">
        <v>47</v>
      </c>
      <c r="J55" s="5"/>
      <c r="L55"/>
      <c r="N55" s="1" t="s">
        <v>43</v>
      </c>
      <c r="P55"/>
    </row>
    <row r="56" spans="1:16" x14ac:dyDescent="0.25">
      <c r="A56" s="5">
        <v>55</v>
      </c>
      <c r="B56" s="5">
        <f t="shared" si="0"/>
        <v>34</v>
      </c>
      <c r="C56" s="25">
        <v>46253</v>
      </c>
      <c r="D56" s="26">
        <v>46253</v>
      </c>
      <c r="E56" s="27">
        <v>0.75</v>
      </c>
      <c r="F56" s="6" t="s">
        <v>121</v>
      </c>
      <c r="G56" s="6" t="s">
        <v>21</v>
      </c>
      <c r="H56" s="6" t="s">
        <v>122</v>
      </c>
      <c r="I56" s="6" t="s">
        <v>123</v>
      </c>
      <c r="J56" s="6" t="s">
        <v>162</v>
      </c>
      <c r="L56"/>
      <c r="N56" s="1" t="s">
        <v>108</v>
      </c>
      <c r="P56" s="9"/>
    </row>
    <row r="57" spans="1:16" x14ac:dyDescent="0.25">
      <c r="A57" s="5">
        <v>56</v>
      </c>
      <c r="B57" s="5">
        <f t="shared" si="0"/>
        <v>34</v>
      </c>
      <c r="C57" s="25">
        <v>46253</v>
      </c>
      <c r="D57" s="26">
        <v>46253</v>
      </c>
      <c r="E57" s="27">
        <v>0.75</v>
      </c>
      <c r="F57" s="6" t="s">
        <v>121</v>
      </c>
      <c r="G57" s="6" t="s">
        <v>21</v>
      </c>
      <c r="H57" s="6" t="s">
        <v>124</v>
      </c>
      <c r="I57" s="6" t="s">
        <v>125</v>
      </c>
      <c r="J57" s="6" t="s">
        <v>162</v>
      </c>
      <c r="L57"/>
      <c r="N57" s="1" t="s">
        <v>65</v>
      </c>
      <c r="P57" s="32"/>
    </row>
    <row r="58" spans="1:16" x14ac:dyDescent="0.25">
      <c r="A58" s="5">
        <v>57</v>
      </c>
      <c r="B58" s="5">
        <f t="shared" si="0"/>
        <v>34</v>
      </c>
      <c r="C58" s="25">
        <v>46253</v>
      </c>
      <c r="D58" s="26">
        <v>46253</v>
      </c>
      <c r="E58" s="27">
        <v>0.76388888888888884</v>
      </c>
      <c r="F58" s="6" t="s">
        <v>121</v>
      </c>
      <c r="G58" s="6" t="s">
        <v>21</v>
      </c>
      <c r="H58" s="6" t="s">
        <v>123</v>
      </c>
      <c r="I58" s="6" t="s">
        <v>125</v>
      </c>
      <c r="J58" s="6" t="s">
        <v>162</v>
      </c>
      <c r="L58"/>
      <c r="N58" s="1" t="s">
        <v>80</v>
      </c>
      <c r="P58" s="9"/>
    </row>
    <row r="59" spans="1:16" x14ac:dyDescent="0.25">
      <c r="A59" s="5">
        <v>58</v>
      </c>
      <c r="B59" s="5">
        <f t="shared" si="0"/>
        <v>34</v>
      </c>
      <c r="C59" s="25">
        <v>46253</v>
      </c>
      <c r="D59" s="26">
        <v>46253</v>
      </c>
      <c r="E59" s="27">
        <v>0.76388888888888884</v>
      </c>
      <c r="F59" s="6" t="s">
        <v>121</v>
      </c>
      <c r="G59" s="6" t="s">
        <v>21</v>
      </c>
      <c r="H59" s="6" t="s">
        <v>122</v>
      </c>
      <c r="I59" s="6" t="s">
        <v>124</v>
      </c>
      <c r="J59" s="6" t="s">
        <v>162</v>
      </c>
      <c r="L59"/>
      <c r="N59" s="1" t="s">
        <v>131</v>
      </c>
      <c r="P59" s="9"/>
    </row>
    <row r="60" spans="1:16" x14ac:dyDescent="0.25">
      <c r="A60" s="5">
        <v>59</v>
      </c>
      <c r="B60" s="5">
        <f t="shared" si="0"/>
        <v>34</v>
      </c>
      <c r="C60" s="25">
        <v>46253</v>
      </c>
      <c r="D60" s="26">
        <v>46253</v>
      </c>
      <c r="E60" s="27">
        <v>0.77777777777777779</v>
      </c>
      <c r="F60" s="6" t="s">
        <v>121</v>
      </c>
      <c r="G60" s="6" t="s">
        <v>21</v>
      </c>
      <c r="H60" s="6" t="s">
        <v>123</v>
      </c>
      <c r="I60" s="6" t="s">
        <v>124</v>
      </c>
      <c r="J60" s="6" t="s">
        <v>162</v>
      </c>
      <c r="L60"/>
      <c r="N60" s="1" t="s">
        <v>118</v>
      </c>
      <c r="P60" s="9"/>
    </row>
    <row r="61" spans="1:16" x14ac:dyDescent="0.25">
      <c r="A61" s="5">
        <v>60</v>
      </c>
      <c r="B61" s="5">
        <f t="shared" si="0"/>
        <v>34</v>
      </c>
      <c r="C61" s="25">
        <v>46253</v>
      </c>
      <c r="D61" s="26">
        <v>46253</v>
      </c>
      <c r="E61" s="27">
        <v>0.77777777777777779</v>
      </c>
      <c r="F61" s="6" t="s">
        <v>121</v>
      </c>
      <c r="G61" s="6" t="s">
        <v>21</v>
      </c>
      <c r="H61" s="6" t="s">
        <v>122</v>
      </c>
      <c r="I61" s="6" t="s">
        <v>125</v>
      </c>
      <c r="J61" s="6" t="s">
        <v>162</v>
      </c>
      <c r="L61"/>
      <c r="N61" s="1" t="s">
        <v>55</v>
      </c>
      <c r="P61"/>
    </row>
    <row r="62" spans="1:16" x14ac:dyDescent="0.25">
      <c r="A62" s="5">
        <v>61</v>
      </c>
      <c r="B62" s="5">
        <f t="shared" si="0"/>
        <v>34</v>
      </c>
      <c r="C62" s="25">
        <v>46253</v>
      </c>
      <c r="D62" s="26">
        <v>46253</v>
      </c>
      <c r="E62" s="27">
        <v>0.70833333333333337</v>
      </c>
      <c r="F62" s="6" t="s">
        <v>87</v>
      </c>
      <c r="G62" s="6" t="s">
        <v>14</v>
      </c>
      <c r="H62" s="6" t="s">
        <v>100</v>
      </c>
      <c r="I62" s="6" t="s">
        <v>137</v>
      </c>
      <c r="J62" s="6"/>
      <c r="L62"/>
      <c r="N62" s="1" t="s">
        <v>114</v>
      </c>
      <c r="P62" s="9"/>
    </row>
    <row r="63" spans="1:16" x14ac:dyDescent="0.25">
      <c r="A63" s="5">
        <v>62</v>
      </c>
      <c r="B63" s="5">
        <f t="shared" si="0"/>
        <v>34</v>
      </c>
      <c r="C63" s="25">
        <v>46253</v>
      </c>
      <c r="D63" s="26">
        <v>46253</v>
      </c>
      <c r="E63" s="27">
        <v>0.70833333333333337</v>
      </c>
      <c r="F63" s="6" t="s">
        <v>79</v>
      </c>
      <c r="G63" s="6" t="s">
        <v>14</v>
      </c>
      <c r="H63" s="6" t="s">
        <v>126</v>
      </c>
      <c r="I63" s="6" t="s">
        <v>60</v>
      </c>
      <c r="J63" s="6"/>
      <c r="L63"/>
      <c r="N63" s="1" t="s">
        <v>133</v>
      </c>
      <c r="P63" s="9"/>
    </row>
    <row r="64" spans="1:16" s="19" customFormat="1" x14ac:dyDescent="0.25">
      <c r="A64" s="5">
        <v>63</v>
      </c>
      <c r="B64" s="5">
        <f t="shared" si="0"/>
        <v>34</v>
      </c>
      <c r="C64" s="25">
        <v>46253</v>
      </c>
      <c r="D64" s="26">
        <v>46253</v>
      </c>
      <c r="E64" s="27">
        <v>0.75</v>
      </c>
      <c r="F64" s="6" t="s">
        <v>79</v>
      </c>
      <c r="G64" s="6" t="s">
        <v>22</v>
      </c>
      <c r="H64" s="6" t="s">
        <v>74</v>
      </c>
      <c r="I64" s="6" t="s">
        <v>127</v>
      </c>
      <c r="J64" s="6"/>
      <c r="N64" s="1" t="s">
        <v>109</v>
      </c>
      <c r="O64" s="1"/>
      <c r="P64" s="30"/>
    </row>
    <row r="65" spans="1:16" x14ac:dyDescent="0.25">
      <c r="A65" s="5">
        <v>64</v>
      </c>
      <c r="B65" s="5">
        <f t="shared" si="0"/>
        <v>34</v>
      </c>
      <c r="C65" s="25">
        <v>46253</v>
      </c>
      <c r="D65" s="26">
        <v>46253</v>
      </c>
      <c r="E65" s="27">
        <v>0.79166666666666663</v>
      </c>
      <c r="F65" s="6" t="s">
        <v>93</v>
      </c>
      <c r="G65" s="6" t="s">
        <v>24</v>
      </c>
      <c r="H65" s="6" t="s">
        <v>135</v>
      </c>
      <c r="I65" s="6" t="s">
        <v>77</v>
      </c>
      <c r="J65" s="5"/>
      <c r="L65"/>
      <c r="N65" s="1" t="s">
        <v>75</v>
      </c>
      <c r="P65"/>
    </row>
    <row r="66" spans="1:16" x14ac:dyDescent="0.25">
      <c r="A66" s="5">
        <v>65</v>
      </c>
      <c r="B66" s="5">
        <f t="shared" ref="B66:B129" si="1">WEEKNUM(C66)</f>
        <v>34</v>
      </c>
      <c r="C66" s="25">
        <v>46253</v>
      </c>
      <c r="D66" s="26">
        <v>46253</v>
      </c>
      <c r="E66" s="27">
        <v>0.79166666666666663</v>
      </c>
      <c r="F66" s="6" t="s">
        <v>113</v>
      </c>
      <c r="G66" s="6" t="s">
        <v>24</v>
      </c>
      <c r="H66" s="6" t="s">
        <v>128</v>
      </c>
      <c r="I66" s="6" t="s">
        <v>37</v>
      </c>
      <c r="J66" s="6"/>
      <c r="L66"/>
      <c r="N66" s="1" t="s">
        <v>89</v>
      </c>
      <c r="P66" s="9"/>
    </row>
    <row r="67" spans="1:16" x14ac:dyDescent="0.25">
      <c r="A67" s="5">
        <v>66</v>
      </c>
      <c r="B67" s="5">
        <f t="shared" si="1"/>
        <v>34</v>
      </c>
      <c r="C67" s="25">
        <v>46254</v>
      </c>
      <c r="D67" s="26">
        <v>46254</v>
      </c>
      <c r="E67" s="27">
        <v>0.79166666666666663</v>
      </c>
      <c r="F67" s="6" t="s">
        <v>90</v>
      </c>
      <c r="G67" s="6" t="s">
        <v>15</v>
      </c>
      <c r="H67" s="6" t="s">
        <v>129</v>
      </c>
      <c r="I67" s="6" t="s">
        <v>65</v>
      </c>
      <c r="J67" s="5"/>
      <c r="L67"/>
      <c r="N67" s="1" t="s">
        <v>107</v>
      </c>
      <c r="P67"/>
    </row>
    <row r="68" spans="1:16" x14ac:dyDescent="0.25">
      <c r="A68" s="5">
        <v>67</v>
      </c>
      <c r="B68" s="5">
        <f t="shared" si="1"/>
        <v>34</v>
      </c>
      <c r="C68" s="25">
        <v>46254</v>
      </c>
      <c r="D68" s="26">
        <v>46254</v>
      </c>
      <c r="E68" s="27">
        <v>0.75</v>
      </c>
      <c r="F68" s="6" t="s">
        <v>53</v>
      </c>
      <c r="G68" s="6" t="s">
        <v>18</v>
      </c>
      <c r="H68" s="6" t="s">
        <v>56</v>
      </c>
      <c r="I68" s="6" t="s">
        <v>130</v>
      </c>
      <c r="J68" s="5"/>
      <c r="L68"/>
      <c r="N68" s="1" t="s">
        <v>94</v>
      </c>
      <c r="P68"/>
    </row>
    <row r="69" spans="1:16" x14ac:dyDescent="0.25">
      <c r="A69" s="5">
        <v>68</v>
      </c>
      <c r="B69" s="5">
        <f t="shared" si="1"/>
        <v>34</v>
      </c>
      <c r="C69" s="25">
        <v>46254</v>
      </c>
      <c r="D69" s="26">
        <v>46254</v>
      </c>
      <c r="E69" s="27">
        <v>0.75</v>
      </c>
      <c r="F69" s="6" t="s">
        <v>79</v>
      </c>
      <c r="G69" s="6" t="s">
        <v>54</v>
      </c>
      <c r="H69" s="6" t="s">
        <v>131</v>
      </c>
      <c r="I69" s="6" t="s">
        <v>132</v>
      </c>
      <c r="J69" s="6"/>
      <c r="L69"/>
      <c r="N69" s="1" t="s">
        <v>50</v>
      </c>
      <c r="P69" s="9"/>
    </row>
    <row r="70" spans="1:16" x14ac:dyDescent="0.25">
      <c r="A70" s="5">
        <v>69</v>
      </c>
      <c r="B70" s="5">
        <f t="shared" si="1"/>
        <v>34</v>
      </c>
      <c r="C70" s="25">
        <v>46254</v>
      </c>
      <c r="D70" s="26">
        <v>46254</v>
      </c>
      <c r="E70" s="27">
        <v>0.70833333333333337</v>
      </c>
      <c r="F70" s="6" t="s">
        <v>90</v>
      </c>
      <c r="G70" s="6" t="s">
        <v>16</v>
      </c>
      <c r="H70" s="6" t="s">
        <v>92</v>
      </c>
      <c r="I70" s="6" t="s">
        <v>102</v>
      </c>
      <c r="J70" s="5"/>
      <c r="L70"/>
      <c r="N70" s="1" t="s">
        <v>91</v>
      </c>
      <c r="P70"/>
    </row>
    <row r="71" spans="1:16" x14ac:dyDescent="0.25">
      <c r="A71" s="5">
        <v>70</v>
      </c>
      <c r="B71" s="5">
        <f t="shared" si="1"/>
        <v>34</v>
      </c>
      <c r="C71" s="25">
        <v>46254</v>
      </c>
      <c r="D71" s="26">
        <v>46254</v>
      </c>
      <c r="E71" s="27">
        <v>0.79166666666666663</v>
      </c>
      <c r="F71" s="6" t="s">
        <v>98</v>
      </c>
      <c r="G71" s="6" t="s">
        <v>19</v>
      </c>
      <c r="H71" s="6" t="s">
        <v>40</v>
      </c>
      <c r="I71" s="6" t="s">
        <v>81</v>
      </c>
      <c r="J71" s="5"/>
      <c r="L71"/>
      <c r="N71" s="1" t="s">
        <v>82</v>
      </c>
      <c r="P71" s="9"/>
    </row>
    <row r="72" spans="1:16" x14ac:dyDescent="0.25">
      <c r="A72" s="5">
        <v>71</v>
      </c>
      <c r="B72" s="5">
        <f t="shared" si="1"/>
        <v>34</v>
      </c>
      <c r="C72" s="25">
        <v>46254</v>
      </c>
      <c r="D72" s="26">
        <v>46254</v>
      </c>
      <c r="E72" s="27">
        <v>0.79166666666666663</v>
      </c>
      <c r="F72" s="6" t="s">
        <v>87</v>
      </c>
      <c r="G72" s="6" t="s">
        <v>9</v>
      </c>
      <c r="H72" s="6" t="s">
        <v>50</v>
      </c>
      <c r="I72" s="6" t="s">
        <v>51</v>
      </c>
      <c r="J72" s="6"/>
      <c r="L72"/>
      <c r="N72" s="1" t="s">
        <v>81</v>
      </c>
      <c r="P72"/>
    </row>
    <row r="73" spans="1:16" x14ac:dyDescent="0.25">
      <c r="A73" s="5">
        <v>72</v>
      </c>
      <c r="B73" s="5">
        <f t="shared" si="1"/>
        <v>34</v>
      </c>
      <c r="C73" s="25">
        <v>46254</v>
      </c>
      <c r="D73" s="26">
        <v>46254</v>
      </c>
      <c r="E73" s="27">
        <v>0.79166666666666663</v>
      </c>
      <c r="F73" s="6" t="s">
        <v>87</v>
      </c>
      <c r="G73" s="6" t="s">
        <v>9</v>
      </c>
      <c r="H73" s="6" t="s">
        <v>89</v>
      </c>
      <c r="I73" s="6" t="s">
        <v>139</v>
      </c>
      <c r="J73" s="6"/>
      <c r="L73"/>
      <c r="N73" s="1" t="s">
        <v>106</v>
      </c>
      <c r="P73" s="9"/>
    </row>
    <row r="74" spans="1:16" x14ac:dyDescent="0.25">
      <c r="A74" s="5">
        <v>73</v>
      </c>
      <c r="B74" s="5">
        <f t="shared" si="1"/>
        <v>34</v>
      </c>
      <c r="C74" s="25">
        <v>46254</v>
      </c>
      <c r="D74" s="26">
        <v>46254</v>
      </c>
      <c r="E74" s="27">
        <v>0.75</v>
      </c>
      <c r="F74" s="6" t="s">
        <v>98</v>
      </c>
      <c r="G74" s="6" t="s">
        <v>10</v>
      </c>
      <c r="H74" s="6" t="s">
        <v>133</v>
      </c>
      <c r="I74" s="6" t="s">
        <v>109</v>
      </c>
      <c r="J74" s="5"/>
      <c r="L74"/>
      <c r="N74" s="1" t="s">
        <v>71</v>
      </c>
      <c r="P74"/>
    </row>
    <row r="75" spans="1:16" x14ac:dyDescent="0.25">
      <c r="A75" s="5">
        <v>74</v>
      </c>
      <c r="B75" s="5">
        <f t="shared" si="1"/>
        <v>35</v>
      </c>
      <c r="C75" s="25">
        <v>46258</v>
      </c>
      <c r="D75" s="26">
        <v>46258</v>
      </c>
      <c r="E75" s="27">
        <v>0.70833333333333337</v>
      </c>
      <c r="F75" s="6" t="s">
        <v>113</v>
      </c>
      <c r="G75" s="6" t="s">
        <v>15</v>
      </c>
      <c r="H75" s="6" t="s">
        <v>37</v>
      </c>
      <c r="I75" s="6" t="s">
        <v>120</v>
      </c>
      <c r="J75" s="6"/>
      <c r="L75"/>
      <c r="N75" s="1" t="s">
        <v>128</v>
      </c>
      <c r="P75" s="9"/>
    </row>
    <row r="76" spans="1:16" x14ac:dyDescent="0.25">
      <c r="A76" s="5">
        <v>75</v>
      </c>
      <c r="B76" s="5">
        <f t="shared" si="1"/>
        <v>35</v>
      </c>
      <c r="C76" s="25">
        <v>46258</v>
      </c>
      <c r="D76" s="26">
        <v>46258</v>
      </c>
      <c r="E76" s="27">
        <v>0.70833333333333337</v>
      </c>
      <c r="F76" s="6" t="s">
        <v>79</v>
      </c>
      <c r="G76" s="6" t="s">
        <v>15</v>
      </c>
      <c r="H76" s="6" t="s">
        <v>116</v>
      </c>
      <c r="I76" s="6" t="s">
        <v>112</v>
      </c>
      <c r="J76" s="6"/>
      <c r="L76"/>
      <c r="N76" s="1" t="s">
        <v>123</v>
      </c>
      <c r="P76" s="9"/>
    </row>
    <row r="77" spans="1:16" x14ac:dyDescent="0.25">
      <c r="A77" s="5">
        <v>76</v>
      </c>
      <c r="B77" s="5">
        <f t="shared" si="1"/>
        <v>35</v>
      </c>
      <c r="C77" s="25">
        <v>46258</v>
      </c>
      <c r="D77" s="26">
        <v>46258</v>
      </c>
      <c r="E77" s="27">
        <v>0.75</v>
      </c>
      <c r="F77" s="6" t="s">
        <v>87</v>
      </c>
      <c r="G77" s="6" t="s">
        <v>18</v>
      </c>
      <c r="H77" s="6" t="s">
        <v>51</v>
      </c>
      <c r="I77" s="6" t="s">
        <v>108</v>
      </c>
      <c r="J77" s="6"/>
      <c r="L77"/>
      <c r="N77" s="1" t="s">
        <v>72</v>
      </c>
      <c r="P77" s="9"/>
    </row>
    <row r="78" spans="1:16" x14ac:dyDescent="0.25">
      <c r="A78" s="5">
        <v>77</v>
      </c>
      <c r="B78" s="5">
        <f t="shared" si="1"/>
        <v>35</v>
      </c>
      <c r="C78" s="22">
        <v>46258</v>
      </c>
      <c r="D78" s="23">
        <v>46258</v>
      </c>
      <c r="E78" s="28">
        <v>0.75</v>
      </c>
      <c r="F78" s="5" t="s">
        <v>12</v>
      </c>
      <c r="G78" s="5" t="s">
        <v>11</v>
      </c>
      <c r="H78" s="5" t="s">
        <v>157</v>
      </c>
      <c r="I78" s="5" t="s">
        <v>41</v>
      </c>
      <c r="J78" s="5"/>
      <c r="L78"/>
      <c r="N78" s="1" t="s">
        <v>124</v>
      </c>
      <c r="P78" s="9"/>
    </row>
    <row r="79" spans="1:16" x14ac:dyDescent="0.25">
      <c r="A79" s="5">
        <v>78</v>
      </c>
      <c r="B79" s="5">
        <f t="shared" si="1"/>
        <v>35</v>
      </c>
      <c r="C79" s="22">
        <v>46258</v>
      </c>
      <c r="D79" s="23">
        <v>46258</v>
      </c>
      <c r="E79" s="24">
        <v>0.79166666666666663</v>
      </c>
      <c r="F79" s="5" t="s">
        <v>12</v>
      </c>
      <c r="G79" s="5" t="s">
        <v>11</v>
      </c>
      <c r="H79" s="5" t="s">
        <v>47</v>
      </c>
      <c r="I79" s="5" t="s">
        <v>75</v>
      </c>
      <c r="J79" s="5"/>
      <c r="L79"/>
      <c r="N79" s="1" t="s">
        <v>73</v>
      </c>
      <c r="P79" s="9"/>
    </row>
    <row r="80" spans="1:16" x14ac:dyDescent="0.25">
      <c r="A80" s="5">
        <v>79</v>
      </c>
      <c r="B80" s="5">
        <f t="shared" si="1"/>
        <v>35</v>
      </c>
      <c r="C80" s="25">
        <v>46258</v>
      </c>
      <c r="D80" s="26">
        <v>46258</v>
      </c>
      <c r="E80" s="27">
        <v>0.75</v>
      </c>
      <c r="F80" s="6" t="s">
        <v>12</v>
      </c>
      <c r="G80" s="6" t="s">
        <v>13</v>
      </c>
      <c r="H80" s="6" t="s">
        <v>43</v>
      </c>
      <c r="I80" s="6" t="s">
        <v>49</v>
      </c>
      <c r="J80" s="5"/>
      <c r="L80"/>
      <c r="N80" s="1" t="s">
        <v>125</v>
      </c>
      <c r="P80" s="9"/>
    </row>
    <row r="81" spans="1:16" x14ac:dyDescent="0.25">
      <c r="A81" s="5">
        <v>80</v>
      </c>
      <c r="B81" s="5">
        <f t="shared" si="1"/>
        <v>35</v>
      </c>
      <c r="C81" s="22">
        <v>46258</v>
      </c>
      <c r="D81" s="23">
        <v>46258</v>
      </c>
      <c r="E81" s="28">
        <v>0.79166666666666663</v>
      </c>
      <c r="F81" s="5" t="s">
        <v>12</v>
      </c>
      <c r="G81" s="5" t="s">
        <v>13</v>
      </c>
      <c r="H81" s="5" t="s">
        <v>88</v>
      </c>
      <c r="I81" s="5" t="s">
        <v>42</v>
      </c>
      <c r="J81" s="5"/>
      <c r="L81"/>
      <c r="N81" s="1" t="s">
        <v>70</v>
      </c>
      <c r="P81" s="9"/>
    </row>
    <row r="82" spans="1:16" x14ac:dyDescent="0.25">
      <c r="A82" s="5">
        <v>81</v>
      </c>
      <c r="B82" s="5">
        <f t="shared" si="1"/>
        <v>35</v>
      </c>
      <c r="C82" s="25">
        <v>46258</v>
      </c>
      <c r="D82" s="26">
        <v>46258</v>
      </c>
      <c r="E82" s="29">
        <v>0.75</v>
      </c>
      <c r="F82" s="6" t="s">
        <v>86</v>
      </c>
      <c r="G82" s="6" t="s">
        <v>24</v>
      </c>
      <c r="H82" s="6" t="s">
        <v>136</v>
      </c>
      <c r="I82" s="6" t="s">
        <v>52</v>
      </c>
      <c r="J82" s="5"/>
      <c r="L82"/>
      <c r="N82" s="1" t="s">
        <v>122</v>
      </c>
      <c r="P82"/>
    </row>
    <row r="83" spans="1:16" x14ac:dyDescent="0.25">
      <c r="A83" s="5">
        <v>82</v>
      </c>
      <c r="B83" s="5">
        <f t="shared" si="1"/>
        <v>35</v>
      </c>
      <c r="C83" s="25">
        <v>46259</v>
      </c>
      <c r="D83" s="26">
        <v>46259</v>
      </c>
      <c r="E83" s="27">
        <v>0.75</v>
      </c>
      <c r="F83" s="6" t="s">
        <v>90</v>
      </c>
      <c r="G83" s="6" t="s">
        <v>18</v>
      </c>
      <c r="H83" s="6" t="s">
        <v>97</v>
      </c>
      <c r="I83" s="6" t="s">
        <v>104</v>
      </c>
      <c r="J83" s="5"/>
      <c r="L83"/>
      <c r="N83" s="1" t="s">
        <v>135</v>
      </c>
      <c r="P83" s="9"/>
    </row>
    <row r="84" spans="1:16" x14ac:dyDescent="0.25">
      <c r="A84" s="5">
        <v>83</v>
      </c>
      <c r="B84" s="5">
        <f t="shared" si="1"/>
        <v>35</v>
      </c>
      <c r="C84" s="25">
        <v>46259</v>
      </c>
      <c r="D84" s="26">
        <v>46259</v>
      </c>
      <c r="E84" s="27">
        <v>0.77083333333333337</v>
      </c>
      <c r="F84" s="6" t="s">
        <v>87</v>
      </c>
      <c r="G84" s="6" t="s">
        <v>44</v>
      </c>
      <c r="H84" s="6" t="s">
        <v>58</v>
      </c>
      <c r="I84" s="6" t="s">
        <v>89</v>
      </c>
      <c r="J84" s="6"/>
      <c r="L84"/>
      <c r="N84" s="1" t="s">
        <v>99</v>
      </c>
      <c r="P84" s="9"/>
    </row>
    <row r="85" spans="1:16" x14ac:dyDescent="0.25">
      <c r="A85" s="5">
        <v>84</v>
      </c>
      <c r="B85" s="5">
        <f t="shared" si="1"/>
        <v>35</v>
      </c>
      <c r="C85" s="25">
        <v>46259</v>
      </c>
      <c r="D85" s="26">
        <v>46259</v>
      </c>
      <c r="E85" s="27">
        <v>0.70833333333333337</v>
      </c>
      <c r="F85" s="6" t="s">
        <v>87</v>
      </c>
      <c r="G85" s="6" t="s">
        <v>19</v>
      </c>
      <c r="H85" s="6" t="s">
        <v>139</v>
      </c>
      <c r="I85" s="6" t="s">
        <v>50</v>
      </c>
      <c r="J85" s="6"/>
      <c r="L85"/>
      <c r="N85" s="1" t="s">
        <v>66</v>
      </c>
      <c r="P85" s="32"/>
    </row>
    <row r="86" spans="1:16" x14ac:dyDescent="0.25">
      <c r="A86" s="5">
        <v>85</v>
      </c>
      <c r="B86" s="5">
        <f t="shared" si="1"/>
        <v>35</v>
      </c>
      <c r="C86" s="25">
        <v>46259</v>
      </c>
      <c r="D86" s="26">
        <v>46259</v>
      </c>
      <c r="E86" s="27">
        <v>0.70833333333333337</v>
      </c>
      <c r="F86" s="6" t="s">
        <v>113</v>
      </c>
      <c r="G86" s="6" t="s">
        <v>19</v>
      </c>
      <c r="H86" s="6" t="s">
        <v>141</v>
      </c>
      <c r="I86" s="6" t="s">
        <v>140</v>
      </c>
      <c r="J86" s="6"/>
      <c r="L86"/>
      <c r="N86" s="1" t="s">
        <v>63</v>
      </c>
      <c r="P86" s="9"/>
    </row>
    <row r="87" spans="1:16" x14ac:dyDescent="0.25">
      <c r="A87" s="5">
        <v>86</v>
      </c>
      <c r="B87" s="5">
        <f t="shared" si="1"/>
        <v>35</v>
      </c>
      <c r="C87" s="25">
        <v>46259</v>
      </c>
      <c r="D87" s="26">
        <v>46259</v>
      </c>
      <c r="E87" s="27">
        <v>0.70833333333333337</v>
      </c>
      <c r="F87" s="6" t="s">
        <v>90</v>
      </c>
      <c r="G87" s="6" t="s">
        <v>9</v>
      </c>
      <c r="H87" s="6" t="s">
        <v>91</v>
      </c>
      <c r="I87" s="6" t="s">
        <v>129</v>
      </c>
      <c r="J87" s="5"/>
      <c r="L87"/>
      <c r="N87" s="1" t="s">
        <v>74</v>
      </c>
      <c r="P87"/>
    </row>
    <row r="88" spans="1:16" x14ac:dyDescent="0.25">
      <c r="A88" s="5">
        <v>87</v>
      </c>
      <c r="B88" s="5">
        <f t="shared" si="1"/>
        <v>35</v>
      </c>
      <c r="C88" s="25">
        <v>46259</v>
      </c>
      <c r="D88" s="26">
        <v>46259</v>
      </c>
      <c r="E88" s="27">
        <v>0.70833333333333337</v>
      </c>
      <c r="F88" s="6" t="s">
        <v>93</v>
      </c>
      <c r="G88" s="6" t="s">
        <v>9</v>
      </c>
      <c r="H88" s="6" t="s">
        <v>94</v>
      </c>
      <c r="I88" s="6" t="s">
        <v>77</v>
      </c>
      <c r="J88" s="5"/>
      <c r="L88"/>
      <c r="N88" s="1" t="s">
        <v>136</v>
      </c>
      <c r="P88"/>
    </row>
    <row r="89" spans="1:16" x14ac:dyDescent="0.25">
      <c r="A89" s="5">
        <v>88</v>
      </c>
      <c r="B89" s="5">
        <f t="shared" si="1"/>
        <v>35</v>
      </c>
      <c r="C89" s="25">
        <v>46259</v>
      </c>
      <c r="D89" s="26">
        <v>46259</v>
      </c>
      <c r="E89" s="27">
        <v>0.75</v>
      </c>
      <c r="F89" s="6" t="s">
        <v>53</v>
      </c>
      <c r="G89" s="6" t="s">
        <v>22</v>
      </c>
      <c r="H89" s="6" t="s">
        <v>66</v>
      </c>
      <c r="I89" s="6" t="s">
        <v>56</v>
      </c>
      <c r="J89" s="5"/>
      <c r="L89"/>
      <c r="N89" s="1" t="s">
        <v>137</v>
      </c>
      <c r="P89" s="30"/>
    </row>
    <row r="90" spans="1:16" x14ac:dyDescent="0.25">
      <c r="A90" s="5">
        <v>89</v>
      </c>
      <c r="B90" s="5">
        <f t="shared" si="1"/>
        <v>35</v>
      </c>
      <c r="C90" s="25">
        <v>46260</v>
      </c>
      <c r="D90" s="26">
        <v>46260</v>
      </c>
      <c r="E90" s="27">
        <v>0.70833333333333337</v>
      </c>
      <c r="F90" s="6" t="s">
        <v>87</v>
      </c>
      <c r="G90" s="6" t="s">
        <v>15</v>
      </c>
      <c r="H90" s="6" t="s">
        <v>96</v>
      </c>
      <c r="I90" s="6" t="s">
        <v>137</v>
      </c>
      <c r="J90" s="6"/>
      <c r="L90"/>
      <c r="N90" s="1" t="s">
        <v>61</v>
      </c>
      <c r="P90"/>
    </row>
    <row r="91" spans="1:16" x14ac:dyDescent="0.25">
      <c r="A91" s="5">
        <v>90</v>
      </c>
      <c r="B91" s="5">
        <f t="shared" si="1"/>
        <v>35</v>
      </c>
      <c r="C91" s="25">
        <v>46260</v>
      </c>
      <c r="D91" s="26">
        <v>46260</v>
      </c>
      <c r="E91" s="27">
        <v>0.70833333333333337</v>
      </c>
      <c r="F91" s="6" t="s">
        <v>90</v>
      </c>
      <c r="G91" s="6" t="s">
        <v>17</v>
      </c>
      <c r="H91" s="6" t="s">
        <v>39</v>
      </c>
      <c r="I91" s="6" t="s">
        <v>92</v>
      </c>
      <c r="J91" s="5"/>
      <c r="L91"/>
      <c r="N91" s="1" t="s">
        <v>77</v>
      </c>
      <c r="O91"/>
    </row>
    <row r="92" spans="1:16" x14ac:dyDescent="0.25">
      <c r="A92" s="5">
        <v>91</v>
      </c>
      <c r="B92" s="5">
        <f t="shared" si="1"/>
        <v>35</v>
      </c>
      <c r="C92" s="25">
        <v>46260</v>
      </c>
      <c r="D92" s="26">
        <v>46260</v>
      </c>
      <c r="E92" s="27">
        <v>0.75</v>
      </c>
      <c r="F92" s="6" t="s">
        <v>121</v>
      </c>
      <c r="G92" s="6" t="s">
        <v>17</v>
      </c>
      <c r="H92" s="6" t="s">
        <v>123</v>
      </c>
      <c r="I92" s="6" t="s">
        <v>122</v>
      </c>
      <c r="J92" s="6" t="s">
        <v>159</v>
      </c>
      <c r="L92"/>
      <c r="O92"/>
    </row>
    <row r="93" spans="1:16" x14ac:dyDescent="0.25">
      <c r="A93" s="5">
        <v>92</v>
      </c>
      <c r="B93" s="5">
        <f t="shared" si="1"/>
        <v>35</v>
      </c>
      <c r="C93" s="25">
        <v>46260</v>
      </c>
      <c r="D93" s="26">
        <v>46260</v>
      </c>
      <c r="E93" s="27">
        <v>0.75</v>
      </c>
      <c r="F93" s="6" t="s">
        <v>121</v>
      </c>
      <c r="G93" s="6" t="s">
        <v>17</v>
      </c>
      <c r="H93" s="6" t="s">
        <v>124</v>
      </c>
      <c r="I93" s="6" t="s">
        <v>125</v>
      </c>
      <c r="J93" s="6" t="s">
        <v>159</v>
      </c>
      <c r="L93"/>
      <c r="O93"/>
    </row>
    <row r="94" spans="1:16" x14ac:dyDescent="0.25">
      <c r="A94" s="5">
        <v>93</v>
      </c>
      <c r="B94" s="5">
        <f t="shared" si="1"/>
        <v>35</v>
      </c>
      <c r="C94" s="25">
        <v>46260</v>
      </c>
      <c r="D94" s="26">
        <v>46260</v>
      </c>
      <c r="E94" s="27">
        <v>0.76388888888888884</v>
      </c>
      <c r="F94" s="6" t="s">
        <v>121</v>
      </c>
      <c r="G94" s="6" t="s">
        <v>17</v>
      </c>
      <c r="H94" s="6" t="s">
        <v>125</v>
      </c>
      <c r="I94" s="6" t="s">
        <v>123</v>
      </c>
      <c r="J94" s="6" t="s">
        <v>159</v>
      </c>
      <c r="L94"/>
      <c r="O94"/>
    </row>
    <row r="95" spans="1:16" x14ac:dyDescent="0.25">
      <c r="A95" s="5">
        <v>94</v>
      </c>
      <c r="B95" s="5">
        <f t="shared" si="1"/>
        <v>35</v>
      </c>
      <c r="C95" s="25">
        <v>46260</v>
      </c>
      <c r="D95" s="26">
        <v>46260</v>
      </c>
      <c r="E95" s="27">
        <v>0.76388888888888884</v>
      </c>
      <c r="F95" s="6" t="s">
        <v>121</v>
      </c>
      <c r="G95" s="6" t="s">
        <v>17</v>
      </c>
      <c r="H95" s="6" t="s">
        <v>122</v>
      </c>
      <c r="I95" s="6" t="s">
        <v>124</v>
      </c>
      <c r="J95" s="6" t="s">
        <v>159</v>
      </c>
      <c r="L95"/>
      <c r="O95"/>
    </row>
    <row r="96" spans="1:16" x14ac:dyDescent="0.25">
      <c r="A96" s="5">
        <v>95</v>
      </c>
      <c r="B96" s="5">
        <f t="shared" si="1"/>
        <v>35</v>
      </c>
      <c r="C96" s="25">
        <v>46260</v>
      </c>
      <c r="D96" s="26">
        <v>46260</v>
      </c>
      <c r="E96" s="27">
        <v>0.77777777777777779</v>
      </c>
      <c r="F96" s="6" t="s">
        <v>121</v>
      </c>
      <c r="G96" s="6" t="s">
        <v>17</v>
      </c>
      <c r="H96" s="6" t="s">
        <v>123</v>
      </c>
      <c r="I96" s="6" t="s">
        <v>124</v>
      </c>
      <c r="J96" s="6" t="s">
        <v>159</v>
      </c>
      <c r="L96"/>
      <c r="O96"/>
    </row>
    <row r="97" spans="1:15" x14ac:dyDescent="0.25">
      <c r="A97" s="5">
        <v>96</v>
      </c>
      <c r="B97" s="5">
        <f t="shared" si="1"/>
        <v>35</v>
      </c>
      <c r="C97" s="25">
        <v>46260</v>
      </c>
      <c r="D97" s="26">
        <v>46260</v>
      </c>
      <c r="E97" s="27">
        <v>0.77777777777777779</v>
      </c>
      <c r="F97" s="6" t="s">
        <v>121</v>
      </c>
      <c r="G97" s="6" t="s">
        <v>17</v>
      </c>
      <c r="H97" s="6" t="s">
        <v>125</v>
      </c>
      <c r="I97" s="6" t="s">
        <v>122</v>
      </c>
      <c r="J97" s="6" t="s">
        <v>159</v>
      </c>
      <c r="L97"/>
      <c r="O97"/>
    </row>
    <row r="98" spans="1:15" x14ac:dyDescent="0.25">
      <c r="A98" s="5">
        <v>97</v>
      </c>
      <c r="B98" s="5">
        <f t="shared" si="1"/>
        <v>35</v>
      </c>
      <c r="C98" s="25">
        <v>46260</v>
      </c>
      <c r="D98" s="26">
        <v>46260</v>
      </c>
      <c r="E98" s="27">
        <v>0.75</v>
      </c>
      <c r="F98" s="6" t="s">
        <v>79</v>
      </c>
      <c r="G98" s="6" t="s">
        <v>18</v>
      </c>
      <c r="H98" s="6" t="s">
        <v>132</v>
      </c>
      <c r="I98" s="6" t="s">
        <v>118</v>
      </c>
      <c r="J98" s="6"/>
      <c r="L98"/>
      <c r="O98"/>
    </row>
    <row r="99" spans="1:15" x14ac:dyDescent="0.25">
      <c r="A99" s="5">
        <v>98</v>
      </c>
      <c r="B99" s="5">
        <f t="shared" si="1"/>
        <v>35</v>
      </c>
      <c r="C99" s="25">
        <v>46260</v>
      </c>
      <c r="D99" s="26">
        <v>46260</v>
      </c>
      <c r="E99" s="27">
        <v>0.79166666666666663</v>
      </c>
      <c r="F99" s="6" t="s">
        <v>87</v>
      </c>
      <c r="G99" s="6" t="s">
        <v>23</v>
      </c>
      <c r="H99" s="6" t="s">
        <v>106</v>
      </c>
      <c r="I99" s="6" t="s">
        <v>100</v>
      </c>
      <c r="J99" s="6"/>
      <c r="L99"/>
      <c r="O99"/>
    </row>
    <row r="100" spans="1:15" x14ac:dyDescent="0.25">
      <c r="A100" s="5">
        <v>99</v>
      </c>
      <c r="B100" s="5">
        <f t="shared" si="1"/>
        <v>35</v>
      </c>
      <c r="C100" s="25">
        <v>46260</v>
      </c>
      <c r="D100" s="26">
        <v>46260</v>
      </c>
      <c r="E100" s="33">
        <v>0.75</v>
      </c>
      <c r="F100" s="6" t="s">
        <v>113</v>
      </c>
      <c r="G100" s="35" t="s">
        <v>154</v>
      </c>
      <c r="H100" s="6" t="s">
        <v>38</v>
      </c>
      <c r="I100" s="6" t="s">
        <v>114</v>
      </c>
      <c r="J100" s="35" t="s">
        <v>156</v>
      </c>
      <c r="L100"/>
      <c r="O100"/>
    </row>
    <row r="101" spans="1:15" x14ac:dyDescent="0.25">
      <c r="A101" s="5">
        <v>100</v>
      </c>
      <c r="B101" s="5">
        <f t="shared" si="1"/>
        <v>35</v>
      </c>
      <c r="C101" s="25">
        <v>46260</v>
      </c>
      <c r="D101" s="26">
        <v>46260</v>
      </c>
      <c r="E101" s="27">
        <v>0.70833333333333337</v>
      </c>
      <c r="F101" s="6" t="s">
        <v>79</v>
      </c>
      <c r="G101" s="6" t="s">
        <v>54</v>
      </c>
      <c r="H101" s="6" t="s">
        <v>131</v>
      </c>
      <c r="I101" s="6" t="s">
        <v>74</v>
      </c>
      <c r="J101" s="6"/>
      <c r="L101"/>
      <c r="O101"/>
    </row>
    <row r="102" spans="1:15" x14ac:dyDescent="0.25">
      <c r="A102" s="5">
        <v>101</v>
      </c>
      <c r="B102" s="5">
        <f t="shared" si="1"/>
        <v>35</v>
      </c>
      <c r="C102" s="25">
        <v>46260</v>
      </c>
      <c r="D102" s="26">
        <v>46260</v>
      </c>
      <c r="E102" s="27">
        <v>0.77083333333333337</v>
      </c>
      <c r="F102" s="6" t="s">
        <v>93</v>
      </c>
      <c r="G102" s="6" t="s">
        <v>44</v>
      </c>
      <c r="H102" s="6" t="s">
        <v>68</v>
      </c>
      <c r="I102" s="6" t="s">
        <v>95</v>
      </c>
      <c r="J102" s="5"/>
      <c r="L102"/>
      <c r="O102"/>
    </row>
    <row r="103" spans="1:15" x14ac:dyDescent="0.25">
      <c r="A103" s="5">
        <v>102</v>
      </c>
      <c r="B103" s="5">
        <f t="shared" si="1"/>
        <v>35</v>
      </c>
      <c r="C103" s="25">
        <v>46260</v>
      </c>
      <c r="D103" s="26">
        <v>46260</v>
      </c>
      <c r="E103" s="27">
        <v>0.75</v>
      </c>
      <c r="F103" s="6" t="s">
        <v>93</v>
      </c>
      <c r="G103" s="6" t="s">
        <v>21</v>
      </c>
      <c r="H103" s="6" t="s">
        <v>82</v>
      </c>
      <c r="I103" s="6" t="s">
        <v>135</v>
      </c>
      <c r="J103" s="5"/>
      <c r="L103"/>
      <c r="O103"/>
    </row>
    <row r="104" spans="1:15" x14ac:dyDescent="0.25">
      <c r="A104" s="5">
        <v>103</v>
      </c>
      <c r="B104" s="5">
        <f t="shared" si="1"/>
        <v>35</v>
      </c>
      <c r="C104" s="25">
        <v>46260</v>
      </c>
      <c r="D104" s="26">
        <v>46260</v>
      </c>
      <c r="E104" s="27">
        <v>0.70833333333333337</v>
      </c>
      <c r="F104" s="6" t="s">
        <v>79</v>
      </c>
      <c r="G104" s="6" t="s">
        <v>14</v>
      </c>
      <c r="H104" s="6" t="s">
        <v>119</v>
      </c>
      <c r="I104" s="6" t="s">
        <v>60</v>
      </c>
      <c r="J104" s="6"/>
      <c r="L104"/>
      <c r="O104"/>
    </row>
    <row r="105" spans="1:15" x14ac:dyDescent="0.25">
      <c r="A105" s="5">
        <v>104</v>
      </c>
      <c r="B105" s="5">
        <f t="shared" si="1"/>
        <v>35</v>
      </c>
      <c r="C105" s="25">
        <v>46260</v>
      </c>
      <c r="D105" s="26">
        <v>46260</v>
      </c>
      <c r="E105" s="27">
        <v>0.70833333333333337</v>
      </c>
      <c r="F105" s="6" t="s">
        <v>79</v>
      </c>
      <c r="G105" s="6" t="s">
        <v>14</v>
      </c>
      <c r="H105" s="6" t="s">
        <v>126</v>
      </c>
      <c r="I105" s="6" t="s">
        <v>67</v>
      </c>
      <c r="J105" s="6"/>
      <c r="L105"/>
      <c r="O105"/>
    </row>
    <row r="106" spans="1:15" x14ac:dyDescent="0.25">
      <c r="A106" s="5">
        <v>105</v>
      </c>
      <c r="B106" s="5">
        <f t="shared" si="1"/>
        <v>35</v>
      </c>
      <c r="C106" s="25">
        <v>46260</v>
      </c>
      <c r="D106" s="26">
        <v>46260</v>
      </c>
      <c r="E106" s="27">
        <v>0.70833333333333337</v>
      </c>
      <c r="F106" s="6" t="s">
        <v>69</v>
      </c>
      <c r="G106" s="6" t="s">
        <v>22</v>
      </c>
      <c r="H106" s="6" t="s">
        <v>71</v>
      </c>
      <c r="I106" s="6" t="s">
        <v>70</v>
      </c>
      <c r="J106" s="6" t="s">
        <v>160</v>
      </c>
      <c r="L106"/>
      <c r="O106"/>
    </row>
    <row r="107" spans="1:15" x14ac:dyDescent="0.25">
      <c r="A107" s="5">
        <v>106</v>
      </c>
      <c r="B107" s="5">
        <f t="shared" si="1"/>
        <v>35</v>
      </c>
      <c r="C107" s="25">
        <v>46260</v>
      </c>
      <c r="D107" s="26">
        <v>46260</v>
      </c>
      <c r="E107" s="27">
        <v>0.70833333333333337</v>
      </c>
      <c r="F107" s="6" t="s">
        <v>69</v>
      </c>
      <c r="G107" s="6" t="s">
        <v>22</v>
      </c>
      <c r="H107" s="6" t="s">
        <v>72</v>
      </c>
      <c r="I107" s="6" t="s">
        <v>73</v>
      </c>
      <c r="J107" s="6" t="s">
        <v>160</v>
      </c>
      <c r="L107"/>
      <c r="O107"/>
    </row>
    <row r="108" spans="1:15" x14ac:dyDescent="0.25">
      <c r="A108" s="5">
        <v>107</v>
      </c>
      <c r="B108" s="5">
        <f t="shared" si="1"/>
        <v>35</v>
      </c>
      <c r="C108" s="25">
        <v>46260</v>
      </c>
      <c r="D108" s="26">
        <v>46260</v>
      </c>
      <c r="E108" s="27">
        <v>0.72222222222222221</v>
      </c>
      <c r="F108" s="6" t="s">
        <v>69</v>
      </c>
      <c r="G108" s="6" t="s">
        <v>22</v>
      </c>
      <c r="H108" s="6" t="s">
        <v>73</v>
      </c>
      <c r="I108" s="6" t="s">
        <v>71</v>
      </c>
      <c r="J108" s="6" t="s">
        <v>160</v>
      </c>
      <c r="L108"/>
      <c r="O108"/>
    </row>
    <row r="109" spans="1:15" x14ac:dyDescent="0.25">
      <c r="A109" s="5">
        <v>108</v>
      </c>
      <c r="B109" s="5">
        <f t="shared" si="1"/>
        <v>35</v>
      </c>
      <c r="C109" s="25">
        <v>46260</v>
      </c>
      <c r="D109" s="26">
        <v>46260</v>
      </c>
      <c r="E109" s="27">
        <v>0.72222222222222221</v>
      </c>
      <c r="F109" s="6" t="s">
        <v>69</v>
      </c>
      <c r="G109" s="6" t="s">
        <v>22</v>
      </c>
      <c r="H109" s="6" t="s">
        <v>70</v>
      </c>
      <c r="I109" s="6" t="s">
        <v>72</v>
      </c>
      <c r="J109" s="6" t="s">
        <v>160</v>
      </c>
      <c r="L109"/>
      <c r="O109"/>
    </row>
    <row r="110" spans="1:15" x14ac:dyDescent="0.25">
      <c r="A110" s="5">
        <v>109</v>
      </c>
      <c r="B110" s="5">
        <f t="shared" si="1"/>
        <v>35</v>
      </c>
      <c r="C110" s="25">
        <v>46260</v>
      </c>
      <c r="D110" s="26">
        <v>46260</v>
      </c>
      <c r="E110" s="27">
        <v>0.73611111111111116</v>
      </c>
      <c r="F110" s="6" t="s">
        <v>69</v>
      </c>
      <c r="G110" s="6" t="s">
        <v>22</v>
      </c>
      <c r="H110" s="6" t="s">
        <v>71</v>
      </c>
      <c r="I110" s="6" t="s">
        <v>72</v>
      </c>
      <c r="J110" s="6" t="s">
        <v>160</v>
      </c>
      <c r="L110"/>
      <c r="O110"/>
    </row>
    <row r="111" spans="1:15" x14ac:dyDescent="0.25">
      <c r="A111" s="5">
        <v>110</v>
      </c>
      <c r="B111" s="5">
        <f t="shared" si="1"/>
        <v>35</v>
      </c>
      <c r="C111" s="25">
        <v>46260</v>
      </c>
      <c r="D111" s="26">
        <v>46260</v>
      </c>
      <c r="E111" s="27">
        <v>0.73611111111111116</v>
      </c>
      <c r="F111" s="6" t="s">
        <v>69</v>
      </c>
      <c r="G111" s="6" t="s">
        <v>22</v>
      </c>
      <c r="H111" s="6" t="s">
        <v>73</v>
      </c>
      <c r="I111" s="6" t="s">
        <v>70</v>
      </c>
      <c r="J111" s="6" t="s">
        <v>160</v>
      </c>
      <c r="L111"/>
      <c r="O111"/>
    </row>
    <row r="112" spans="1:15" x14ac:dyDescent="0.25">
      <c r="A112" s="5">
        <v>111</v>
      </c>
      <c r="B112" s="5">
        <f t="shared" si="1"/>
        <v>35</v>
      </c>
      <c r="C112" s="25">
        <v>46260</v>
      </c>
      <c r="D112" s="26">
        <v>46260</v>
      </c>
      <c r="E112" s="27">
        <v>0.75</v>
      </c>
      <c r="F112" s="6" t="s">
        <v>79</v>
      </c>
      <c r="G112" s="6" t="s">
        <v>22</v>
      </c>
      <c r="H112" s="6" t="s">
        <v>63</v>
      </c>
      <c r="I112" s="6" t="s">
        <v>111</v>
      </c>
      <c r="J112" s="6"/>
      <c r="L112"/>
      <c r="O112"/>
    </row>
    <row r="113" spans="1:15" x14ac:dyDescent="0.25">
      <c r="A113" s="5">
        <v>112</v>
      </c>
      <c r="B113" s="5">
        <f t="shared" si="1"/>
        <v>35</v>
      </c>
      <c r="C113" s="22">
        <v>46260</v>
      </c>
      <c r="D113" s="23">
        <v>46260</v>
      </c>
      <c r="E113" s="24">
        <v>0.75</v>
      </c>
      <c r="F113" s="24" t="s">
        <v>12</v>
      </c>
      <c r="G113" s="5" t="s">
        <v>101</v>
      </c>
      <c r="H113" s="5" t="s">
        <v>48</v>
      </c>
      <c r="I113" s="5" t="s">
        <v>61</v>
      </c>
      <c r="J113" s="5"/>
      <c r="L113"/>
      <c r="O113"/>
    </row>
    <row r="114" spans="1:15" x14ac:dyDescent="0.25">
      <c r="A114" s="5">
        <v>113</v>
      </c>
      <c r="B114" s="5">
        <f t="shared" si="1"/>
        <v>35</v>
      </c>
      <c r="C114" s="25">
        <v>46260</v>
      </c>
      <c r="D114" s="26">
        <v>46260</v>
      </c>
      <c r="E114" s="27">
        <v>0.79166666666666663</v>
      </c>
      <c r="F114" s="6" t="s">
        <v>113</v>
      </c>
      <c r="G114" s="6" t="s">
        <v>24</v>
      </c>
      <c r="H114" s="6" t="s">
        <v>128</v>
      </c>
      <c r="I114" s="6" t="s">
        <v>59</v>
      </c>
      <c r="J114" s="6"/>
      <c r="L114"/>
      <c r="O114"/>
    </row>
    <row r="115" spans="1:15" x14ac:dyDescent="0.25">
      <c r="A115" s="5">
        <v>114</v>
      </c>
      <c r="B115" s="5">
        <f t="shared" si="1"/>
        <v>35</v>
      </c>
      <c r="C115" s="25">
        <v>46261</v>
      </c>
      <c r="D115" s="26">
        <v>46261</v>
      </c>
      <c r="E115" s="27">
        <v>0.79166666666666663</v>
      </c>
      <c r="F115" s="6" t="s">
        <v>90</v>
      </c>
      <c r="G115" s="6" t="s">
        <v>15</v>
      </c>
      <c r="H115" s="6" t="s">
        <v>103</v>
      </c>
      <c r="I115" s="6" t="s">
        <v>65</v>
      </c>
      <c r="J115" s="5"/>
      <c r="L115"/>
      <c r="O115"/>
    </row>
    <row r="116" spans="1:15" x14ac:dyDescent="0.25">
      <c r="A116" s="5">
        <v>115</v>
      </c>
      <c r="B116" s="5">
        <f t="shared" si="1"/>
        <v>35</v>
      </c>
      <c r="C116" s="25">
        <v>46261</v>
      </c>
      <c r="D116" s="26">
        <v>46261</v>
      </c>
      <c r="E116" s="27">
        <v>0.75</v>
      </c>
      <c r="F116" s="6" t="s">
        <v>113</v>
      </c>
      <c r="G116" s="6" t="s">
        <v>17</v>
      </c>
      <c r="H116" s="6" t="s">
        <v>117</v>
      </c>
      <c r="I116" s="6" t="s">
        <v>45</v>
      </c>
      <c r="J116" s="6"/>
      <c r="L116"/>
      <c r="O116"/>
    </row>
    <row r="117" spans="1:15" x14ac:dyDescent="0.25">
      <c r="A117" s="5">
        <v>116</v>
      </c>
      <c r="B117" s="5">
        <f t="shared" si="1"/>
        <v>35</v>
      </c>
      <c r="C117" s="25">
        <v>46261</v>
      </c>
      <c r="D117" s="26">
        <v>46261</v>
      </c>
      <c r="E117" s="27">
        <v>0.70833333333333337</v>
      </c>
      <c r="F117" s="6" t="s">
        <v>113</v>
      </c>
      <c r="G117" s="6" t="s">
        <v>18</v>
      </c>
      <c r="H117" s="6" t="s">
        <v>78</v>
      </c>
      <c r="I117" s="6" t="s">
        <v>115</v>
      </c>
      <c r="J117" s="6"/>
      <c r="L117"/>
      <c r="O117"/>
    </row>
    <row r="118" spans="1:15" x14ac:dyDescent="0.25">
      <c r="A118" s="5">
        <v>117</v>
      </c>
      <c r="B118" s="5">
        <f t="shared" si="1"/>
        <v>35</v>
      </c>
      <c r="C118" s="25">
        <v>46261</v>
      </c>
      <c r="D118" s="26">
        <v>46261</v>
      </c>
      <c r="E118" s="27">
        <v>0.75</v>
      </c>
      <c r="F118" s="6" t="s">
        <v>98</v>
      </c>
      <c r="G118" s="6" t="s">
        <v>18</v>
      </c>
      <c r="H118" s="6" t="s">
        <v>110</v>
      </c>
      <c r="I118" s="6" t="s">
        <v>99</v>
      </c>
      <c r="J118" s="5"/>
      <c r="L118"/>
      <c r="O118"/>
    </row>
    <row r="119" spans="1:15" x14ac:dyDescent="0.25">
      <c r="A119" s="5">
        <v>118</v>
      </c>
      <c r="B119" s="5">
        <f t="shared" si="1"/>
        <v>35</v>
      </c>
      <c r="C119" s="25">
        <v>46261</v>
      </c>
      <c r="D119" s="26">
        <v>46261</v>
      </c>
      <c r="E119" s="33">
        <v>0.75</v>
      </c>
      <c r="F119" s="6" t="s">
        <v>53</v>
      </c>
      <c r="G119" s="35" t="s">
        <v>154</v>
      </c>
      <c r="H119" s="6" t="s">
        <v>130</v>
      </c>
      <c r="I119" s="6" t="s">
        <v>134</v>
      </c>
      <c r="J119" s="35" t="s">
        <v>156</v>
      </c>
      <c r="L119"/>
      <c r="O119"/>
    </row>
    <row r="120" spans="1:15" x14ac:dyDescent="0.25">
      <c r="A120" s="5">
        <v>119</v>
      </c>
      <c r="B120" s="5">
        <f t="shared" si="1"/>
        <v>35</v>
      </c>
      <c r="C120" s="25">
        <v>46261</v>
      </c>
      <c r="D120" s="26">
        <v>46261</v>
      </c>
      <c r="E120" s="27">
        <v>0.72916666666666663</v>
      </c>
      <c r="F120" s="6" t="s">
        <v>79</v>
      </c>
      <c r="G120" s="6" t="s">
        <v>44</v>
      </c>
      <c r="H120" s="6" t="s">
        <v>127</v>
      </c>
      <c r="I120" s="6" t="s">
        <v>80</v>
      </c>
      <c r="J120" s="6"/>
      <c r="L120"/>
      <c r="O120"/>
    </row>
    <row r="121" spans="1:15" x14ac:dyDescent="0.25">
      <c r="A121" s="5">
        <v>120</v>
      </c>
      <c r="B121" s="5">
        <f t="shared" si="1"/>
        <v>35</v>
      </c>
      <c r="C121" s="25">
        <v>46261</v>
      </c>
      <c r="D121" s="26">
        <v>46261</v>
      </c>
      <c r="E121" s="27">
        <v>0.79166666666666663</v>
      </c>
      <c r="F121" s="6" t="s">
        <v>87</v>
      </c>
      <c r="G121" s="6" t="s">
        <v>19</v>
      </c>
      <c r="H121" s="6" t="s">
        <v>138</v>
      </c>
      <c r="I121" s="6" t="s">
        <v>83</v>
      </c>
      <c r="J121" s="6"/>
      <c r="L121"/>
      <c r="O121"/>
    </row>
    <row r="122" spans="1:15" x14ac:dyDescent="0.25">
      <c r="A122" s="5">
        <v>121</v>
      </c>
      <c r="B122" s="5">
        <f t="shared" si="1"/>
        <v>35</v>
      </c>
      <c r="C122" s="25">
        <v>46261</v>
      </c>
      <c r="D122" s="26">
        <v>46261</v>
      </c>
      <c r="E122" s="27">
        <v>0.75</v>
      </c>
      <c r="F122" s="6" t="s">
        <v>98</v>
      </c>
      <c r="G122" s="6" t="s">
        <v>10</v>
      </c>
      <c r="H122" s="6" t="s">
        <v>133</v>
      </c>
      <c r="I122" s="6" t="s">
        <v>81</v>
      </c>
      <c r="J122" s="5"/>
      <c r="L122"/>
      <c r="O122"/>
    </row>
    <row r="123" spans="1:15" x14ac:dyDescent="0.25">
      <c r="A123" s="5">
        <v>122</v>
      </c>
      <c r="B123" s="5">
        <f t="shared" si="1"/>
        <v>35</v>
      </c>
      <c r="C123" s="22">
        <v>46261</v>
      </c>
      <c r="D123" s="23">
        <v>46261</v>
      </c>
      <c r="E123" s="24">
        <v>0.79166666666666663</v>
      </c>
      <c r="F123" s="5" t="s">
        <v>86</v>
      </c>
      <c r="G123" s="5" t="s">
        <v>10</v>
      </c>
      <c r="H123" s="5" t="s">
        <v>105</v>
      </c>
      <c r="I123" s="5" t="s">
        <v>76</v>
      </c>
      <c r="J123" s="5"/>
      <c r="L123"/>
      <c r="O123"/>
    </row>
    <row r="124" spans="1:15" x14ac:dyDescent="0.25">
      <c r="A124" s="5">
        <v>123</v>
      </c>
      <c r="B124" s="5">
        <f t="shared" si="1"/>
        <v>35</v>
      </c>
      <c r="C124" s="25">
        <v>46261</v>
      </c>
      <c r="D124" s="26">
        <v>46261</v>
      </c>
      <c r="E124" s="27">
        <v>0.79166666666666663</v>
      </c>
      <c r="F124" s="6" t="s">
        <v>98</v>
      </c>
      <c r="G124" s="6" t="s">
        <v>10</v>
      </c>
      <c r="H124" s="6" t="s">
        <v>109</v>
      </c>
      <c r="I124" s="6" t="s">
        <v>107</v>
      </c>
      <c r="J124" s="5"/>
      <c r="L124"/>
      <c r="O124"/>
    </row>
    <row r="125" spans="1:15" x14ac:dyDescent="0.25">
      <c r="A125" s="5">
        <v>124</v>
      </c>
      <c r="B125" s="5">
        <f t="shared" si="1"/>
        <v>36</v>
      </c>
      <c r="C125" s="25">
        <v>46265</v>
      </c>
      <c r="D125" s="26">
        <v>46265</v>
      </c>
      <c r="E125" s="27">
        <v>0.70833333333333337</v>
      </c>
      <c r="F125" s="6" t="s">
        <v>69</v>
      </c>
      <c r="G125" s="6" t="s">
        <v>15</v>
      </c>
      <c r="H125" s="6" t="s">
        <v>70</v>
      </c>
      <c r="I125" s="6" t="s">
        <v>71</v>
      </c>
      <c r="J125" s="6" t="s">
        <v>161</v>
      </c>
      <c r="L125"/>
      <c r="O125"/>
    </row>
    <row r="126" spans="1:15" x14ac:dyDescent="0.25">
      <c r="A126" s="5">
        <v>125</v>
      </c>
      <c r="B126" s="5">
        <f t="shared" si="1"/>
        <v>36</v>
      </c>
      <c r="C126" s="25">
        <v>46265</v>
      </c>
      <c r="D126" s="26">
        <v>46265</v>
      </c>
      <c r="E126" s="27">
        <v>0.70833333333333337</v>
      </c>
      <c r="F126" s="6" t="s">
        <v>69</v>
      </c>
      <c r="G126" s="6" t="s">
        <v>15</v>
      </c>
      <c r="H126" s="6" t="s">
        <v>73</v>
      </c>
      <c r="I126" s="6" t="s">
        <v>72</v>
      </c>
      <c r="J126" s="6" t="s">
        <v>161</v>
      </c>
      <c r="L126"/>
      <c r="O126"/>
    </row>
    <row r="127" spans="1:15" x14ac:dyDescent="0.25">
      <c r="A127" s="5">
        <v>126</v>
      </c>
      <c r="B127" s="5">
        <f t="shared" si="1"/>
        <v>36</v>
      </c>
      <c r="C127" s="25">
        <v>46265</v>
      </c>
      <c r="D127" s="26">
        <v>46265</v>
      </c>
      <c r="E127" s="27">
        <v>0.72222222222222221</v>
      </c>
      <c r="F127" s="6" t="s">
        <v>69</v>
      </c>
      <c r="G127" s="6" t="s">
        <v>15</v>
      </c>
      <c r="H127" s="6" t="s">
        <v>71</v>
      </c>
      <c r="I127" s="6" t="s">
        <v>73</v>
      </c>
      <c r="J127" s="6" t="s">
        <v>161</v>
      </c>
      <c r="L127"/>
      <c r="O127"/>
    </row>
    <row r="128" spans="1:15" x14ac:dyDescent="0.25">
      <c r="A128" s="5">
        <v>127</v>
      </c>
      <c r="B128" s="5">
        <f t="shared" si="1"/>
        <v>36</v>
      </c>
      <c r="C128" s="25">
        <v>46265</v>
      </c>
      <c r="D128" s="26">
        <v>46265</v>
      </c>
      <c r="E128" s="27">
        <v>0.72222222222222221</v>
      </c>
      <c r="F128" s="6" t="s">
        <v>69</v>
      </c>
      <c r="G128" s="6" t="s">
        <v>15</v>
      </c>
      <c r="H128" s="6" t="s">
        <v>72</v>
      </c>
      <c r="I128" s="6" t="s">
        <v>70</v>
      </c>
      <c r="J128" s="6" t="s">
        <v>161</v>
      </c>
      <c r="L128"/>
      <c r="O128"/>
    </row>
    <row r="129" spans="1:15" x14ac:dyDescent="0.25">
      <c r="A129" s="5">
        <v>128</v>
      </c>
      <c r="B129" s="5">
        <f t="shared" si="1"/>
        <v>36</v>
      </c>
      <c r="C129" s="25">
        <v>46265</v>
      </c>
      <c r="D129" s="26">
        <v>46265</v>
      </c>
      <c r="E129" s="27">
        <v>0.73611111111111116</v>
      </c>
      <c r="F129" s="6" t="s">
        <v>69</v>
      </c>
      <c r="G129" s="6" t="s">
        <v>15</v>
      </c>
      <c r="H129" s="6" t="s">
        <v>72</v>
      </c>
      <c r="I129" s="6" t="s">
        <v>71</v>
      </c>
      <c r="J129" s="6" t="s">
        <v>161</v>
      </c>
      <c r="L129"/>
      <c r="O129"/>
    </row>
    <row r="130" spans="1:15" x14ac:dyDescent="0.25">
      <c r="A130" s="5">
        <v>129</v>
      </c>
      <c r="B130" s="5">
        <f t="shared" ref="B130:B192" si="2">WEEKNUM(C130)</f>
        <v>36</v>
      </c>
      <c r="C130" s="25">
        <v>46265</v>
      </c>
      <c r="D130" s="26">
        <v>46265</v>
      </c>
      <c r="E130" s="27">
        <v>0.73611111111111116</v>
      </c>
      <c r="F130" s="6" t="s">
        <v>69</v>
      </c>
      <c r="G130" s="6" t="s">
        <v>15</v>
      </c>
      <c r="H130" s="6" t="s">
        <v>70</v>
      </c>
      <c r="I130" s="6" t="s">
        <v>73</v>
      </c>
      <c r="J130" s="6" t="s">
        <v>161</v>
      </c>
      <c r="L130"/>
      <c r="O130"/>
    </row>
    <row r="131" spans="1:15" x14ac:dyDescent="0.25">
      <c r="A131" s="5">
        <v>130</v>
      </c>
      <c r="B131" s="5">
        <f t="shared" si="2"/>
        <v>36</v>
      </c>
      <c r="C131" s="25">
        <v>46265</v>
      </c>
      <c r="D131" s="26">
        <v>46265</v>
      </c>
      <c r="E131" s="27">
        <v>0.70833333333333337</v>
      </c>
      <c r="F131" s="6" t="s">
        <v>79</v>
      </c>
      <c r="G131" s="6" t="s">
        <v>17</v>
      </c>
      <c r="H131" s="6" t="s">
        <v>112</v>
      </c>
      <c r="I131" s="6" t="s">
        <v>126</v>
      </c>
      <c r="J131" s="6"/>
      <c r="L131"/>
      <c r="O131"/>
    </row>
    <row r="132" spans="1:15" x14ac:dyDescent="0.25">
      <c r="A132" s="5">
        <v>131</v>
      </c>
      <c r="B132" s="5">
        <f t="shared" si="2"/>
        <v>36</v>
      </c>
      <c r="C132" s="25">
        <v>46265</v>
      </c>
      <c r="D132" s="26">
        <v>46265</v>
      </c>
      <c r="E132" s="27">
        <v>0.75</v>
      </c>
      <c r="F132" s="6" t="s">
        <v>79</v>
      </c>
      <c r="G132" s="6" t="s">
        <v>17</v>
      </c>
      <c r="H132" s="6" t="s">
        <v>60</v>
      </c>
      <c r="I132" s="6" t="s">
        <v>132</v>
      </c>
      <c r="J132" s="6"/>
      <c r="L132"/>
      <c r="O132"/>
    </row>
    <row r="133" spans="1:15" x14ac:dyDescent="0.25">
      <c r="A133" s="5">
        <v>132</v>
      </c>
      <c r="B133" s="5">
        <f t="shared" si="2"/>
        <v>36</v>
      </c>
      <c r="C133" s="25">
        <v>46265</v>
      </c>
      <c r="D133" s="26">
        <v>46265</v>
      </c>
      <c r="E133" s="27">
        <v>0.75</v>
      </c>
      <c r="F133" s="6" t="s">
        <v>86</v>
      </c>
      <c r="G133" s="6" t="s">
        <v>18</v>
      </c>
      <c r="H133" s="6" t="s">
        <v>52</v>
      </c>
      <c r="I133" s="6" t="s">
        <v>57</v>
      </c>
      <c r="J133" s="5"/>
      <c r="L133"/>
      <c r="O133"/>
    </row>
    <row r="134" spans="1:15" x14ac:dyDescent="0.25">
      <c r="A134" s="5">
        <v>133</v>
      </c>
      <c r="B134" s="5">
        <f t="shared" si="2"/>
        <v>36</v>
      </c>
      <c r="C134" s="25">
        <v>46265</v>
      </c>
      <c r="D134" s="26">
        <v>46265</v>
      </c>
      <c r="E134" s="27">
        <v>0.75</v>
      </c>
      <c r="F134" s="6" t="s">
        <v>93</v>
      </c>
      <c r="G134" s="6" t="s">
        <v>64</v>
      </c>
      <c r="H134" s="6" t="s">
        <v>95</v>
      </c>
      <c r="I134" s="6" t="s">
        <v>82</v>
      </c>
      <c r="J134" s="5"/>
      <c r="L134"/>
      <c r="O134"/>
    </row>
    <row r="135" spans="1:15" x14ac:dyDescent="0.25">
      <c r="A135" s="5">
        <v>134</v>
      </c>
      <c r="B135" s="5">
        <f t="shared" si="2"/>
        <v>36</v>
      </c>
      <c r="C135" s="25">
        <v>46265</v>
      </c>
      <c r="D135" s="26">
        <v>46265</v>
      </c>
      <c r="E135" s="27">
        <v>0.77083333333333337</v>
      </c>
      <c r="F135" s="6" t="s">
        <v>113</v>
      </c>
      <c r="G135" s="6" t="s">
        <v>44</v>
      </c>
      <c r="H135" s="6" t="s">
        <v>45</v>
      </c>
      <c r="I135" s="6" t="s">
        <v>120</v>
      </c>
      <c r="J135" s="6"/>
      <c r="L135"/>
      <c r="O135"/>
    </row>
    <row r="136" spans="1:15" x14ac:dyDescent="0.25">
      <c r="A136" s="5">
        <v>135</v>
      </c>
      <c r="B136" s="5">
        <f t="shared" si="2"/>
        <v>36</v>
      </c>
      <c r="C136" s="22">
        <v>46265</v>
      </c>
      <c r="D136" s="23">
        <v>46265</v>
      </c>
      <c r="E136" s="28">
        <v>0.75</v>
      </c>
      <c r="F136" s="5" t="s">
        <v>12</v>
      </c>
      <c r="G136" s="5" t="s">
        <v>11</v>
      </c>
      <c r="H136" s="5" t="s">
        <v>47</v>
      </c>
      <c r="I136" s="5" t="s">
        <v>157</v>
      </c>
      <c r="J136" s="5"/>
      <c r="L136"/>
      <c r="O136"/>
    </row>
    <row r="137" spans="1:15" x14ac:dyDescent="0.25">
      <c r="A137" s="5">
        <v>136</v>
      </c>
      <c r="B137" s="5">
        <f t="shared" si="2"/>
        <v>36</v>
      </c>
      <c r="C137" s="22">
        <v>46265</v>
      </c>
      <c r="D137" s="23">
        <v>46265</v>
      </c>
      <c r="E137" s="28">
        <v>0.79166666666666663</v>
      </c>
      <c r="F137" s="5" t="s">
        <v>12</v>
      </c>
      <c r="G137" s="5" t="s">
        <v>11</v>
      </c>
      <c r="H137" s="5" t="s">
        <v>49</v>
      </c>
      <c r="I137" s="5" t="s">
        <v>61</v>
      </c>
      <c r="J137" s="5"/>
      <c r="L137"/>
      <c r="O137"/>
    </row>
    <row r="138" spans="1:15" x14ac:dyDescent="0.25">
      <c r="A138" s="5">
        <v>137</v>
      </c>
      <c r="B138" s="5">
        <f t="shared" si="2"/>
        <v>36</v>
      </c>
      <c r="C138" s="25">
        <v>46265</v>
      </c>
      <c r="D138" s="26">
        <v>46265</v>
      </c>
      <c r="E138" s="27">
        <v>0.75</v>
      </c>
      <c r="F138" s="6" t="s">
        <v>12</v>
      </c>
      <c r="G138" s="6" t="s">
        <v>13</v>
      </c>
      <c r="H138" s="6" t="s">
        <v>43</v>
      </c>
      <c r="I138" s="6" t="s">
        <v>75</v>
      </c>
      <c r="J138" s="5"/>
      <c r="L138"/>
      <c r="O138"/>
    </row>
    <row r="139" spans="1:15" x14ac:dyDescent="0.25">
      <c r="A139" s="5">
        <v>138</v>
      </c>
      <c r="B139" s="5">
        <f t="shared" si="2"/>
        <v>36</v>
      </c>
      <c r="C139" s="22">
        <v>46265</v>
      </c>
      <c r="D139" s="23">
        <v>46265</v>
      </c>
      <c r="E139" s="28">
        <v>0.79166666666666663</v>
      </c>
      <c r="F139" s="5" t="s">
        <v>12</v>
      </c>
      <c r="G139" s="5" t="s">
        <v>13</v>
      </c>
      <c r="H139" s="5" t="s">
        <v>88</v>
      </c>
      <c r="I139" s="5" t="s">
        <v>41</v>
      </c>
      <c r="J139" s="5"/>
      <c r="L139"/>
      <c r="O139"/>
    </row>
    <row r="140" spans="1:15" x14ac:dyDescent="0.25">
      <c r="A140" s="5">
        <v>139</v>
      </c>
      <c r="B140" s="5">
        <f t="shared" si="2"/>
        <v>36</v>
      </c>
      <c r="C140" s="25">
        <v>46265</v>
      </c>
      <c r="D140" s="26">
        <v>46265</v>
      </c>
      <c r="E140" s="27">
        <v>0.75</v>
      </c>
      <c r="F140" s="6" t="s">
        <v>87</v>
      </c>
      <c r="G140" s="6" t="s">
        <v>24</v>
      </c>
      <c r="H140" s="6" t="s">
        <v>137</v>
      </c>
      <c r="I140" s="6" t="s">
        <v>50</v>
      </c>
      <c r="J140" s="6"/>
      <c r="L140"/>
      <c r="O140"/>
    </row>
    <row r="141" spans="1:15" x14ac:dyDescent="0.25">
      <c r="A141" s="5">
        <v>140</v>
      </c>
      <c r="B141" s="5">
        <f t="shared" si="2"/>
        <v>36</v>
      </c>
      <c r="C141" s="25">
        <v>46266</v>
      </c>
      <c r="D141" s="26">
        <v>46266</v>
      </c>
      <c r="E141" s="27">
        <v>0.75</v>
      </c>
      <c r="F141" s="6" t="s">
        <v>53</v>
      </c>
      <c r="G141" s="6" t="s">
        <v>17</v>
      </c>
      <c r="H141" s="6" t="s">
        <v>134</v>
      </c>
      <c r="I141" s="6" t="s">
        <v>66</v>
      </c>
      <c r="J141" s="5"/>
      <c r="L141"/>
      <c r="O141"/>
    </row>
    <row r="142" spans="1:15" x14ac:dyDescent="0.25">
      <c r="A142" s="5">
        <v>141</v>
      </c>
      <c r="B142" s="5">
        <f t="shared" si="2"/>
        <v>36</v>
      </c>
      <c r="C142" s="25">
        <v>46266</v>
      </c>
      <c r="D142" s="26">
        <v>46266</v>
      </c>
      <c r="E142" s="27">
        <v>0.77083333333333337</v>
      </c>
      <c r="F142" s="6" t="s">
        <v>86</v>
      </c>
      <c r="G142" s="6" t="s">
        <v>44</v>
      </c>
      <c r="H142" s="6" t="s">
        <v>76</v>
      </c>
      <c r="I142" s="6" t="s">
        <v>136</v>
      </c>
      <c r="J142" s="5"/>
      <c r="L142"/>
      <c r="O142"/>
    </row>
    <row r="143" spans="1:15" x14ac:dyDescent="0.25">
      <c r="A143" s="5">
        <v>142</v>
      </c>
      <c r="B143" s="5">
        <f t="shared" si="2"/>
        <v>36</v>
      </c>
      <c r="C143" s="25">
        <v>46266</v>
      </c>
      <c r="D143" s="26">
        <v>46266</v>
      </c>
      <c r="E143" s="27">
        <v>0.70833333333333337</v>
      </c>
      <c r="F143" s="6" t="s">
        <v>87</v>
      </c>
      <c r="G143" s="6" t="s">
        <v>19</v>
      </c>
      <c r="H143" s="6" t="s">
        <v>139</v>
      </c>
      <c r="I143" s="6" t="s">
        <v>100</v>
      </c>
      <c r="J143" s="6"/>
      <c r="L143"/>
      <c r="O143"/>
    </row>
    <row r="144" spans="1:15" x14ac:dyDescent="0.25">
      <c r="A144" s="5">
        <v>143</v>
      </c>
      <c r="B144" s="5">
        <f t="shared" si="2"/>
        <v>36</v>
      </c>
      <c r="C144" s="25">
        <v>46267</v>
      </c>
      <c r="D144" s="26">
        <v>46267</v>
      </c>
      <c r="E144" s="27">
        <v>0.70833333333333337</v>
      </c>
      <c r="F144" s="6" t="s">
        <v>90</v>
      </c>
      <c r="G144" s="6" t="s">
        <v>15</v>
      </c>
      <c r="H144" s="6" t="s">
        <v>129</v>
      </c>
      <c r="I144" s="6" t="s">
        <v>102</v>
      </c>
      <c r="J144" s="5"/>
      <c r="L144"/>
      <c r="O144"/>
    </row>
    <row r="145" spans="1:15" x14ac:dyDescent="0.25">
      <c r="A145" s="5">
        <v>144</v>
      </c>
      <c r="B145" s="5">
        <f t="shared" si="2"/>
        <v>36</v>
      </c>
      <c r="C145" s="25">
        <v>46267</v>
      </c>
      <c r="D145" s="26">
        <v>46267</v>
      </c>
      <c r="E145" s="27">
        <v>0.70833333333333337</v>
      </c>
      <c r="F145" s="6" t="s">
        <v>79</v>
      </c>
      <c r="G145" s="6" t="s">
        <v>15</v>
      </c>
      <c r="H145" s="6" t="s">
        <v>116</v>
      </c>
      <c r="I145" s="6" t="s">
        <v>111</v>
      </c>
      <c r="J145" s="6"/>
      <c r="L145"/>
      <c r="O145"/>
    </row>
    <row r="146" spans="1:15" x14ac:dyDescent="0.25">
      <c r="A146" s="5">
        <v>145</v>
      </c>
      <c r="B146" s="5">
        <f t="shared" si="2"/>
        <v>36</v>
      </c>
      <c r="C146" s="25">
        <v>46267</v>
      </c>
      <c r="D146" s="26">
        <v>46267</v>
      </c>
      <c r="E146" s="27">
        <v>0.70833333333333337</v>
      </c>
      <c r="F146" s="6" t="s">
        <v>79</v>
      </c>
      <c r="G146" s="6" t="s">
        <v>17</v>
      </c>
      <c r="H146" s="6" t="s">
        <v>67</v>
      </c>
      <c r="I146" s="6" t="s">
        <v>119</v>
      </c>
      <c r="J146" s="6"/>
      <c r="L146"/>
      <c r="O146"/>
    </row>
    <row r="147" spans="1:15" x14ac:dyDescent="0.25">
      <c r="A147" s="5">
        <v>146</v>
      </c>
      <c r="B147" s="5">
        <f t="shared" si="2"/>
        <v>36</v>
      </c>
      <c r="C147" s="25">
        <v>46267</v>
      </c>
      <c r="D147" s="26">
        <v>46267</v>
      </c>
      <c r="E147" s="27">
        <v>0.75</v>
      </c>
      <c r="F147" s="6" t="s">
        <v>90</v>
      </c>
      <c r="G147" s="6" t="s">
        <v>18</v>
      </c>
      <c r="H147" s="6" t="s">
        <v>104</v>
      </c>
      <c r="I147" s="6" t="s">
        <v>39</v>
      </c>
      <c r="J147" s="5"/>
      <c r="L147"/>
      <c r="O147"/>
    </row>
    <row r="148" spans="1:15" x14ac:dyDescent="0.25">
      <c r="A148" s="5">
        <v>147</v>
      </c>
      <c r="B148" s="5">
        <f t="shared" si="2"/>
        <v>36</v>
      </c>
      <c r="C148" s="25">
        <v>46267</v>
      </c>
      <c r="D148" s="26">
        <v>46267</v>
      </c>
      <c r="E148" s="27">
        <v>0.79166666666666663</v>
      </c>
      <c r="F148" s="6" t="s">
        <v>121</v>
      </c>
      <c r="G148" s="6" t="s">
        <v>23</v>
      </c>
      <c r="H148" s="6" t="s">
        <v>122</v>
      </c>
      <c r="I148" s="6" t="s">
        <v>123</v>
      </c>
      <c r="J148" s="6" t="s">
        <v>163</v>
      </c>
      <c r="L148"/>
      <c r="O148"/>
    </row>
    <row r="149" spans="1:15" x14ac:dyDescent="0.25">
      <c r="A149" s="5">
        <v>148</v>
      </c>
      <c r="B149" s="5">
        <f t="shared" si="2"/>
        <v>36</v>
      </c>
      <c r="C149" s="25">
        <v>46267</v>
      </c>
      <c r="D149" s="26">
        <v>46267</v>
      </c>
      <c r="E149" s="27">
        <v>0.79166666666666663</v>
      </c>
      <c r="F149" s="6" t="s">
        <v>121</v>
      </c>
      <c r="G149" s="6" t="s">
        <v>23</v>
      </c>
      <c r="H149" s="6" t="s">
        <v>125</v>
      </c>
      <c r="I149" s="6" t="s">
        <v>124</v>
      </c>
      <c r="J149" s="6" t="s">
        <v>163</v>
      </c>
      <c r="L149"/>
      <c r="O149"/>
    </row>
    <row r="150" spans="1:15" x14ac:dyDescent="0.25">
      <c r="A150" s="5">
        <v>149</v>
      </c>
      <c r="B150" s="5">
        <f t="shared" si="2"/>
        <v>36</v>
      </c>
      <c r="C150" s="25">
        <v>46267</v>
      </c>
      <c r="D150" s="26">
        <v>46267</v>
      </c>
      <c r="E150" s="27">
        <v>0.80555555555555547</v>
      </c>
      <c r="F150" s="6" t="s">
        <v>121</v>
      </c>
      <c r="G150" s="6" t="s">
        <v>23</v>
      </c>
      <c r="H150" s="6" t="s">
        <v>123</v>
      </c>
      <c r="I150" s="6" t="s">
        <v>125</v>
      </c>
      <c r="J150" s="6" t="s">
        <v>163</v>
      </c>
      <c r="L150"/>
      <c r="O150"/>
    </row>
    <row r="151" spans="1:15" x14ac:dyDescent="0.25">
      <c r="A151" s="5">
        <v>150</v>
      </c>
      <c r="B151" s="5">
        <f t="shared" si="2"/>
        <v>36</v>
      </c>
      <c r="C151" s="25">
        <v>46267</v>
      </c>
      <c r="D151" s="26">
        <v>46267</v>
      </c>
      <c r="E151" s="27">
        <v>0.80555555555555547</v>
      </c>
      <c r="F151" s="6" t="s">
        <v>121</v>
      </c>
      <c r="G151" s="6" t="s">
        <v>23</v>
      </c>
      <c r="H151" s="6" t="s">
        <v>124</v>
      </c>
      <c r="I151" s="6" t="s">
        <v>122</v>
      </c>
      <c r="J151" s="6" t="s">
        <v>163</v>
      </c>
      <c r="L151"/>
      <c r="O151"/>
    </row>
    <row r="152" spans="1:15" x14ac:dyDescent="0.25">
      <c r="A152" s="5">
        <v>151</v>
      </c>
      <c r="B152" s="5">
        <f t="shared" si="2"/>
        <v>36</v>
      </c>
      <c r="C152" s="25">
        <v>46267</v>
      </c>
      <c r="D152" s="26">
        <v>46267</v>
      </c>
      <c r="E152" s="27">
        <v>0.81944444444444453</v>
      </c>
      <c r="F152" s="6" t="s">
        <v>121</v>
      </c>
      <c r="G152" s="6" t="s">
        <v>23</v>
      </c>
      <c r="H152" s="6" t="s">
        <v>124</v>
      </c>
      <c r="I152" s="6" t="s">
        <v>123</v>
      </c>
      <c r="J152" s="6" t="s">
        <v>163</v>
      </c>
      <c r="L152"/>
      <c r="O152"/>
    </row>
    <row r="153" spans="1:15" x14ac:dyDescent="0.25">
      <c r="A153" s="5">
        <v>152</v>
      </c>
      <c r="B153" s="5">
        <f t="shared" si="2"/>
        <v>36</v>
      </c>
      <c r="C153" s="25">
        <v>46267</v>
      </c>
      <c r="D153" s="26">
        <v>46267</v>
      </c>
      <c r="E153" s="27">
        <v>0.81944444444444453</v>
      </c>
      <c r="F153" s="6" t="s">
        <v>121</v>
      </c>
      <c r="G153" s="6" t="s">
        <v>23</v>
      </c>
      <c r="H153" s="6" t="s">
        <v>122</v>
      </c>
      <c r="I153" s="6" t="s">
        <v>125</v>
      </c>
      <c r="J153" s="6" t="s">
        <v>163</v>
      </c>
      <c r="L153"/>
      <c r="O153"/>
    </row>
    <row r="154" spans="1:15" x14ac:dyDescent="0.25">
      <c r="A154" s="5">
        <v>153</v>
      </c>
      <c r="B154" s="5">
        <f t="shared" si="2"/>
        <v>36</v>
      </c>
      <c r="C154" s="25">
        <v>46267</v>
      </c>
      <c r="D154" s="26">
        <v>46267</v>
      </c>
      <c r="E154" s="27">
        <v>0.70833333333333337</v>
      </c>
      <c r="F154" s="6" t="s">
        <v>79</v>
      </c>
      <c r="G154" s="6" t="s">
        <v>54</v>
      </c>
      <c r="H154" s="6" t="s">
        <v>118</v>
      </c>
      <c r="I154" s="6" t="s">
        <v>131</v>
      </c>
      <c r="J154" s="6"/>
      <c r="L154"/>
      <c r="O154"/>
    </row>
    <row r="155" spans="1:15" x14ac:dyDescent="0.25">
      <c r="A155" s="5">
        <v>154</v>
      </c>
      <c r="B155" s="5">
        <f t="shared" si="2"/>
        <v>36</v>
      </c>
      <c r="C155" s="25">
        <v>46267</v>
      </c>
      <c r="D155" s="26">
        <v>46267</v>
      </c>
      <c r="E155" s="27">
        <v>0.77083333333333337</v>
      </c>
      <c r="F155" s="6" t="s">
        <v>87</v>
      </c>
      <c r="G155" s="6" t="s">
        <v>44</v>
      </c>
      <c r="H155" s="6" t="s">
        <v>58</v>
      </c>
      <c r="I155" s="6" t="s">
        <v>83</v>
      </c>
      <c r="J155" s="6"/>
      <c r="L155"/>
      <c r="O155"/>
    </row>
    <row r="156" spans="1:15" x14ac:dyDescent="0.25">
      <c r="A156" s="5">
        <v>155</v>
      </c>
      <c r="B156" s="5">
        <f t="shared" si="2"/>
        <v>36</v>
      </c>
      <c r="C156" s="25">
        <v>46267</v>
      </c>
      <c r="D156" s="26">
        <v>46267</v>
      </c>
      <c r="E156" s="27">
        <v>0.70833333333333337</v>
      </c>
      <c r="F156" s="6" t="s">
        <v>93</v>
      </c>
      <c r="G156" s="6" t="s">
        <v>20</v>
      </c>
      <c r="H156" s="6" t="s">
        <v>77</v>
      </c>
      <c r="I156" s="6" t="s">
        <v>62</v>
      </c>
      <c r="J156" s="5"/>
      <c r="L156"/>
      <c r="O156"/>
    </row>
    <row r="157" spans="1:15" x14ac:dyDescent="0.25">
      <c r="A157" s="5">
        <v>156</v>
      </c>
      <c r="B157" s="5">
        <f t="shared" si="2"/>
        <v>36</v>
      </c>
      <c r="C157" s="25">
        <v>46267</v>
      </c>
      <c r="D157" s="26">
        <v>46267</v>
      </c>
      <c r="E157" s="27">
        <v>0.75</v>
      </c>
      <c r="F157" s="6" t="s">
        <v>90</v>
      </c>
      <c r="G157" s="6" t="s">
        <v>21</v>
      </c>
      <c r="H157" s="6" t="s">
        <v>65</v>
      </c>
      <c r="I157" s="6" t="s">
        <v>91</v>
      </c>
      <c r="J157" s="5"/>
      <c r="L157"/>
      <c r="O157"/>
    </row>
    <row r="158" spans="1:15" x14ac:dyDescent="0.25">
      <c r="A158" s="5">
        <v>157</v>
      </c>
      <c r="B158" s="5">
        <f t="shared" si="2"/>
        <v>36</v>
      </c>
      <c r="C158" s="25">
        <v>46267</v>
      </c>
      <c r="D158" s="26">
        <v>46267</v>
      </c>
      <c r="E158" s="27">
        <v>0.75</v>
      </c>
      <c r="F158" s="6" t="s">
        <v>98</v>
      </c>
      <c r="G158" s="6" t="s">
        <v>21</v>
      </c>
      <c r="H158" s="6" t="s">
        <v>81</v>
      </c>
      <c r="I158" s="6" t="s">
        <v>110</v>
      </c>
      <c r="J158" s="5"/>
      <c r="L158"/>
      <c r="O158"/>
    </row>
    <row r="159" spans="1:15" x14ac:dyDescent="0.25">
      <c r="A159" s="5">
        <v>158</v>
      </c>
      <c r="B159" s="5">
        <f t="shared" si="2"/>
        <v>36</v>
      </c>
      <c r="C159" s="25">
        <v>46267</v>
      </c>
      <c r="D159" s="26">
        <v>46267</v>
      </c>
      <c r="E159" s="27">
        <v>0.75</v>
      </c>
      <c r="F159" s="6" t="s">
        <v>79</v>
      </c>
      <c r="G159" s="6" t="s">
        <v>22</v>
      </c>
      <c r="H159" s="6" t="s">
        <v>63</v>
      </c>
      <c r="I159" s="6" t="s">
        <v>127</v>
      </c>
      <c r="J159" s="6"/>
      <c r="L159"/>
      <c r="O159"/>
    </row>
    <row r="160" spans="1:15" x14ac:dyDescent="0.25">
      <c r="A160" s="5">
        <v>159</v>
      </c>
      <c r="B160" s="5">
        <f t="shared" si="2"/>
        <v>36</v>
      </c>
      <c r="C160" s="25">
        <v>46267</v>
      </c>
      <c r="D160" s="26">
        <v>46267</v>
      </c>
      <c r="E160" s="27">
        <v>0.75</v>
      </c>
      <c r="F160" s="6" t="s">
        <v>12</v>
      </c>
      <c r="G160" s="6" t="s">
        <v>101</v>
      </c>
      <c r="H160" s="6" t="s">
        <v>48</v>
      </c>
      <c r="I160" s="6" t="s">
        <v>42</v>
      </c>
      <c r="J160" s="5"/>
      <c r="L160"/>
      <c r="O160"/>
    </row>
    <row r="161" spans="1:15" x14ac:dyDescent="0.25">
      <c r="A161" s="5">
        <v>160</v>
      </c>
      <c r="B161" s="5">
        <f t="shared" si="2"/>
        <v>36</v>
      </c>
      <c r="C161" s="25">
        <v>46267</v>
      </c>
      <c r="D161" s="26">
        <v>46267</v>
      </c>
      <c r="E161" s="27">
        <v>0.79166666666666663</v>
      </c>
      <c r="F161" s="6" t="s">
        <v>93</v>
      </c>
      <c r="G161" s="6" t="s">
        <v>24</v>
      </c>
      <c r="H161" s="6" t="s">
        <v>135</v>
      </c>
      <c r="I161" s="6" t="s">
        <v>94</v>
      </c>
      <c r="J161" s="5"/>
      <c r="L161"/>
      <c r="O161"/>
    </row>
    <row r="162" spans="1:15" x14ac:dyDescent="0.25">
      <c r="A162" s="5">
        <v>161</v>
      </c>
      <c r="B162" s="5">
        <f t="shared" si="2"/>
        <v>36</v>
      </c>
      <c r="C162" s="25">
        <v>46267</v>
      </c>
      <c r="D162" s="26">
        <v>46267</v>
      </c>
      <c r="E162" s="27">
        <v>0.79166666666666663</v>
      </c>
      <c r="F162" s="6" t="s">
        <v>98</v>
      </c>
      <c r="G162" s="6" t="s">
        <v>24</v>
      </c>
      <c r="H162" s="6" t="s">
        <v>99</v>
      </c>
      <c r="I162" s="6" t="s">
        <v>40</v>
      </c>
      <c r="J162" s="5"/>
      <c r="L162"/>
      <c r="O162"/>
    </row>
    <row r="163" spans="1:15" x14ac:dyDescent="0.25">
      <c r="A163" s="5">
        <v>162</v>
      </c>
      <c r="B163" s="5">
        <f t="shared" si="2"/>
        <v>36</v>
      </c>
      <c r="C163" s="25">
        <v>46268</v>
      </c>
      <c r="D163" s="26">
        <v>46268</v>
      </c>
      <c r="E163" s="27">
        <v>0.79166666666666663</v>
      </c>
      <c r="F163" s="6" t="s">
        <v>87</v>
      </c>
      <c r="G163" s="6" t="s">
        <v>15</v>
      </c>
      <c r="H163" s="6" t="s">
        <v>96</v>
      </c>
      <c r="I163" s="6" t="s">
        <v>51</v>
      </c>
      <c r="J163" s="6"/>
      <c r="L163"/>
      <c r="O163"/>
    </row>
    <row r="164" spans="1:15" x14ac:dyDescent="0.25">
      <c r="A164" s="5">
        <v>163</v>
      </c>
      <c r="B164" s="5">
        <f t="shared" si="2"/>
        <v>36</v>
      </c>
      <c r="C164" s="25">
        <v>46268</v>
      </c>
      <c r="D164" s="26">
        <v>46268</v>
      </c>
      <c r="E164" s="27">
        <v>0.70833333333333337</v>
      </c>
      <c r="F164" s="6" t="s">
        <v>113</v>
      </c>
      <c r="G164" s="6" t="s">
        <v>17</v>
      </c>
      <c r="H164" s="6" t="s">
        <v>115</v>
      </c>
      <c r="I164" s="6" t="s">
        <v>59</v>
      </c>
      <c r="J164" s="6"/>
      <c r="L164"/>
      <c r="O164"/>
    </row>
    <row r="165" spans="1:15" x14ac:dyDescent="0.25">
      <c r="A165" s="5">
        <v>164</v>
      </c>
      <c r="B165" s="5">
        <f t="shared" si="2"/>
        <v>36</v>
      </c>
      <c r="C165" s="25">
        <v>46268</v>
      </c>
      <c r="D165" s="26">
        <v>46268</v>
      </c>
      <c r="E165" s="27">
        <v>0.75</v>
      </c>
      <c r="F165" s="6" t="s">
        <v>113</v>
      </c>
      <c r="G165" s="6" t="s">
        <v>17</v>
      </c>
      <c r="H165" s="6" t="s">
        <v>117</v>
      </c>
      <c r="I165" s="6" t="s">
        <v>38</v>
      </c>
      <c r="J165" s="6"/>
      <c r="L165"/>
      <c r="O165"/>
    </row>
    <row r="166" spans="1:15" x14ac:dyDescent="0.25">
      <c r="A166" s="5">
        <v>165</v>
      </c>
      <c r="B166" s="5">
        <f t="shared" si="2"/>
        <v>36</v>
      </c>
      <c r="C166" s="25">
        <v>46268</v>
      </c>
      <c r="D166" s="26">
        <v>46268</v>
      </c>
      <c r="E166" s="27">
        <v>0.70833333333333337</v>
      </c>
      <c r="F166" s="6" t="s">
        <v>113</v>
      </c>
      <c r="G166" s="6" t="s">
        <v>18</v>
      </c>
      <c r="H166" s="6" t="s">
        <v>78</v>
      </c>
      <c r="I166" s="6" t="s">
        <v>114</v>
      </c>
      <c r="J166" s="6"/>
      <c r="L166"/>
      <c r="O166"/>
    </row>
    <row r="167" spans="1:15" x14ac:dyDescent="0.25">
      <c r="A167" s="5">
        <v>166</v>
      </c>
      <c r="B167" s="5">
        <f t="shared" si="2"/>
        <v>36</v>
      </c>
      <c r="C167" s="25">
        <v>46268</v>
      </c>
      <c r="D167" s="26">
        <v>46268</v>
      </c>
      <c r="E167" s="27">
        <v>0.75</v>
      </c>
      <c r="F167" s="6" t="s">
        <v>53</v>
      </c>
      <c r="G167" s="6" t="s">
        <v>18</v>
      </c>
      <c r="H167" s="6" t="s">
        <v>56</v>
      </c>
      <c r="I167" s="6" t="s">
        <v>55</v>
      </c>
      <c r="J167" s="5"/>
      <c r="L167"/>
      <c r="O167"/>
    </row>
    <row r="168" spans="1:15" x14ac:dyDescent="0.25">
      <c r="A168" s="5">
        <v>168</v>
      </c>
      <c r="B168" s="5">
        <f t="shared" si="2"/>
        <v>36</v>
      </c>
      <c r="C168" s="25">
        <v>46268</v>
      </c>
      <c r="D168" s="26">
        <v>46268</v>
      </c>
      <c r="E168" s="27">
        <v>0.70833333333333337</v>
      </c>
      <c r="F168" s="6" t="s">
        <v>90</v>
      </c>
      <c r="G168" s="6" t="s">
        <v>16</v>
      </c>
      <c r="H168" s="6" t="s">
        <v>92</v>
      </c>
      <c r="I168" s="6" t="s">
        <v>103</v>
      </c>
      <c r="J168" s="5"/>
      <c r="L168"/>
      <c r="O168"/>
    </row>
    <row r="169" spans="1:15" x14ac:dyDescent="0.25">
      <c r="A169" s="5">
        <v>169</v>
      </c>
      <c r="B169" s="5">
        <f t="shared" si="2"/>
        <v>36</v>
      </c>
      <c r="C169" s="25">
        <v>46268</v>
      </c>
      <c r="D169" s="26">
        <v>46268</v>
      </c>
      <c r="E169" s="27">
        <v>0.79166666666666663</v>
      </c>
      <c r="F169" s="6" t="s">
        <v>113</v>
      </c>
      <c r="G169" s="6" t="s">
        <v>19</v>
      </c>
      <c r="H169" s="6" t="s">
        <v>140</v>
      </c>
      <c r="I169" s="6" t="s">
        <v>128</v>
      </c>
      <c r="J169" s="6"/>
      <c r="L169"/>
      <c r="O169"/>
    </row>
    <row r="170" spans="1:15" x14ac:dyDescent="0.25">
      <c r="A170" s="5">
        <v>170</v>
      </c>
      <c r="B170" s="5">
        <f t="shared" si="2"/>
        <v>36</v>
      </c>
      <c r="C170" s="25">
        <v>46268</v>
      </c>
      <c r="D170" s="26">
        <v>46268</v>
      </c>
      <c r="E170" s="27">
        <v>0.79166666666666663</v>
      </c>
      <c r="F170" s="6" t="s">
        <v>113</v>
      </c>
      <c r="G170" s="6" t="s">
        <v>19</v>
      </c>
      <c r="H170" s="6" t="s">
        <v>141</v>
      </c>
      <c r="I170" s="6" t="s">
        <v>37</v>
      </c>
      <c r="J170" s="6"/>
      <c r="L170"/>
      <c r="O170"/>
    </row>
    <row r="171" spans="1:15" x14ac:dyDescent="0.25">
      <c r="A171" s="5">
        <v>171</v>
      </c>
      <c r="B171" s="5">
        <f t="shared" si="2"/>
        <v>36</v>
      </c>
      <c r="C171" s="25">
        <v>46268</v>
      </c>
      <c r="D171" s="26">
        <v>46268</v>
      </c>
      <c r="E171" s="27">
        <v>0.75</v>
      </c>
      <c r="F171" s="6" t="s">
        <v>98</v>
      </c>
      <c r="G171" s="6" t="s">
        <v>9</v>
      </c>
      <c r="H171" s="6" t="s">
        <v>107</v>
      </c>
      <c r="I171" s="6" t="s">
        <v>133</v>
      </c>
      <c r="J171" s="5"/>
      <c r="L171"/>
      <c r="O171"/>
    </row>
    <row r="172" spans="1:15" x14ac:dyDescent="0.25">
      <c r="A172" s="5">
        <v>172</v>
      </c>
      <c r="B172" s="5">
        <f t="shared" si="2"/>
        <v>36</v>
      </c>
      <c r="C172" s="25">
        <v>46268</v>
      </c>
      <c r="D172" s="26">
        <v>46268</v>
      </c>
      <c r="E172" s="27">
        <v>0.79166666666666663</v>
      </c>
      <c r="F172" s="6" t="s">
        <v>87</v>
      </c>
      <c r="G172" s="6" t="s">
        <v>9</v>
      </c>
      <c r="H172" s="6" t="s">
        <v>89</v>
      </c>
      <c r="I172" s="6" t="s">
        <v>106</v>
      </c>
      <c r="J172" s="6"/>
      <c r="L172"/>
      <c r="O172"/>
    </row>
    <row r="173" spans="1:15" x14ac:dyDescent="0.25">
      <c r="A173" s="5">
        <v>173</v>
      </c>
      <c r="B173" s="5">
        <f t="shared" si="2"/>
        <v>36</v>
      </c>
      <c r="C173" s="25">
        <v>46268</v>
      </c>
      <c r="D173" s="26">
        <v>46268</v>
      </c>
      <c r="E173" s="27">
        <v>0.75</v>
      </c>
      <c r="F173" s="6" t="s">
        <v>87</v>
      </c>
      <c r="G173" s="6" t="s">
        <v>10</v>
      </c>
      <c r="H173" s="6" t="s">
        <v>108</v>
      </c>
      <c r="I173" s="6" t="s">
        <v>138</v>
      </c>
      <c r="J173" s="6"/>
      <c r="L173"/>
      <c r="O173"/>
    </row>
    <row r="174" spans="1:15" x14ac:dyDescent="0.25">
      <c r="A174" s="5">
        <v>174</v>
      </c>
      <c r="B174" s="5">
        <f t="shared" si="2"/>
        <v>37</v>
      </c>
      <c r="C174" s="25">
        <v>46272</v>
      </c>
      <c r="D174" s="26">
        <v>46272</v>
      </c>
      <c r="E174" s="27">
        <v>0.70833333333333337</v>
      </c>
      <c r="F174" s="6" t="s">
        <v>121</v>
      </c>
      <c r="G174" s="6" t="s">
        <v>15</v>
      </c>
      <c r="H174" s="6" t="s">
        <v>123</v>
      </c>
      <c r="I174" s="6" t="s">
        <v>122</v>
      </c>
      <c r="J174" s="6" t="s">
        <v>161</v>
      </c>
      <c r="L174"/>
      <c r="O174"/>
    </row>
    <row r="175" spans="1:15" x14ac:dyDescent="0.25">
      <c r="A175" s="5">
        <v>175</v>
      </c>
      <c r="B175" s="5">
        <f t="shared" si="2"/>
        <v>37</v>
      </c>
      <c r="C175" s="25">
        <v>46272</v>
      </c>
      <c r="D175" s="26">
        <v>46272</v>
      </c>
      <c r="E175" s="27">
        <v>0.70833333333333337</v>
      </c>
      <c r="F175" s="6" t="s">
        <v>121</v>
      </c>
      <c r="G175" s="6" t="s">
        <v>15</v>
      </c>
      <c r="H175" s="6" t="s">
        <v>125</v>
      </c>
      <c r="I175" s="6" t="s">
        <v>124</v>
      </c>
      <c r="J175" s="6" t="s">
        <v>161</v>
      </c>
      <c r="L175"/>
      <c r="O175"/>
    </row>
    <row r="176" spans="1:15" x14ac:dyDescent="0.25">
      <c r="A176" s="5">
        <v>176</v>
      </c>
      <c r="B176" s="5">
        <f t="shared" si="2"/>
        <v>37</v>
      </c>
      <c r="C176" s="25">
        <v>46272</v>
      </c>
      <c r="D176" s="26">
        <v>46272</v>
      </c>
      <c r="E176" s="27">
        <v>0.72222222222222221</v>
      </c>
      <c r="F176" s="6" t="s">
        <v>121</v>
      </c>
      <c r="G176" s="6" t="s">
        <v>15</v>
      </c>
      <c r="H176" s="6" t="s">
        <v>125</v>
      </c>
      <c r="I176" s="6" t="s">
        <v>123</v>
      </c>
      <c r="J176" s="6" t="s">
        <v>161</v>
      </c>
      <c r="L176"/>
      <c r="O176"/>
    </row>
    <row r="177" spans="1:15" x14ac:dyDescent="0.25">
      <c r="A177" s="5">
        <v>177</v>
      </c>
      <c r="B177" s="5">
        <f t="shared" si="2"/>
        <v>37</v>
      </c>
      <c r="C177" s="25">
        <v>46272</v>
      </c>
      <c r="D177" s="26">
        <v>46272</v>
      </c>
      <c r="E177" s="27">
        <v>0.72222222222222221</v>
      </c>
      <c r="F177" s="6" t="s">
        <v>121</v>
      </c>
      <c r="G177" s="6" t="s">
        <v>15</v>
      </c>
      <c r="H177" s="6" t="s">
        <v>124</v>
      </c>
      <c r="I177" s="6" t="s">
        <v>122</v>
      </c>
      <c r="J177" s="6" t="s">
        <v>161</v>
      </c>
      <c r="L177"/>
      <c r="O177"/>
    </row>
    <row r="178" spans="1:15" x14ac:dyDescent="0.25">
      <c r="A178" s="5">
        <v>178</v>
      </c>
      <c r="B178" s="5">
        <f t="shared" si="2"/>
        <v>37</v>
      </c>
      <c r="C178" s="25">
        <v>46272</v>
      </c>
      <c r="D178" s="26">
        <v>46272</v>
      </c>
      <c r="E178" s="27">
        <v>0.73611111111111116</v>
      </c>
      <c r="F178" s="6" t="s">
        <v>121</v>
      </c>
      <c r="G178" s="6" t="s">
        <v>15</v>
      </c>
      <c r="H178" s="6" t="s">
        <v>124</v>
      </c>
      <c r="I178" s="6" t="s">
        <v>123</v>
      </c>
      <c r="J178" s="6" t="s">
        <v>161</v>
      </c>
      <c r="L178"/>
      <c r="O178"/>
    </row>
    <row r="179" spans="1:15" x14ac:dyDescent="0.25">
      <c r="A179" s="5">
        <v>179</v>
      </c>
      <c r="B179" s="5">
        <f t="shared" si="2"/>
        <v>37</v>
      </c>
      <c r="C179" s="25">
        <v>46272</v>
      </c>
      <c r="D179" s="26">
        <v>46272</v>
      </c>
      <c r="E179" s="27">
        <v>0.73611111111111116</v>
      </c>
      <c r="F179" s="6" t="s">
        <v>121</v>
      </c>
      <c r="G179" s="6" t="s">
        <v>15</v>
      </c>
      <c r="H179" s="6" t="s">
        <v>125</v>
      </c>
      <c r="I179" s="6" t="s">
        <v>122</v>
      </c>
      <c r="J179" s="6" t="s">
        <v>161</v>
      </c>
      <c r="L179"/>
      <c r="O179"/>
    </row>
    <row r="180" spans="1:15" x14ac:dyDescent="0.25">
      <c r="A180" s="5">
        <v>180</v>
      </c>
      <c r="B180" s="5">
        <f t="shared" si="2"/>
        <v>37</v>
      </c>
      <c r="C180" s="25">
        <v>46272</v>
      </c>
      <c r="D180" s="26">
        <v>46272</v>
      </c>
      <c r="E180" s="27">
        <v>0.70833333333333337</v>
      </c>
      <c r="F180" s="6" t="s">
        <v>79</v>
      </c>
      <c r="G180" s="6" t="s">
        <v>17</v>
      </c>
      <c r="H180" s="6" t="s">
        <v>111</v>
      </c>
      <c r="I180" s="6" t="s">
        <v>126</v>
      </c>
      <c r="J180" s="6"/>
      <c r="L180"/>
      <c r="O180"/>
    </row>
    <row r="181" spans="1:15" x14ac:dyDescent="0.25">
      <c r="A181" s="5">
        <v>181</v>
      </c>
      <c r="B181" s="5">
        <f t="shared" si="2"/>
        <v>37</v>
      </c>
      <c r="C181" s="25">
        <v>46272</v>
      </c>
      <c r="D181" s="26">
        <v>46272</v>
      </c>
      <c r="E181" s="27">
        <v>0.75</v>
      </c>
      <c r="F181" s="6" t="s">
        <v>79</v>
      </c>
      <c r="G181" s="6" t="s">
        <v>17</v>
      </c>
      <c r="H181" s="6" t="s">
        <v>60</v>
      </c>
      <c r="I181" s="6" t="s">
        <v>131</v>
      </c>
      <c r="J181" s="6"/>
      <c r="L181"/>
      <c r="O181"/>
    </row>
    <row r="182" spans="1:15" x14ac:dyDescent="0.25">
      <c r="A182" s="5">
        <v>182</v>
      </c>
      <c r="B182" s="5">
        <f t="shared" si="2"/>
        <v>37</v>
      </c>
      <c r="C182" s="25">
        <v>46272</v>
      </c>
      <c r="D182" s="26">
        <v>46272</v>
      </c>
      <c r="E182" s="27">
        <v>0.75</v>
      </c>
      <c r="F182" s="6" t="s">
        <v>93</v>
      </c>
      <c r="G182" s="6" t="s">
        <v>64</v>
      </c>
      <c r="H182" s="6" t="s">
        <v>95</v>
      </c>
      <c r="I182" s="6" t="s">
        <v>135</v>
      </c>
      <c r="J182" s="5"/>
      <c r="L182"/>
      <c r="O182"/>
    </row>
    <row r="183" spans="1:15" x14ac:dyDescent="0.25">
      <c r="A183" s="5">
        <v>183</v>
      </c>
      <c r="B183" s="5">
        <f t="shared" si="2"/>
        <v>37</v>
      </c>
      <c r="C183" s="25">
        <v>46272</v>
      </c>
      <c r="D183" s="26">
        <v>46272</v>
      </c>
      <c r="E183" s="27">
        <v>0.75</v>
      </c>
      <c r="F183" s="6" t="s">
        <v>12</v>
      </c>
      <c r="G183" s="6" t="s">
        <v>11</v>
      </c>
      <c r="H183" s="6" t="s">
        <v>75</v>
      </c>
      <c r="I183" s="6" t="s">
        <v>48</v>
      </c>
      <c r="J183" s="5"/>
      <c r="L183"/>
      <c r="O183"/>
    </row>
    <row r="184" spans="1:15" x14ac:dyDescent="0.25">
      <c r="A184" s="5">
        <v>184</v>
      </c>
      <c r="B184" s="5">
        <f t="shared" si="2"/>
        <v>37</v>
      </c>
      <c r="C184" s="22">
        <v>46272</v>
      </c>
      <c r="D184" s="23">
        <v>46272</v>
      </c>
      <c r="E184" s="28">
        <v>0.79166666666666663</v>
      </c>
      <c r="F184" s="5" t="s">
        <v>12</v>
      </c>
      <c r="G184" s="5" t="s">
        <v>11</v>
      </c>
      <c r="H184" s="5" t="s">
        <v>157</v>
      </c>
      <c r="I184" s="5" t="s">
        <v>88</v>
      </c>
      <c r="J184" s="5"/>
      <c r="L184"/>
      <c r="O184"/>
    </row>
    <row r="185" spans="1:15" x14ac:dyDescent="0.25">
      <c r="A185" s="5">
        <v>185</v>
      </c>
      <c r="B185" s="5">
        <f t="shared" si="2"/>
        <v>37</v>
      </c>
      <c r="C185" s="25">
        <v>46272</v>
      </c>
      <c r="D185" s="26">
        <v>46272</v>
      </c>
      <c r="E185" s="27">
        <v>0.75</v>
      </c>
      <c r="F185" s="6" t="s">
        <v>12</v>
      </c>
      <c r="G185" s="6" t="s">
        <v>13</v>
      </c>
      <c r="H185" s="6" t="s">
        <v>42</v>
      </c>
      <c r="I185" s="6" t="s">
        <v>47</v>
      </c>
      <c r="J185" s="5"/>
      <c r="L185"/>
      <c r="O185"/>
    </row>
    <row r="186" spans="1:15" x14ac:dyDescent="0.25">
      <c r="A186" s="5">
        <v>186</v>
      </c>
      <c r="B186" s="5">
        <f t="shared" si="2"/>
        <v>37</v>
      </c>
      <c r="C186" s="22">
        <v>46272</v>
      </c>
      <c r="D186" s="23">
        <v>46272</v>
      </c>
      <c r="E186" s="28">
        <v>0.79166666666666663</v>
      </c>
      <c r="F186" s="5" t="s">
        <v>12</v>
      </c>
      <c r="G186" s="5" t="s">
        <v>13</v>
      </c>
      <c r="H186" s="5" t="s">
        <v>41</v>
      </c>
      <c r="I186" s="5" t="s">
        <v>49</v>
      </c>
      <c r="J186" s="5"/>
      <c r="L186"/>
      <c r="O186"/>
    </row>
    <row r="187" spans="1:15" x14ac:dyDescent="0.25">
      <c r="A187" s="5">
        <v>187</v>
      </c>
      <c r="B187" s="5">
        <f t="shared" si="2"/>
        <v>37</v>
      </c>
      <c r="C187" s="22">
        <v>46272</v>
      </c>
      <c r="D187" s="23">
        <v>46272</v>
      </c>
      <c r="E187" s="24">
        <v>0.75</v>
      </c>
      <c r="F187" s="5" t="s">
        <v>86</v>
      </c>
      <c r="G187" s="5" t="s">
        <v>24</v>
      </c>
      <c r="H187" s="5" t="s">
        <v>136</v>
      </c>
      <c r="I187" s="5" t="s">
        <v>105</v>
      </c>
      <c r="J187" s="5"/>
      <c r="L187"/>
      <c r="O187"/>
    </row>
    <row r="188" spans="1:15" x14ac:dyDescent="0.25">
      <c r="A188" s="5">
        <v>188</v>
      </c>
      <c r="B188" s="5">
        <f t="shared" si="2"/>
        <v>37</v>
      </c>
      <c r="C188" s="25">
        <v>46272</v>
      </c>
      <c r="D188" s="26">
        <v>46272</v>
      </c>
      <c r="E188" s="27">
        <v>0.75</v>
      </c>
      <c r="F188" s="6" t="s">
        <v>87</v>
      </c>
      <c r="G188" s="6" t="s">
        <v>24</v>
      </c>
      <c r="H188" s="6" t="s">
        <v>137</v>
      </c>
      <c r="I188" s="6" t="s">
        <v>108</v>
      </c>
      <c r="J188" s="6"/>
      <c r="L188"/>
      <c r="O188"/>
    </row>
    <row r="189" spans="1:15" x14ac:dyDescent="0.25">
      <c r="A189" s="5">
        <v>189</v>
      </c>
      <c r="B189" s="5">
        <f t="shared" si="2"/>
        <v>37</v>
      </c>
      <c r="C189" s="25">
        <v>46273</v>
      </c>
      <c r="D189" s="26">
        <v>46273</v>
      </c>
      <c r="E189" s="27">
        <v>0.75</v>
      </c>
      <c r="F189" s="6" t="s">
        <v>87</v>
      </c>
      <c r="G189" s="6" t="s">
        <v>17</v>
      </c>
      <c r="H189" s="6" t="s">
        <v>83</v>
      </c>
      <c r="I189" s="6" t="s">
        <v>89</v>
      </c>
      <c r="J189" s="6"/>
      <c r="L189"/>
      <c r="O189"/>
    </row>
    <row r="190" spans="1:15" x14ac:dyDescent="0.25">
      <c r="A190" s="5">
        <v>190</v>
      </c>
      <c r="B190" s="5">
        <f t="shared" si="2"/>
        <v>37</v>
      </c>
      <c r="C190" s="25">
        <v>46273</v>
      </c>
      <c r="D190" s="26">
        <v>46273</v>
      </c>
      <c r="E190" s="27">
        <v>0.75</v>
      </c>
      <c r="F190" s="6" t="s">
        <v>90</v>
      </c>
      <c r="G190" s="6" t="s">
        <v>18</v>
      </c>
      <c r="H190" s="6" t="s">
        <v>97</v>
      </c>
      <c r="I190" s="6" t="s">
        <v>65</v>
      </c>
      <c r="J190" s="5"/>
      <c r="L190"/>
      <c r="O190"/>
    </row>
    <row r="191" spans="1:15" x14ac:dyDescent="0.25">
      <c r="A191" s="5">
        <v>191</v>
      </c>
      <c r="B191" s="5">
        <f t="shared" si="2"/>
        <v>37</v>
      </c>
      <c r="C191" s="25">
        <v>46273</v>
      </c>
      <c r="D191" s="26">
        <v>46273</v>
      </c>
      <c r="E191" s="27">
        <v>0.70833333333333337</v>
      </c>
      <c r="F191" s="6" t="s">
        <v>113</v>
      </c>
      <c r="G191" s="6" t="s">
        <v>54</v>
      </c>
      <c r="H191" s="6" t="s">
        <v>114</v>
      </c>
      <c r="I191" s="6" t="s">
        <v>45</v>
      </c>
      <c r="J191" s="6"/>
      <c r="L191"/>
      <c r="O191"/>
    </row>
    <row r="192" spans="1:15" x14ac:dyDescent="0.25">
      <c r="A192" s="5">
        <v>192</v>
      </c>
      <c r="B192" s="5">
        <f t="shared" si="2"/>
        <v>37</v>
      </c>
      <c r="C192" s="25">
        <v>46273</v>
      </c>
      <c r="D192" s="26">
        <v>46273</v>
      </c>
      <c r="E192" s="27">
        <v>0.75</v>
      </c>
      <c r="F192" s="6" t="s">
        <v>53</v>
      </c>
      <c r="G192" s="6" t="s">
        <v>54</v>
      </c>
      <c r="H192" s="6" t="s">
        <v>55</v>
      </c>
      <c r="I192" s="6" t="s">
        <v>134</v>
      </c>
      <c r="J192" s="5"/>
      <c r="L192"/>
      <c r="O192"/>
    </row>
    <row r="193" spans="1:15" x14ac:dyDescent="0.25">
      <c r="A193" s="5">
        <v>193</v>
      </c>
      <c r="B193" s="5">
        <f t="shared" ref="B193:B254" si="3">WEEKNUM(C193)</f>
        <v>37</v>
      </c>
      <c r="C193" s="25">
        <v>46273</v>
      </c>
      <c r="D193" s="26">
        <v>46273</v>
      </c>
      <c r="E193" s="27">
        <v>0.75</v>
      </c>
      <c r="F193" s="6" t="s">
        <v>86</v>
      </c>
      <c r="G193" s="6" t="s">
        <v>16</v>
      </c>
      <c r="H193" s="6" t="s">
        <v>57</v>
      </c>
      <c r="I193" s="6" t="s">
        <v>76</v>
      </c>
      <c r="J193" s="5"/>
      <c r="L193"/>
      <c r="O193"/>
    </row>
    <row r="194" spans="1:15" x14ac:dyDescent="0.25">
      <c r="A194" s="5">
        <v>194</v>
      </c>
      <c r="B194" s="5">
        <f t="shared" si="3"/>
        <v>37</v>
      </c>
      <c r="C194" s="25">
        <v>46273</v>
      </c>
      <c r="D194" s="26">
        <v>46273</v>
      </c>
      <c r="E194" s="27">
        <v>0.70833333333333337</v>
      </c>
      <c r="F194" s="6" t="s">
        <v>87</v>
      </c>
      <c r="G194" s="6" t="s">
        <v>19</v>
      </c>
      <c r="H194" s="6" t="s">
        <v>138</v>
      </c>
      <c r="I194" s="6" t="s">
        <v>51</v>
      </c>
      <c r="J194" s="6"/>
      <c r="L194"/>
      <c r="O194"/>
    </row>
    <row r="195" spans="1:15" x14ac:dyDescent="0.25">
      <c r="A195" s="5">
        <v>195</v>
      </c>
      <c r="B195" s="5">
        <f t="shared" si="3"/>
        <v>37</v>
      </c>
      <c r="C195" s="25">
        <v>46273</v>
      </c>
      <c r="D195" s="26">
        <v>46273</v>
      </c>
      <c r="E195" s="27">
        <v>0.75</v>
      </c>
      <c r="F195" s="6" t="s">
        <v>53</v>
      </c>
      <c r="G195" s="6" t="s">
        <v>22</v>
      </c>
      <c r="H195" s="6" t="s">
        <v>66</v>
      </c>
      <c r="I195" s="6" t="s">
        <v>130</v>
      </c>
      <c r="J195" s="5"/>
      <c r="L195"/>
      <c r="O195"/>
    </row>
    <row r="196" spans="1:15" x14ac:dyDescent="0.25">
      <c r="A196" s="5">
        <v>196</v>
      </c>
      <c r="B196" s="5">
        <f t="shared" si="3"/>
        <v>37</v>
      </c>
      <c r="C196" s="25">
        <v>46274</v>
      </c>
      <c r="D196" s="26">
        <v>46274</v>
      </c>
      <c r="E196" s="27">
        <v>0.70833333333333337</v>
      </c>
      <c r="F196" s="6" t="s">
        <v>87</v>
      </c>
      <c r="G196" s="6" t="s">
        <v>15</v>
      </c>
      <c r="H196" s="6" t="s">
        <v>96</v>
      </c>
      <c r="I196" s="6" t="s">
        <v>139</v>
      </c>
      <c r="J196" s="6"/>
      <c r="L196"/>
      <c r="O196"/>
    </row>
    <row r="197" spans="1:15" x14ac:dyDescent="0.25">
      <c r="A197" s="5">
        <v>197</v>
      </c>
      <c r="B197" s="5">
        <f t="shared" si="3"/>
        <v>37</v>
      </c>
      <c r="C197" s="25">
        <v>46274</v>
      </c>
      <c r="D197" s="26">
        <v>46274</v>
      </c>
      <c r="E197" s="27">
        <v>0.70833333333333337</v>
      </c>
      <c r="F197" s="6" t="s">
        <v>113</v>
      </c>
      <c r="G197" s="6" t="s">
        <v>15</v>
      </c>
      <c r="H197" s="6" t="s">
        <v>59</v>
      </c>
      <c r="I197" s="6" t="s">
        <v>78</v>
      </c>
      <c r="J197" s="6"/>
      <c r="L197"/>
      <c r="O197"/>
    </row>
    <row r="198" spans="1:15" x14ac:dyDescent="0.25">
      <c r="A198" s="5">
        <v>198</v>
      </c>
      <c r="B198" s="5">
        <f t="shared" si="3"/>
        <v>37</v>
      </c>
      <c r="C198" s="25">
        <v>46274</v>
      </c>
      <c r="D198" s="26">
        <v>46274</v>
      </c>
      <c r="E198" s="27">
        <v>0.75</v>
      </c>
      <c r="F198" s="6" t="s">
        <v>90</v>
      </c>
      <c r="G198" s="6" t="s">
        <v>17</v>
      </c>
      <c r="H198" s="6" t="s">
        <v>39</v>
      </c>
      <c r="I198" s="6" t="s">
        <v>129</v>
      </c>
      <c r="J198" s="5"/>
      <c r="L198"/>
      <c r="O198"/>
    </row>
    <row r="199" spans="1:15" x14ac:dyDescent="0.25">
      <c r="A199" s="5">
        <v>199</v>
      </c>
      <c r="B199" s="5">
        <f t="shared" si="3"/>
        <v>37</v>
      </c>
      <c r="C199" s="25">
        <v>46274</v>
      </c>
      <c r="D199" s="26">
        <v>46274</v>
      </c>
      <c r="E199" s="27">
        <v>0.75</v>
      </c>
      <c r="F199" s="6" t="s">
        <v>90</v>
      </c>
      <c r="G199" s="6" t="s">
        <v>18</v>
      </c>
      <c r="H199" s="6" t="s">
        <v>104</v>
      </c>
      <c r="I199" s="6" t="s">
        <v>92</v>
      </c>
      <c r="J199" s="5"/>
      <c r="L199"/>
      <c r="O199"/>
    </row>
    <row r="200" spans="1:15" x14ac:dyDescent="0.25">
      <c r="A200" s="5">
        <v>200</v>
      </c>
      <c r="B200" s="5">
        <f t="shared" si="3"/>
        <v>37</v>
      </c>
      <c r="C200" s="25">
        <v>46274</v>
      </c>
      <c r="D200" s="26">
        <v>46274</v>
      </c>
      <c r="E200" s="27">
        <v>0.79166666666666663</v>
      </c>
      <c r="F200" s="6" t="s">
        <v>87</v>
      </c>
      <c r="G200" s="6" t="s">
        <v>23</v>
      </c>
      <c r="H200" s="6" t="s">
        <v>106</v>
      </c>
      <c r="I200" s="6" t="s">
        <v>50</v>
      </c>
      <c r="J200" s="6"/>
      <c r="L200"/>
      <c r="O200"/>
    </row>
    <row r="201" spans="1:15" x14ac:dyDescent="0.25">
      <c r="A201" s="5">
        <v>201</v>
      </c>
      <c r="B201" s="5">
        <f t="shared" si="3"/>
        <v>37</v>
      </c>
      <c r="C201" s="25">
        <v>46274</v>
      </c>
      <c r="D201" s="26">
        <v>46274</v>
      </c>
      <c r="E201" s="33">
        <v>0.75</v>
      </c>
      <c r="F201" s="6" t="s">
        <v>113</v>
      </c>
      <c r="G201" s="35" t="s">
        <v>154</v>
      </c>
      <c r="H201" s="6" t="s">
        <v>38</v>
      </c>
      <c r="I201" s="6" t="s">
        <v>115</v>
      </c>
      <c r="J201" s="35" t="s">
        <v>156</v>
      </c>
      <c r="L201"/>
      <c r="O201"/>
    </row>
    <row r="202" spans="1:15" x14ac:dyDescent="0.25">
      <c r="A202" s="5">
        <v>202</v>
      </c>
      <c r="B202" s="5">
        <f t="shared" si="3"/>
        <v>37</v>
      </c>
      <c r="C202" s="25">
        <v>46274</v>
      </c>
      <c r="D202" s="26">
        <v>46274</v>
      </c>
      <c r="E202" s="27">
        <v>0.75</v>
      </c>
      <c r="F202" s="6" t="s">
        <v>113</v>
      </c>
      <c r="G202" s="6" t="s">
        <v>16</v>
      </c>
      <c r="H202" s="6" t="s">
        <v>120</v>
      </c>
      <c r="I202" s="6" t="s">
        <v>140</v>
      </c>
      <c r="J202" s="6"/>
      <c r="L202"/>
      <c r="O202"/>
    </row>
    <row r="203" spans="1:15" x14ac:dyDescent="0.25">
      <c r="A203" s="5">
        <v>203</v>
      </c>
      <c r="B203" s="5">
        <f t="shared" si="3"/>
        <v>37</v>
      </c>
      <c r="C203" s="25">
        <v>46274</v>
      </c>
      <c r="D203" s="26">
        <v>46274</v>
      </c>
      <c r="E203" s="27">
        <v>0.77083333333333337</v>
      </c>
      <c r="F203" s="6" t="s">
        <v>93</v>
      </c>
      <c r="G203" s="6" t="s">
        <v>44</v>
      </c>
      <c r="H203" s="6" t="s">
        <v>68</v>
      </c>
      <c r="I203" s="6" t="s">
        <v>77</v>
      </c>
      <c r="J203" s="5"/>
      <c r="L203"/>
      <c r="O203"/>
    </row>
    <row r="204" spans="1:15" x14ac:dyDescent="0.25">
      <c r="A204" s="5">
        <v>204</v>
      </c>
      <c r="B204" s="5">
        <f t="shared" si="3"/>
        <v>37</v>
      </c>
      <c r="C204" s="25">
        <v>46274</v>
      </c>
      <c r="D204" s="26">
        <v>46274</v>
      </c>
      <c r="E204" s="27">
        <v>0.70833333333333337</v>
      </c>
      <c r="F204" s="6" t="s">
        <v>12</v>
      </c>
      <c r="G204" s="6" t="s">
        <v>20</v>
      </c>
      <c r="H204" s="6" t="s">
        <v>61</v>
      </c>
      <c r="I204" s="6" t="s">
        <v>43</v>
      </c>
      <c r="J204" s="5"/>
      <c r="L204"/>
      <c r="O204"/>
    </row>
    <row r="205" spans="1:15" x14ac:dyDescent="0.25">
      <c r="A205" s="5">
        <v>205</v>
      </c>
      <c r="B205" s="5">
        <f t="shared" si="3"/>
        <v>37</v>
      </c>
      <c r="C205" s="25">
        <v>46274</v>
      </c>
      <c r="D205" s="26">
        <v>46274</v>
      </c>
      <c r="E205" s="27">
        <v>0.75</v>
      </c>
      <c r="F205" s="6" t="s">
        <v>93</v>
      </c>
      <c r="G205" s="6" t="s">
        <v>21</v>
      </c>
      <c r="H205" s="6" t="s">
        <v>82</v>
      </c>
      <c r="I205" s="6" t="s">
        <v>62</v>
      </c>
      <c r="J205" s="5"/>
      <c r="L205"/>
      <c r="O205"/>
    </row>
    <row r="206" spans="1:15" x14ac:dyDescent="0.25">
      <c r="A206" s="5">
        <v>206</v>
      </c>
      <c r="B206" s="5">
        <f t="shared" si="3"/>
        <v>37</v>
      </c>
      <c r="C206" s="25">
        <v>46274</v>
      </c>
      <c r="D206" s="26">
        <v>46274</v>
      </c>
      <c r="E206" s="27">
        <v>0.70833333333333337</v>
      </c>
      <c r="F206" s="6" t="s">
        <v>87</v>
      </c>
      <c r="G206" s="6" t="s">
        <v>14</v>
      </c>
      <c r="H206" s="6" t="s">
        <v>100</v>
      </c>
      <c r="I206" s="6" t="s">
        <v>58</v>
      </c>
      <c r="J206" s="6"/>
      <c r="L206"/>
      <c r="O206"/>
    </row>
    <row r="207" spans="1:15" x14ac:dyDescent="0.25">
      <c r="A207" s="5">
        <v>207</v>
      </c>
      <c r="B207" s="5">
        <f t="shared" si="3"/>
        <v>37</v>
      </c>
      <c r="C207" s="25">
        <v>46274</v>
      </c>
      <c r="D207" s="26">
        <v>46274</v>
      </c>
      <c r="E207" s="27">
        <v>0.70833333333333337</v>
      </c>
      <c r="F207" s="6" t="s">
        <v>79</v>
      </c>
      <c r="G207" s="6" t="s">
        <v>14</v>
      </c>
      <c r="H207" s="6" t="s">
        <v>119</v>
      </c>
      <c r="I207" s="6" t="s">
        <v>112</v>
      </c>
      <c r="J207" s="6"/>
      <c r="L207"/>
      <c r="O207"/>
    </row>
    <row r="208" spans="1:15" x14ac:dyDescent="0.25">
      <c r="A208" s="5">
        <v>208</v>
      </c>
      <c r="B208" s="5">
        <f t="shared" si="3"/>
        <v>37</v>
      </c>
      <c r="C208" s="25">
        <v>46274</v>
      </c>
      <c r="D208" s="26">
        <v>46274</v>
      </c>
      <c r="E208" s="27">
        <v>0.70833333333333337</v>
      </c>
      <c r="F208" s="6" t="s">
        <v>69</v>
      </c>
      <c r="G208" s="6" t="s">
        <v>22</v>
      </c>
      <c r="H208" s="6" t="s">
        <v>71</v>
      </c>
      <c r="I208" s="6" t="s">
        <v>70</v>
      </c>
      <c r="J208" s="6" t="s">
        <v>160</v>
      </c>
      <c r="L208"/>
      <c r="O208"/>
    </row>
    <row r="209" spans="1:15" x14ac:dyDescent="0.25">
      <c r="A209" s="5">
        <v>209</v>
      </c>
      <c r="B209" s="5">
        <f t="shared" si="3"/>
        <v>37</v>
      </c>
      <c r="C209" s="25">
        <v>46274</v>
      </c>
      <c r="D209" s="26">
        <v>46274</v>
      </c>
      <c r="E209" s="27">
        <v>0.70833333333333337</v>
      </c>
      <c r="F209" s="6" t="s">
        <v>69</v>
      </c>
      <c r="G209" s="6" t="s">
        <v>22</v>
      </c>
      <c r="H209" s="6" t="s">
        <v>73</v>
      </c>
      <c r="I209" s="6" t="s">
        <v>72</v>
      </c>
      <c r="J209" s="6" t="s">
        <v>160</v>
      </c>
      <c r="L209"/>
      <c r="O209"/>
    </row>
    <row r="210" spans="1:15" x14ac:dyDescent="0.25">
      <c r="A210" s="5">
        <v>210</v>
      </c>
      <c r="B210" s="5">
        <f t="shared" si="3"/>
        <v>37</v>
      </c>
      <c r="C210" s="25">
        <v>46274</v>
      </c>
      <c r="D210" s="26">
        <v>46274</v>
      </c>
      <c r="E210" s="27">
        <v>0.72222222222222221</v>
      </c>
      <c r="F210" s="6" t="s">
        <v>69</v>
      </c>
      <c r="G210" s="6" t="s">
        <v>22</v>
      </c>
      <c r="H210" s="6" t="s">
        <v>73</v>
      </c>
      <c r="I210" s="6" t="s">
        <v>71</v>
      </c>
      <c r="J210" s="6" t="s">
        <v>160</v>
      </c>
      <c r="L210"/>
      <c r="O210"/>
    </row>
    <row r="211" spans="1:15" x14ac:dyDescent="0.25">
      <c r="A211" s="5">
        <v>211</v>
      </c>
      <c r="B211" s="5">
        <f t="shared" si="3"/>
        <v>37</v>
      </c>
      <c r="C211" s="25">
        <v>46274</v>
      </c>
      <c r="D211" s="26">
        <v>46274</v>
      </c>
      <c r="E211" s="27">
        <v>0.72222222222222221</v>
      </c>
      <c r="F211" s="6" t="s">
        <v>69</v>
      </c>
      <c r="G211" s="6" t="s">
        <v>22</v>
      </c>
      <c r="H211" s="6" t="s">
        <v>72</v>
      </c>
      <c r="I211" s="6" t="s">
        <v>70</v>
      </c>
      <c r="J211" s="6" t="s">
        <v>160</v>
      </c>
      <c r="L211"/>
      <c r="O211"/>
    </row>
    <row r="212" spans="1:15" x14ac:dyDescent="0.25">
      <c r="A212" s="5">
        <v>212</v>
      </c>
      <c r="B212" s="5">
        <f t="shared" si="3"/>
        <v>37</v>
      </c>
      <c r="C212" s="25">
        <v>46274</v>
      </c>
      <c r="D212" s="26">
        <v>46274</v>
      </c>
      <c r="E212" s="27">
        <v>0.73611111111111116</v>
      </c>
      <c r="F212" s="6" t="s">
        <v>69</v>
      </c>
      <c r="G212" s="6" t="s">
        <v>22</v>
      </c>
      <c r="H212" s="6" t="s">
        <v>72</v>
      </c>
      <c r="I212" s="6" t="s">
        <v>71</v>
      </c>
      <c r="J212" s="6" t="s">
        <v>160</v>
      </c>
      <c r="L212"/>
      <c r="O212"/>
    </row>
    <row r="213" spans="1:15" x14ac:dyDescent="0.25">
      <c r="A213" s="5">
        <v>213</v>
      </c>
      <c r="B213" s="5">
        <f t="shared" si="3"/>
        <v>37</v>
      </c>
      <c r="C213" s="25">
        <v>46274</v>
      </c>
      <c r="D213" s="26">
        <v>46274</v>
      </c>
      <c r="E213" s="27">
        <v>0.73611111111111116</v>
      </c>
      <c r="F213" s="6" t="s">
        <v>69</v>
      </c>
      <c r="G213" s="6" t="s">
        <v>22</v>
      </c>
      <c r="H213" s="6" t="s">
        <v>73</v>
      </c>
      <c r="I213" s="6" t="s">
        <v>70</v>
      </c>
      <c r="J213" s="6" t="s">
        <v>160</v>
      </c>
      <c r="L213"/>
      <c r="O213"/>
    </row>
    <row r="214" spans="1:15" x14ac:dyDescent="0.25">
      <c r="A214" s="5">
        <v>214</v>
      </c>
      <c r="B214" s="5">
        <f t="shared" si="3"/>
        <v>37</v>
      </c>
      <c r="C214" s="25">
        <v>46274</v>
      </c>
      <c r="D214" s="26">
        <v>46274</v>
      </c>
      <c r="E214" s="27">
        <v>0.75</v>
      </c>
      <c r="F214" s="6" t="s">
        <v>79</v>
      </c>
      <c r="G214" s="6" t="s">
        <v>22</v>
      </c>
      <c r="H214" s="6" t="s">
        <v>74</v>
      </c>
      <c r="I214" s="6" t="s">
        <v>118</v>
      </c>
      <c r="J214" s="6"/>
      <c r="L214"/>
      <c r="O214"/>
    </row>
    <row r="215" spans="1:15" x14ac:dyDescent="0.25">
      <c r="A215" s="5">
        <v>215</v>
      </c>
      <c r="B215" s="5">
        <f t="shared" si="3"/>
        <v>37</v>
      </c>
      <c r="C215" s="25">
        <v>46274</v>
      </c>
      <c r="D215" s="26">
        <v>46274</v>
      </c>
      <c r="E215" s="27">
        <v>0.79166666666666663</v>
      </c>
      <c r="F215" s="6" t="s">
        <v>113</v>
      </c>
      <c r="G215" s="6" t="s">
        <v>24</v>
      </c>
      <c r="H215" s="6" t="s">
        <v>128</v>
      </c>
      <c r="I215" s="6" t="s">
        <v>141</v>
      </c>
      <c r="J215" s="6"/>
      <c r="L215"/>
      <c r="O215"/>
    </row>
    <row r="216" spans="1:15" x14ac:dyDescent="0.25">
      <c r="A216" s="5">
        <v>216</v>
      </c>
      <c r="B216" s="5">
        <f t="shared" si="3"/>
        <v>37</v>
      </c>
      <c r="C216" s="25">
        <v>46275</v>
      </c>
      <c r="D216" s="26">
        <v>46275</v>
      </c>
      <c r="E216" s="27">
        <v>0.79166666666666663</v>
      </c>
      <c r="F216" s="6" t="s">
        <v>90</v>
      </c>
      <c r="G216" s="6" t="s">
        <v>15</v>
      </c>
      <c r="H216" s="6" t="s">
        <v>103</v>
      </c>
      <c r="I216" s="6" t="s">
        <v>102</v>
      </c>
      <c r="J216" s="5"/>
      <c r="L216"/>
      <c r="O216"/>
    </row>
    <row r="217" spans="1:15" x14ac:dyDescent="0.25">
      <c r="A217" s="5">
        <v>217</v>
      </c>
      <c r="B217" s="5">
        <f t="shared" si="3"/>
        <v>37</v>
      </c>
      <c r="C217" s="25">
        <v>46275</v>
      </c>
      <c r="D217" s="26">
        <v>46275</v>
      </c>
      <c r="E217" s="27">
        <v>0.79166666666666663</v>
      </c>
      <c r="F217" s="6" t="s">
        <v>113</v>
      </c>
      <c r="G217" s="6" t="s">
        <v>15</v>
      </c>
      <c r="H217" s="6" t="s">
        <v>37</v>
      </c>
      <c r="I217" s="6" t="s">
        <v>117</v>
      </c>
      <c r="J217" s="6"/>
      <c r="L217"/>
      <c r="O217"/>
    </row>
    <row r="218" spans="1:15" x14ac:dyDescent="0.25">
      <c r="A218" s="5">
        <v>218</v>
      </c>
      <c r="B218" s="5">
        <f t="shared" si="3"/>
        <v>37</v>
      </c>
      <c r="C218" s="25">
        <v>46275</v>
      </c>
      <c r="D218" s="26">
        <v>46275</v>
      </c>
      <c r="E218" s="27">
        <v>0.75</v>
      </c>
      <c r="F218" s="6" t="s">
        <v>79</v>
      </c>
      <c r="G218" s="6" t="s">
        <v>18</v>
      </c>
      <c r="H218" s="6" t="s">
        <v>132</v>
      </c>
      <c r="I218" s="6" t="s">
        <v>67</v>
      </c>
      <c r="J218" s="6"/>
      <c r="L218"/>
      <c r="O218"/>
    </row>
    <row r="219" spans="1:15" x14ac:dyDescent="0.25">
      <c r="A219" s="5">
        <v>220</v>
      </c>
      <c r="B219" s="5">
        <f t="shared" si="3"/>
        <v>37</v>
      </c>
      <c r="C219" s="25">
        <v>46275</v>
      </c>
      <c r="D219" s="26">
        <v>46275</v>
      </c>
      <c r="E219" s="27">
        <v>0.72916666666666663</v>
      </c>
      <c r="F219" s="6" t="s">
        <v>79</v>
      </c>
      <c r="G219" s="6" t="s">
        <v>44</v>
      </c>
      <c r="H219" s="6" t="s">
        <v>127</v>
      </c>
      <c r="I219" s="6" t="s">
        <v>116</v>
      </c>
      <c r="J219" s="6"/>
      <c r="L219"/>
      <c r="O219"/>
    </row>
    <row r="220" spans="1:15" x14ac:dyDescent="0.25">
      <c r="A220" s="5">
        <v>221</v>
      </c>
      <c r="B220" s="5">
        <f t="shared" si="3"/>
        <v>37</v>
      </c>
      <c r="C220" s="25">
        <v>46275</v>
      </c>
      <c r="D220" s="26">
        <v>46275</v>
      </c>
      <c r="E220" s="27">
        <v>0.75</v>
      </c>
      <c r="F220" s="6" t="s">
        <v>98</v>
      </c>
      <c r="G220" s="6" t="s">
        <v>9</v>
      </c>
      <c r="H220" s="6" t="s">
        <v>107</v>
      </c>
      <c r="I220" s="6" t="s">
        <v>81</v>
      </c>
      <c r="J220" s="5"/>
      <c r="L220"/>
      <c r="O220"/>
    </row>
    <row r="221" spans="1:15" x14ac:dyDescent="0.25">
      <c r="A221" s="5">
        <v>222</v>
      </c>
      <c r="B221" s="5">
        <f t="shared" si="3"/>
        <v>37</v>
      </c>
      <c r="C221" s="25">
        <v>46275</v>
      </c>
      <c r="D221" s="26">
        <v>46275</v>
      </c>
      <c r="E221" s="27">
        <v>0.75</v>
      </c>
      <c r="F221" s="6" t="s">
        <v>98</v>
      </c>
      <c r="G221" s="6" t="s">
        <v>10</v>
      </c>
      <c r="H221" s="6" t="s">
        <v>133</v>
      </c>
      <c r="I221" s="6" t="s">
        <v>40</v>
      </c>
      <c r="J221" s="5"/>
      <c r="L221"/>
      <c r="O221"/>
    </row>
    <row r="222" spans="1:15" x14ac:dyDescent="0.25">
      <c r="A222" s="5">
        <v>223</v>
      </c>
      <c r="B222" s="5">
        <f t="shared" si="3"/>
        <v>37</v>
      </c>
      <c r="C222" s="25">
        <v>46275</v>
      </c>
      <c r="D222" s="26">
        <v>46275</v>
      </c>
      <c r="E222" s="27">
        <v>0.79166666666666663</v>
      </c>
      <c r="F222" s="6" t="s">
        <v>98</v>
      </c>
      <c r="G222" s="6" t="s">
        <v>10</v>
      </c>
      <c r="H222" s="6" t="s">
        <v>109</v>
      </c>
      <c r="I222" s="6" t="s">
        <v>99</v>
      </c>
      <c r="J222" s="5"/>
      <c r="L222"/>
      <c r="O222"/>
    </row>
    <row r="223" spans="1:15" x14ac:dyDescent="0.25">
      <c r="A223" s="5">
        <v>225</v>
      </c>
      <c r="B223" s="5">
        <f t="shared" si="3"/>
        <v>38</v>
      </c>
      <c r="C223" s="25">
        <v>46279</v>
      </c>
      <c r="D223" s="26">
        <v>46279</v>
      </c>
      <c r="E223" s="27">
        <v>0.70833333333333337</v>
      </c>
      <c r="F223" s="6" t="s">
        <v>79</v>
      </c>
      <c r="G223" s="6" t="s">
        <v>17</v>
      </c>
      <c r="H223" s="6" t="s">
        <v>112</v>
      </c>
      <c r="I223" s="6" t="s">
        <v>132</v>
      </c>
      <c r="J223" s="6"/>
      <c r="L223"/>
      <c r="O223"/>
    </row>
    <row r="224" spans="1:15" x14ac:dyDescent="0.25">
      <c r="A224" s="5">
        <v>226</v>
      </c>
      <c r="B224" s="5">
        <f t="shared" si="3"/>
        <v>38</v>
      </c>
      <c r="C224" s="25">
        <v>46279</v>
      </c>
      <c r="D224" s="26">
        <v>46279</v>
      </c>
      <c r="E224" s="27">
        <v>0.70833333333333337</v>
      </c>
      <c r="F224" s="6" t="s">
        <v>79</v>
      </c>
      <c r="G224" s="6" t="s">
        <v>17</v>
      </c>
      <c r="H224" s="6" t="s">
        <v>111</v>
      </c>
      <c r="I224" s="6" t="s">
        <v>119</v>
      </c>
      <c r="J224" s="6"/>
      <c r="L224"/>
      <c r="O224"/>
    </row>
    <row r="225" spans="1:15" s="19" customFormat="1" x14ac:dyDescent="0.25">
      <c r="A225" s="5">
        <v>227</v>
      </c>
      <c r="B225" s="5">
        <f t="shared" si="3"/>
        <v>38</v>
      </c>
      <c r="C225" s="25">
        <v>46279</v>
      </c>
      <c r="D225" s="26">
        <v>46279</v>
      </c>
      <c r="E225" s="27">
        <v>0.77083333333333337</v>
      </c>
      <c r="F225" s="6" t="s">
        <v>113</v>
      </c>
      <c r="G225" s="6" t="s">
        <v>44</v>
      </c>
      <c r="H225" s="6" t="s">
        <v>45</v>
      </c>
      <c r="I225" s="6" t="s">
        <v>78</v>
      </c>
      <c r="J225" s="6"/>
      <c r="N225" s="1"/>
      <c r="O225"/>
    </row>
    <row r="226" spans="1:15" x14ac:dyDescent="0.25">
      <c r="A226" s="5">
        <v>228</v>
      </c>
      <c r="B226" s="5">
        <f t="shared" si="3"/>
        <v>38</v>
      </c>
      <c r="C226" s="25">
        <v>46280</v>
      </c>
      <c r="D226" s="26">
        <v>46280</v>
      </c>
      <c r="E226" s="27">
        <v>0.75</v>
      </c>
      <c r="F226" s="6" t="s">
        <v>87</v>
      </c>
      <c r="G226" s="6" t="s">
        <v>17</v>
      </c>
      <c r="H226" s="6" t="s">
        <v>83</v>
      </c>
      <c r="I226" s="6" t="s">
        <v>100</v>
      </c>
      <c r="J226" s="6"/>
      <c r="L226"/>
      <c r="O226"/>
    </row>
    <row r="227" spans="1:15" x14ac:dyDescent="0.25">
      <c r="A227" s="5">
        <v>229</v>
      </c>
      <c r="B227" s="5">
        <f t="shared" si="3"/>
        <v>38</v>
      </c>
      <c r="C227" s="25">
        <v>46280</v>
      </c>
      <c r="D227" s="26">
        <v>46280</v>
      </c>
      <c r="E227" s="27">
        <v>0.75</v>
      </c>
      <c r="F227" s="6" t="s">
        <v>87</v>
      </c>
      <c r="G227" s="6" t="s">
        <v>18</v>
      </c>
      <c r="H227" s="6" t="s">
        <v>51</v>
      </c>
      <c r="I227" s="6" t="s">
        <v>137</v>
      </c>
      <c r="J227" s="6"/>
      <c r="L227"/>
      <c r="O227"/>
    </row>
    <row r="228" spans="1:15" x14ac:dyDescent="0.25">
      <c r="A228" s="5">
        <v>230</v>
      </c>
      <c r="B228" s="5">
        <f t="shared" si="3"/>
        <v>38</v>
      </c>
      <c r="C228" s="25">
        <v>46280</v>
      </c>
      <c r="D228" s="26">
        <v>46280</v>
      </c>
      <c r="E228" s="27">
        <v>0.75</v>
      </c>
      <c r="F228" s="6" t="s">
        <v>53</v>
      </c>
      <c r="G228" s="6" t="s">
        <v>54</v>
      </c>
      <c r="H228" s="6" t="s">
        <v>55</v>
      </c>
      <c r="I228" s="6" t="s">
        <v>130</v>
      </c>
      <c r="J228" s="5"/>
      <c r="L228"/>
      <c r="O228"/>
    </row>
    <row r="229" spans="1:15" x14ac:dyDescent="0.25">
      <c r="A229" s="5">
        <v>231</v>
      </c>
      <c r="B229" s="5">
        <f t="shared" si="3"/>
        <v>38</v>
      </c>
      <c r="C229" s="25">
        <v>46280</v>
      </c>
      <c r="D229" s="26">
        <v>46280</v>
      </c>
      <c r="E229" s="27">
        <v>0.77083333333333337</v>
      </c>
      <c r="F229" s="6" t="s">
        <v>87</v>
      </c>
      <c r="G229" s="6" t="s">
        <v>44</v>
      </c>
      <c r="H229" s="6" t="s">
        <v>58</v>
      </c>
      <c r="I229" s="6" t="s">
        <v>96</v>
      </c>
      <c r="J229" s="6"/>
      <c r="L229"/>
      <c r="O229"/>
    </row>
    <row r="230" spans="1:15" x14ac:dyDescent="0.25">
      <c r="A230" s="5">
        <v>232</v>
      </c>
      <c r="B230" s="5">
        <f t="shared" si="3"/>
        <v>38</v>
      </c>
      <c r="C230" s="25">
        <v>46280</v>
      </c>
      <c r="D230" s="26">
        <v>46280</v>
      </c>
      <c r="E230" s="27">
        <v>0.70833333333333337</v>
      </c>
      <c r="F230" s="6" t="s">
        <v>113</v>
      </c>
      <c r="G230" s="6" t="s">
        <v>19</v>
      </c>
      <c r="H230" s="6" t="s">
        <v>141</v>
      </c>
      <c r="I230" s="6" t="s">
        <v>120</v>
      </c>
      <c r="J230" s="6"/>
      <c r="L230"/>
      <c r="O230"/>
    </row>
    <row r="231" spans="1:15" x14ac:dyDescent="0.25">
      <c r="A231" s="5">
        <v>233</v>
      </c>
      <c r="B231" s="5">
        <f t="shared" si="3"/>
        <v>38</v>
      </c>
      <c r="C231" s="25">
        <v>46280</v>
      </c>
      <c r="D231" s="26">
        <v>46280</v>
      </c>
      <c r="E231" s="27">
        <v>0.70833333333333337</v>
      </c>
      <c r="F231" s="6" t="s">
        <v>113</v>
      </c>
      <c r="G231" s="6" t="s">
        <v>19</v>
      </c>
      <c r="H231" s="6" t="s">
        <v>140</v>
      </c>
      <c r="I231" s="6" t="s">
        <v>114</v>
      </c>
      <c r="J231" s="6"/>
      <c r="L231"/>
      <c r="O231"/>
    </row>
    <row r="232" spans="1:15" x14ac:dyDescent="0.25">
      <c r="A232" s="5">
        <v>234</v>
      </c>
      <c r="B232" s="5">
        <f t="shared" si="3"/>
        <v>38</v>
      </c>
      <c r="C232" s="25">
        <v>46281</v>
      </c>
      <c r="D232" s="26">
        <v>46281</v>
      </c>
      <c r="E232" s="27">
        <v>0.70833333333333337</v>
      </c>
      <c r="F232" s="6" t="s">
        <v>113</v>
      </c>
      <c r="G232" s="6" t="s">
        <v>15</v>
      </c>
      <c r="H232" s="6" t="s">
        <v>59</v>
      </c>
      <c r="I232" s="6" t="s">
        <v>38</v>
      </c>
      <c r="J232" s="6"/>
      <c r="L232"/>
      <c r="O232"/>
    </row>
    <row r="233" spans="1:15" x14ac:dyDescent="0.25">
      <c r="A233" s="5">
        <v>235</v>
      </c>
      <c r="B233" s="5">
        <f t="shared" si="3"/>
        <v>38</v>
      </c>
      <c r="C233" s="25">
        <v>46281</v>
      </c>
      <c r="D233" s="26">
        <v>46281</v>
      </c>
      <c r="E233" s="27">
        <v>0.70833333333333337</v>
      </c>
      <c r="F233" s="6" t="s">
        <v>79</v>
      </c>
      <c r="G233" s="6" t="s">
        <v>17</v>
      </c>
      <c r="H233" s="6" t="s">
        <v>67</v>
      </c>
      <c r="I233" s="6" t="s">
        <v>131</v>
      </c>
      <c r="J233" s="6"/>
      <c r="L233"/>
      <c r="O233"/>
    </row>
    <row r="234" spans="1:15" x14ac:dyDescent="0.25">
      <c r="A234" s="5">
        <v>236</v>
      </c>
      <c r="B234" s="5">
        <f t="shared" si="3"/>
        <v>38</v>
      </c>
      <c r="C234" s="25">
        <v>46281</v>
      </c>
      <c r="D234" s="26">
        <v>46281</v>
      </c>
      <c r="E234" s="27">
        <v>0.75</v>
      </c>
      <c r="F234" s="6" t="s">
        <v>121</v>
      </c>
      <c r="G234" s="6" t="s">
        <v>17</v>
      </c>
      <c r="H234" s="6" t="s">
        <v>122</v>
      </c>
      <c r="I234" s="6" t="s">
        <v>123</v>
      </c>
      <c r="J234" s="6" t="s">
        <v>159</v>
      </c>
      <c r="L234"/>
      <c r="O234"/>
    </row>
    <row r="235" spans="1:15" x14ac:dyDescent="0.25">
      <c r="A235" s="5">
        <v>237</v>
      </c>
      <c r="B235" s="5">
        <f t="shared" si="3"/>
        <v>38</v>
      </c>
      <c r="C235" s="25">
        <v>46281</v>
      </c>
      <c r="D235" s="26">
        <v>46281</v>
      </c>
      <c r="E235" s="27">
        <v>0.75</v>
      </c>
      <c r="F235" s="6" t="s">
        <v>121</v>
      </c>
      <c r="G235" s="6" t="s">
        <v>17</v>
      </c>
      <c r="H235" s="6" t="s">
        <v>124</v>
      </c>
      <c r="I235" s="6" t="s">
        <v>125</v>
      </c>
      <c r="J235" s="6" t="s">
        <v>159</v>
      </c>
      <c r="L235"/>
      <c r="O235"/>
    </row>
    <row r="236" spans="1:15" x14ac:dyDescent="0.25">
      <c r="A236" s="5">
        <v>238</v>
      </c>
      <c r="B236" s="5">
        <f t="shared" si="3"/>
        <v>38</v>
      </c>
      <c r="C236" s="25">
        <v>46281</v>
      </c>
      <c r="D236" s="26">
        <v>46281</v>
      </c>
      <c r="E236" s="27">
        <v>0.76388888888888884</v>
      </c>
      <c r="F236" s="6" t="s">
        <v>121</v>
      </c>
      <c r="G236" s="6" t="s">
        <v>17</v>
      </c>
      <c r="H236" s="6" t="s">
        <v>123</v>
      </c>
      <c r="I236" s="6" t="s">
        <v>125</v>
      </c>
      <c r="J236" s="6" t="s">
        <v>159</v>
      </c>
      <c r="L236"/>
      <c r="O236"/>
    </row>
    <row r="237" spans="1:15" x14ac:dyDescent="0.25">
      <c r="A237" s="5">
        <v>239</v>
      </c>
      <c r="B237" s="5">
        <f t="shared" si="3"/>
        <v>38</v>
      </c>
      <c r="C237" s="25">
        <v>46281</v>
      </c>
      <c r="D237" s="26">
        <v>46281</v>
      </c>
      <c r="E237" s="27">
        <v>0.76388888888888884</v>
      </c>
      <c r="F237" s="6" t="s">
        <v>121</v>
      </c>
      <c r="G237" s="6" t="s">
        <v>17</v>
      </c>
      <c r="H237" s="6" t="s">
        <v>122</v>
      </c>
      <c r="I237" s="6" t="s">
        <v>124</v>
      </c>
      <c r="J237" s="6" t="s">
        <v>159</v>
      </c>
      <c r="L237"/>
      <c r="O237"/>
    </row>
    <row r="238" spans="1:15" x14ac:dyDescent="0.25">
      <c r="A238" s="5">
        <v>240</v>
      </c>
      <c r="B238" s="5">
        <f t="shared" si="3"/>
        <v>38</v>
      </c>
      <c r="C238" s="25">
        <v>46281</v>
      </c>
      <c r="D238" s="26">
        <v>46281</v>
      </c>
      <c r="E238" s="27">
        <v>0.77777777777777779</v>
      </c>
      <c r="F238" s="6" t="s">
        <v>121</v>
      </c>
      <c r="G238" s="6" t="s">
        <v>17</v>
      </c>
      <c r="H238" s="6" t="s">
        <v>123</v>
      </c>
      <c r="I238" s="6" t="s">
        <v>124</v>
      </c>
      <c r="J238" s="6" t="s">
        <v>159</v>
      </c>
      <c r="L238"/>
      <c r="O238"/>
    </row>
    <row r="239" spans="1:15" x14ac:dyDescent="0.25">
      <c r="A239" s="5">
        <v>241</v>
      </c>
      <c r="B239" s="5">
        <f t="shared" si="3"/>
        <v>38</v>
      </c>
      <c r="C239" s="25">
        <v>46281</v>
      </c>
      <c r="D239" s="26">
        <v>46281</v>
      </c>
      <c r="E239" s="27">
        <v>0.77777777777777779</v>
      </c>
      <c r="F239" s="6" t="s">
        <v>121</v>
      </c>
      <c r="G239" s="6" t="s">
        <v>17</v>
      </c>
      <c r="H239" s="6" t="s">
        <v>122</v>
      </c>
      <c r="I239" s="6" t="s">
        <v>125</v>
      </c>
      <c r="J239" s="6" t="s">
        <v>159</v>
      </c>
      <c r="L239"/>
      <c r="O239"/>
    </row>
    <row r="240" spans="1:15" x14ac:dyDescent="0.25">
      <c r="A240" s="5">
        <v>242</v>
      </c>
      <c r="B240" s="5">
        <f t="shared" si="3"/>
        <v>38</v>
      </c>
      <c r="C240" s="25">
        <v>46281</v>
      </c>
      <c r="D240" s="26">
        <v>46281</v>
      </c>
      <c r="E240" s="27">
        <v>0.79166666666666663</v>
      </c>
      <c r="F240" s="6" t="s">
        <v>69</v>
      </c>
      <c r="G240" s="6" t="s">
        <v>23</v>
      </c>
      <c r="H240" s="6" t="s">
        <v>70</v>
      </c>
      <c r="I240" s="6" t="s">
        <v>71</v>
      </c>
      <c r="J240" s="6" t="s">
        <v>163</v>
      </c>
      <c r="L240"/>
      <c r="O240"/>
    </row>
    <row r="241" spans="1:15" x14ac:dyDescent="0.25">
      <c r="A241" s="5">
        <v>243</v>
      </c>
      <c r="B241" s="5">
        <f t="shared" si="3"/>
        <v>38</v>
      </c>
      <c r="C241" s="25">
        <v>46281</v>
      </c>
      <c r="D241" s="26">
        <v>46281</v>
      </c>
      <c r="E241" s="27">
        <v>0.79166666666666663</v>
      </c>
      <c r="F241" s="6" t="s">
        <v>69</v>
      </c>
      <c r="G241" s="6" t="s">
        <v>23</v>
      </c>
      <c r="H241" s="6" t="s">
        <v>72</v>
      </c>
      <c r="I241" s="6" t="s">
        <v>73</v>
      </c>
      <c r="J241" s="6" t="s">
        <v>163</v>
      </c>
      <c r="L241"/>
      <c r="O241"/>
    </row>
    <row r="242" spans="1:15" x14ac:dyDescent="0.25">
      <c r="A242" s="5">
        <v>244</v>
      </c>
      <c r="B242" s="5">
        <f t="shared" si="3"/>
        <v>38</v>
      </c>
      <c r="C242" s="25">
        <v>46281</v>
      </c>
      <c r="D242" s="26">
        <v>46281</v>
      </c>
      <c r="E242" s="27">
        <v>0.80555555555555547</v>
      </c>
      <c r="F242" s="6" t="s">
        <v>69</v>
      </c>
      <c r="G242" s="6" t="s">
        <v>23</v>
      </c>
      <c r="H242" s="6" t="s">
        <v>71</v>
      </c>
      <c r="I242" s="6" t="s">
        <v>73</v>
      </c>
      <c r="J242" s="6" t="s">
        <v>163</v>
      </c>
      <c r="L242"/>
      <c r="O242"/>
    </row>
    <row r="243" spans="1:15" x14ac:dyDescent="0.25">
      <c r="A243" s="5">
        <v>245</v>
      </c>
      <c r="B243" s="5">
        <f t="shared" si="3"/>
        <v>38</v>
      </c>
      <c r="C243" s="25">
        <v>46281</v>
      </c>
      <c r="D243" s="26">
        <v>46281</v>
      </c>
      <c r="E243" s="27">
        <v>0.80555555555555547</v>
      </c>
      <c r="F243" s="6" t="s">
        <v>69</v>
      </c>
      <c r="G243" s="6" t="s">
        <v>23</v>
      </c>
      <c r="H243" s="6" t="s">
        <v>70</v>
      </c>
      <c r="I243" s="6" t="s">
        <v>72</v>
      </c>
      <c r="J243" s="6" t="s">
        <v>163</v>
      </c>
      <c r="L243"/>
      <c r="O243"/>
    </row>
    <row r="244" spans="1:15" x14ac:dyDescent="0.25">
      <c r="A244" s="5">
        <v>246</v>
      </c>
      <c r="B244" s="5">
        <f t="shared" si="3"/>
        <v>38</v>
      </c>
      <c r="C244" s="25">
        <v>46281</v>
      </c>
      <c r="D244" s="26">
        <v>46281</v>
      </c>
      <c r="E244" s="27">
        <v>0.81944444444444453</v>
      </c>
      <c r="F244" s="6" t="s">
        <v>69</v>
      </c>
      <c r="G244" s="6" t="s">
        <v>23</v>
      </c>
      <c r="H244" s="6" t="s">
        <v>71</v>
      </c>
      <c r="I244" s="6" t="s">
        <v>72</v>
      </c>
      <c r="J244" s="6" t="s">
        <v>163</v>
      </c>
      <c r="L244"/>
      <c r="O244"/>
    </row>
    <row r="245" spans="1:15" x14ac:dyDescent="0.25">
      <c r="A245" s="5">
        <v>247</v>
      </c>
      <c r="B245" s="5">
        <f t="shared" si="3"/>
        <v>38</v>
      </c>
      <c r="C245" s="25">
        <v>46281</v>
      </c>
      <c r="D245" s="26">
        <v>46281</v>
      </c>
      <c r="E245" s="27">
        <v>0.81944444444444453</v>
      </c>
      <c r="F245" s="6" t="s">
        <v>69</v>
      </c>
      <c r="G245" s="6" t="s">
        <v>23</v>
      </c>
      <c r="H245" s="6" t="s">
        <v>70</v>
      </c>
      <c r="I245" s="6" t="s">
        <v>73</v>
      </c>
      <c r="J245" s="6" t="s">
        <v>163</v>
      </c>
      <c r="O245"/>
    </row>
    <row r="246" spans="1:15" x14ac:dyDescent="0.25">
      <c r="A246" s="5">
        <v>248</v>
      </c>
      <c r="B246" s="5">
        <f t="shared" si="3"/>
        <v>38</v>
      </c>
      <c r="C246" s="25">
        <v>46281</v>
      </c>
      <c r="D246" s="26">
        <v>46281</v>
      </c>
      <c r="E246" s="27">
        <v>0.70833333333333337</v>
      </c>
      <c r="F246" s="6" t="s">
        <v>79</v>
      </c>
      <c r="G246" s="6" t="s">
        <v>54</v>
      </c>
      <c r="H246" s="6" t="s">
        <v>118</v>
      </c>
      <c r="I246" s="6" t="s">
        <v>60</v>
      </c>
      <c r="J246" s="6" t="s">
        <v>163</v>
      </c>
      <c r="O246"/>
    </row>
    <row r="247" spans="1:15" x14ac:dyDescent="0.25">
      <c r="A247" s="5">
        <v>249</v>
      </c>
      <c r="B247" s="5">
        <f t="shared" si="3"/>
        <v>38</v>
      </c>
      <c r="C247" s="25">
        <v>46281</v>
      </c>
      <c r="D247" s="26">
        <v>46281</v>
      </c>
      <c r="E247" s="27">
        <v>0.75</v>
      </c>
      <c r="F247" s="6" t="s">
        <v>90</v>
      </c>
      <c r="G247" s="6" t="s">
        <v>21</v>
      </c>
      <c r="H247" s="6" t="s">
        <v>65</v>
      </c>
      <c r="I247" s="6" t="s">
        <v>39</v>
      </c>
      <c r="J247" s="5" t="s">
        <v>163</v>
      </c>
      <c r="O247"/>
    </row>
    <row r="248" spans="1:15" x14ac:dyDescent="0.25">
      <c r="A248" s="5">
        <v>250</v>
      </c>
      <c r="B248" s="5">
        <f t="shared" si="3"/>
        <v>38</v>
      </c>
      <c r="C248" s="25">
        <v>46281</v>
      </c>
      <c r="D248" s="26">
        <v>46281</v>
      </c>
      <c r="E248" s="27">
        <v>0.75</v>
      </c>
      <c r="F248" s="6" t="s">
        <v>93</v>
      </c>
      <c r="G248" s="6" t="s">
        <v>21</v>
      </c>
      <c r="H248" s="6" t="s">
        <v>82</v>
      </c>
      <c r="I248" s="6" t="s">
        <v>77</v>
      </c>
      <c r="J248" s="5" t="s">
        <v>163</v>
      </c>
      <c r="O248"/>
    </row>
    <row r="249" spans="1:15" x14ac:dyDescent="0.25">
      <c r="A249" s="5">
        <v>251</v>
      </c>
      <c r="B249" s="5">
        <f t="shared" si="3"/>
        <v>38</v>
      </c>
      <c r="C249" s="25">
        <v>46281</v>
      </c>
      <c r="D249" s="26">
        <v>46281</v>
      </c>
      <c r="E249" s="27">
        <v>0.70833333333333337</v>
      </c>
      <c r="F249" s="6" t="s">
        <v>79</v>
      </c>
      <c r="G249" s="6" t="s">
        <v>14</v>
      </c>
      <c r="H249" s="6" t="s">
        <v>126</v>
      </c>
      <c r="I249" s="6" t="s">
        <v>127</v>
      </c>
      <c r="J249" s="6" t="s">
        <v>163</v>
      </c>
      <c r="O249"/>
    </row>
    <row r="250" spans="1:15" x14ac:dyDescent="0.25">
      <c r="A250" s="5">
        <v>252</v>
      </c>
      <c r="B250" s="5">
        <f t="shared" si="3"/>
        <v>38</v>
      </c>
      <c r="C250" s="25">
        <v>46281</v>
      </c>
      <c r="D250" s="26">
        <v>46281</v>
      </c>
      <c r="E250" s="27">
        <v>0.75</v>
      </c>
      <c r="F250" s="6" t="s">
        <v>79</v>
      </c>
      <c r="G250" s="6" t="s">
        <v>22</v>
      </c>
      <c r="H250" s="6" t="s">
        <v>74</v>
      </c>
      <c r="I250" s="6" t="s">
        <v>63</v>
      </c>
      <c r="J250" s="6" t="s">
        <v>163</v>
      </c>
      <c r="O250"/>
    </row>
    <row r="251" spans="1:15" x14ac:dyDescent="0.25">
      <c r="A251" s="5">
        <v>253</v>
      </c>
      <c r="B251" s="5">
        <f t="shared" si="3"/>
        <v>38</v>
      </c>
      <c r="C251" s="25">
        <v>46281</v>
      </c>
      <c r="D251" s="26">
        <v>46281</v>
      </c>
      <c r="E251" s="27">
        <v>0.79166666666666663</v>
      </c>
      <c r="F251" s="6" t="s">
        <v>93</v>
      </c>
      <c r="G251" s="6" t="s">
        <v>24</v>
      </c>
      <c r="H251" s="6" t="s">
        <v>135</v>
      </c>
      <c r="I251" s="6" t="s">
        <v>68</v>
      </c>
      <c r="J251" s="5" t="s">
        <v>163</v>
      </c>
      <c r="O251"/>
    </row>
    <row r="252" spans="1:15" x14ac:dyDescent="0.25">
      <c r="A252" s="5">
        <v>254</v>
      </c>
      <c r="B252" s="5">
        <f t="shared" si="3"/>
        <v>38</v>
      </c>
      <c r="C252" s="25">
        <v>46282</v>
      </c>
      <c r="D252" s="26">
        <v>46282</v>
      </c>
      <c r="E252" s="27">
        <v>0.79166666666666663</v>
      </c>
      <c r="F252" s="6" t="s">
        <v>90</v>
      </c>
      <c r="G252" s="6" t="s">
        <v>15</v>
      </c>
      <c r="H252" s="6" t="s">
        <v>129</v>
      </c>
      <c r="I252" s="6" t="s">
        <v>103</v>
      </c>
      <c r="J252" s="5" t="s">
        <v>163</v>
      </c>
      <c r="O252"/>
    </row>
    <row r="253" spans="1:15" x14ac:dyDescent="0.25">
      <c r="A253" s="5">
        <v>255</v>
      </c>
      <c r="B253" s="5">
        <f t="shared" si="3"/>
        <v>38</v>
      </c>
      <c r="C253" s="25">
        <v>46282</v>
      </c>
      <c r="D253" s="26">
        <v>46282</v>
      </c>
      <c r="E253" s="27">
        <v>0.79166666666666663</v>
      </c>
      <c r="F253" s="6" t="s">
        <v>90</v>
      </c>
      <c r="G253" s="6" t="s">
        <v>15</v>
      </c>
      <c r="H253" s="6" t="s">
        <v>102</v>
      </c>
      <c r="I253" s="6" t="s">
        <v>91</v>
      </c>
      <c r="J253" s="5" t="s">
        <v>163</v>
      </c>
      <c r="O253"/>
    </row>
    <row r="254" spans="1:15" x14ac:dyDescent="0.25">
      <c r="A254" s="5">
        <v>256</v>
      </c>
      <c r="B254" s="5">
        <f t="shared" si="3"/>
        <v>38</v>
      </c>
      <c r="C254" s="25">
        <v>46282</v>
      </c>
      <c r="D254" s="26">
        <v>46282</v>
      </c>
      <c r="E254" s="27">
        <v>0.70833333333333337</v>
      </c>
      <c r="F254" s="6" t="s">
        <v>113</v>
      </c>
      <c r="G254" s="6" t="s">
        <v>17</v>
      </c>
      <c r="H254" s="6" t="s">
        <v>115</v>
      </c>
      <c r="I254" s="6" t="s">
        <v>37</v>
      </c>
      <c r="J254" s="6" t="s">
        <v>163</v>
      </c>
      <c r="O254"/>
    </row>
    <row r="255" spans="1:15" x14ac:dyDescent="0.25">
      <c r="A255" s="5">
        <v>257</v>
      </c>
      <c r="B255" s="5">
        <f t="shared" ref="B255:B317" si="4">WEEKNUM(C255)</f>
        <v>38</v>
      </c>
      <c r="C255" s="25">
        <v>46282</v>
      </c>
      <c r="D255" s="26">
        <v>46282</v>
      </c>
      <c r="E255" s="27">
        <v>0.75</v>
      </c>
      <c r="F255" s="6" t="s">
        <v>93</v>
      </c>
      <c r="G255" s="6" t="s">
        <v>17</v>
      </c>
      <c r="H255" s="6" t="s">
        <v>62</v>
      </c>
      <c r="I255" s="6" t="s">
        <v>94</v>
      </c>
      <c r="J255" s="5" t="s">
        <v>163</v>
      </c>
      <c r="O255"/>
    </row>
    <row r="256" spans="1:15" x14ac:dyDescent="0.25">
      <c r="A256" s="5">
        <v>258</v>
      </c>
      <c r="B256" s="5">
        <f t="shared" si="4"/>
        <v>38</v>
      </c>
      <c r="C256" s="25">
        <v>46282</v>
      </c>
      <c r="D256" s="26">
        <v>46282</v>
      </c>
      <c r="E256" s="27">
        <v>0.75</v>
      </c>
      <c r="F256" s="6" t="s">
        <v>113</v>
      </c>
      <c r="G256" s="6" t="s">
        <v>17</v>
      </c>
      <c r="H256" s="6" t="s">
        <v>117</v>
      </c>
      <c r="I256" s="6" t="s">
        <v>128</v>
      </c>
      <c r="J256" s="6" t="s">
        <v>163</v>
      </c>
      <c r="O256"/>
    </row>
    <row r="257" spans="1:15" x14ac:dyDescent="0.25">
      <c r="A257" s="5">
        <v>259</v>
      </c>
      <c r="B257" s="5">
        <f t="shared" si="4"/>
        <v>38</v>
      </c>
      <c r="C257" s="25">
        <v>46282</v>
      </c>
      <c r="D257" s="26">
        <v>46282</v>
      </c>
      <c r="E257" s="27">
        <v>0.70833333333333337</v>
      </c>
      <c r="F257" s="6" t="s">
        <v>53</v>
      </c>
      <c r="G257" s="6" t="s">
        <v>18</v>
      </c>
      <c r="H257" s="6" t="s">
        <v>56</v>
      </c>
      <c r="I257" s="6" t="s">
        <v>134</v>
      </c>
      <c r="J257" s="5" t="s">
        <v>163</v>
      </c>
      <c r="O257"/>
    </row>
    <row r="258" spans="1:15" x14ac:dyDescent="0.25">
      <c r="A258" s="5">
        <v>260</v>
      </c>
      <c r="B258" s="5">
        <f t="shared" si="4"/>
        <v>38</v>
      </c>
      <c r="C258" s="25">
        <v>46282</v>
      </c>
      <c r="D258" s="26">
        <v>46282</v>
      </c>
      <c r="E258" s="27">
        <v>0.70833333333333337</v>
      </c>
      <c r="F258" s="6" t="s">
        <v>90</v>
      </c>
      <c r="G258" s="6" t="s">
        <v>16</v>
      </c>
      <c r="H258" s="6" t="s">
        <v>92</v>
      </c>
      <c r="I258" s="6" t="s">
        <v>97</v>
      </c>
      <c r="J258" s="5" t="s">
        <v>163</v>
      </c>
      <c r="O258"/>
    </row>
    <row r="259" spans="1:15" x14ac:dyDescent="0.25">
      <c r="A259" s="5">
        <v>261</v>
      </c>
      <c r="B259" s="5">
        <f t="shared" si="4"/>
        <v>38</v>
      </c>
      <c r="C259" s="25">
        <v>46282</v>
      </c>
      <c r="D259" s="26">
        <v>46282</v>
      </c>
      <c r="E259" s="27">
        <v>0.79166666666666663</v>
      </c>
      <c r="F259" s="6" t="s">
        <v>87</v>
      </c>
      <c r="G259" s="6" t="s">
        <v>19</v>
      </c>
      <c r="H259" s="6" t="s">
        <v>139</v>
      </c>
      <c r="I259" s="6" t="s">
        <v>138</v>
      </c>
      <c r="J259" s="6" t="s">
        <v>163</v>
      </c>
      <c r="O259"/>
    </row>
    <row r="260" spans="1:15" x14ac:dyDescent="0.25">
      <c r="A260" s="5">
        <v>262</v>
      </c>
      <c r="B260" s="5">
        <f t="shared" si="4"/>
        <v>38</v>
      </c>
      <c r="C260" s="25">
        <v>46282</v>
      </c>
      <c r="D260" s="26">
        <v>46282</v>
      </c>
      <c r="E260" s="27">
        <v>0.79166666666666663</v>
      </c>
      <c r="F260" s="6" t="s">
        <v>98</v>
      </c>
      <c r="G260" s="6" t="s">
        <v>19</v>
      </c>
      <c r="H260" s="6" t="s">
        <v>40</v>
      </c>
      <c r="I260" s="6" t="s">
        <v>110</v>
      </c>
      <c r="J260" s="5" t="s">
        <v>163</v>
      </c>
      <c r="O260"/>
    </row>
    <row r="261" spans="1:15" x14ac:dyDescent="0.25">
      <c r="A261" s="5">
        <v>263</v>
      </c>
      <c r="B261" s="5">
        <f t="shared" si="4"/>
        <v>38</v>
      </c>
      <c r="C261" s="25">
        <v>46282</v>
      </c>
      <c r="D261" s="26">
        <v>46282</v>
      </c>
      <c r="E261" s="27">
        <v>0.79166666666666663</v>
      </c>
      <c r="F261" s="6" t="s">
        <v>87</v>
      </c>
      <c r="G261" s="6" t="s">
        <v>9</v>
      </c>
      <c r="H261" s="6" t="s">
        <v>50</v>
      </c>
      <c r="I261" s="6" t="s">
        <v>89</v>
      </c>
      <c r="J261" s="6" t="s">
        <v>163</v>
      </c>
      <c r="O261"/>
    </row>
    <row r="262" spans="1:15" x14ac:dyDescent="0.25">
      <c r="A262" s="5">
        <v>264</v>
      </c>
      <c r="B262" s="5">
        <f t="shared" si="4"/>
        <v>38</v>
      </c>
      <c r="C262" s="25">
        <v>46282</v>
      </c>
      <c r="D262" s="26">
        <v>46282</v>
      </c>
      <c r="E262" s="27">
        <v>0.75</v>
      </c>
      <c r="F262" s="6" t="s">
        <v>98</v>
      </c>
      <c r="G262" s="6" t="s">
        <v>10</v>
      </c>
      <c r="H262" s="6" t="s">
        <v>133</v>
      </c>
      <c r="I262" s="6" t="s">
        <v>99</v>
      </c>
      <c r="J262" s="5" t="s">
        <v>163</v>
      </c>
      <c r="O262"/>
    </row>
    <row r="263" spans="1:15" s="19" customFormat="1" x14ac:dyDescent="0.25">
      <c r="A263" s="5">
        <v>265</v>
      </c>
      <c r="B263" s="5">
        <f t="shared" si="4"/>
        <v>38</v>
      </c>
      <c r="C263" s="25">
        <v>46282</v>
      </c>
      <c r="D263" s="26">
        <v>46282</v>
      </c>
      <c r="E263" s="27">
        <v>0.79166666666666663</v>
      </c>
      <c r="F263" s="6" t="s">
        <v>87</v>
      </c>
      <c r="G263" s="6" t="s">
        <v>10</v>
      </c>
      <c r="H263" s="6" t="s">
        <v>108</v>
      </c>
      <c r="I263" s="6" t="s">
        <v>106</v>
      </c>
      <c r="J263" s="6" t="s">
        <v>163</v>
      </c>
      <c r="N263" s="1"/>
      <c r="O263"/>
    </row>
    <row r="264" spans="1:15" x14ac:dyDescent="0.25">
      <c r="A264" s="5">
        <v>266</v>
      </c>
      <c r="B264" s="5">
        <f t="shared" si="4"/>
        <v>38</v>
      </c>
      <c r="C264" s="25">
        <v>46282</v>
      </c>
      <c r="D264" s="26">
        <v>46282</v>
      </c>
      <c r="E264" s="27">
        <v>0.79166666666666663</v>
      </c>
      <c r="F264" s="6" t="s">
        <v>98</v>
      </c>
      <c r="G264" s="6" t="s">
        <v>10</v>
      </c>
      <c r="H264" s="6" t="s">
        <v>109</v>
      </c>
      <c r="I264" s="6" t="s">
        <v>81</v>
      </c>
      <c r="J264" s="5" t="s">
        <v>163</v>
      </c>
      <c r="O264"/>
    </row>
    <row r="265" spans="1:15" x14ac:dyDescent="0.25">
      <c r="A265" s="5">
        <v>267</v>
      </c>
      <c r="B265" s="5">
        <f t="shared" si="4"/>
        <v>39</v>
      </c>
      <c r="C265" s="25">
        <v>46286</v>
      </c>
      <c r="D265" s="26">
        <v>46286</v>
      </c>
      <c r="E265" s="27">
        <v>0.70833333333333337</v>
      </c>
      <c r="F265" s="6" t="s">
        <v>113</v>
      </c>
      <c r="G265" s="6" t="s">
        <v>15</v>
      </c>
      <c r="H265" s="6" t="s">
        <v>37</v>
      </c>
      <c r="I265" s="6" t="s">
        <v>38</v>
      </c>
      <c r="J265" s="6" t="s">
        <v>163</v>
      </c>
      <c r="O265"/>
    </row>
    <row r="266" spans="1:15" x14ac:dyDescent="0.25">
      <c r="A266" s="5">
        <v>268</v>
      </c>
      <c r="B266" s="5">
        <f t="shared" si="4"/>
        <v>39</v>
      </c>
      <c r="C266" s="25">
        <v>46286</v>
      </c>
      <c r="D266" s="26">
        <v>46286</v>
      </c>
      <c r="E266" s="27">
        <v>0.70833333333333337</v>
      </c>
      <c r="F266" s="6" t="s">
        <v>79</v>
      </c>
      <c r="G266" s="6" t="s">
        <v>17</v>
      </c>
      <c r="H266" s="6" t="s">
        <v>111</v>
      </c>
      <c r="I266" s="6" t="s">
        <v>132</v>
      </c>
      <c r="J266" s="6" t="s">
        <v>163</v>
      </c>
      <c r="O266"/>
    </row>
    <row r="267" spans="1:15" x14ac:dyDescent="0.25">
      <c r="A267" s="5">
        <v>269</v>
      </c>
      <c r="B267" s="5">
        <f t="shared" si="4"/>
        <v>39</v>
      </c>
      <c r="C267" s="25">
        <v>46286</v>
      </c>
      <c r="D267" s="26">
        <v>46286</v>
      </c>
      <c r="E267" s="27">
        <v>0.75</v>
      </c>
      <c r="F267" s="6" t="s">
        <v>79</v>
      </c>
      <c r="G267" s="6" t="s">
        <v>17</v>
      </c>
      <c r="H267" s="6" t="s">
        <v>60</v>
      </c>
      <c r="I267" s="6" t="s">
        <v>74</v>
      </c>
      <c r="J267" s="6" t="s">
        <v>163</v>
      </c>
      <c r="O267"/>
    </row>
    <row r="268" spans="1:15" x14ac:dyDescent="0.25">
      <c r="A268" s="5">
        <v>270</v>
      </c>
      <c r="B268" s="5">
        <f t="shared" si="4"/>
        <v>39</v>
      </c>
      <c r="C268" s="25">
        <v>46286</v>
      </c>
      <c r="D268" s="26">
        <v>46286</v>
      </c>
      <c r="E268" s="27">
        <v>0.77083333333333337</v>
      </c>
      <c r="F268" s="6" t="s">
        <v>113</v>
      </c>
      <c r="G268" s="6" t="s">
        <v>44</v>
      </c>
      <c r="H268" s="6" t="s">
        <v>45</v>
      </c>
      <c r="I268" s="6" t="s">
        <v>59</v>
      </c>
      <c r="J268" s="6" t="s">
        <v>163</v>
      </c>
      <c r="O268"/>
    </row>
    <row r="269" spans="1:15" x14ac:dyDescent="0.25">
      <c r="A269" s="5">
        <v>271</v>
      </c>
      <c r="B269" s="5">
        <f t="shared" si="4"/>
        <v>39</v>
      </c>
      <c r="C269" s="25">
        <v>46286</v>
      </c>
      <c r="D269" s="26">
        <v>46286</v>
      </c>
      <c r="E269" s="27">
        <v>0.75</v>
      </c>
      <c r="F269" s="6" t="s">
        <v>87</v>
      </c>
      <c r="G269" s="6" t="s">
        <v>24</v>
      </c>
      <c r="H269" s="6" t="s">
        <v>137</v>
      </c>
      <c r="I269" s="6" t="s">
        <v>139</v>
      </c>
      <c r="J269" s="6" t="s">
        <v>163</v>
      </c>
      <c r="O269"/>
    </row>
    <row r="270" spans="1:15" x14ac:dyDescent="0.25">
      <c r="A270" s="5">
        <v>272</v>
      </c>
      <c r="B270" s="5">
        <f t="shared" si="4"/>
        <v>39</v>
      </c>
      <c r="C270" s="25">
        <v>46287</v>
      </c>
      <c r="D270" s="26">
        <v>46287</v>
      </c>
      <c r="E270" s="27">
        <v>0.75</v>
      </c>
      <c r="F270" s="6" t="s">
        <v>90</v>
      </c>
      <c r="G270" s="6" t="s">
        <v>18</v>
      </c>
      <c r="H270" s="6" t="s">
        <v>97</v>
      </c>
      <c r="I270" s="6" t="s">
        <v>102</v>
      </c>
      <c r="J270" s="5" t="s">
        <v>163</v>
      </c>
      <c r="O270"/>
    </row>
    <row r="271" spans="1:15" x14ac:dyDescent="0.25">
      <c r="A271" s="5">
        <v>273</v>
      </c>
      <c r="B271" s="5">
        <f t="shared" si="4"/>
        <v>39</v>
      </c>
      <c r="C271" s="25">
        <v>46287</v>
      </c>
      <c r="D271" s="26">
        <v>46287</v>
      </c>
      <c r="E271" s="27">
        <v>0.70833333333333337</v>
      </c>
      <c r="F271" s="6" t="s">
        <v>79</v>
      </c>
      <c r="G271" s="6" t="s">
        <v>54</v>
      </c>
      <c r="H271" s="6" t="s">
        <v>118</v>
      </c>
      <c r="I271" s="6" t="s">
        <v>67</v>
      </c>
      <c r="J271" s="6" t="s">
        <v>163</v>
      </c>
      <c r="O271"/>
    </row>
    <row r="272" spans="1:15" x14ac:dyDescent="0.25">
      <c r="A272" s="5">
        <v>274</v>
      </c>
      <c r="B272" s="5">
        <f t="shared" si="4"/>
        <v>39</v>
      </c>
      <c r="C272" s="25">
        <v>46287</v>
      </c>
      <c r="D272" s="26">
        <v>46287</v>
      </c>
      <c r="E272" s="27">
        <v>0.75</v>
      </c>
      <c r="F272" s="6" t="s">
        <v>113</v>
      </c>
      <c r="G272" s="6" t="s">
        <v>54</v>
      </c>
      <c r="H272" s="6" t="s">
        <v>114</v>
      </c>
      <c r="I272" s="6" t="s">
        <v>141</v>
      </c>
      <c r="J272" s="6" t="s">
        <v>163</v>
      </c>
      <c r="O272"/>
    </row>
    <row r="273" spans="1:15" x14ac:dyDescent="0.25">
      <c r="A273" s="5">
        <v>275</v>
      </c>
      <c r="B273" s="5">
        <f t="shared" si="4"/>
        <v>39</v>
      </c>
      <c r="C273" s="25">
        <v>46287</v>
      </c>
      <c r="D273" s="26">
        <v>46287</v>
      </c>
      <c r="E273" s="27">
        <v>0.70833333333333337</v>
      </c>
      <c r="F273" s="6" t="s">
        <v>87</v>
      </c>
      <c r="G273" s="6" t="s">
        <v>19</v>
      </c>
      <c r="H273" s="6" t="s">
        <v>138</v>
      </c>
      <c r="I273" s="6" t="s">
        <v>58</v>
      </c>
      <c r="J273" s="6" t="s">
        <v>163</v>
      </c>
      <c r="O273"/>
    </row>
    <row r="274" spans="1:15" x14ac:dyDescent="0.25">
      <c r="A274" s="5">
        <v>276</v>
      </c>
      <c r="B274" s="5">
        <f t="shared" si="4"/>
        <v>39</v>
      </c>
      <c r="C274" s="25">
        <v>46287</v>
      </c>
      <c r="D274" s="26">
        <v>46287</v>
      </c>
      <c r="E274" s="27">
        <v>0.70833333333333337</v>
      </c>
      <c r="F274" s="6" t="s">
        <v>93</v>
      </c>
      <c r="G274" s="6" t="s">
        <v>9</v>
      </c>
      <c r="H274" s="6" t="s">
        <v>94</v>
      </c>
      <c r="I274" s="6" t="s">
        <v>82</v>
      </c>
      <c r="J274" s="5" t="s">
        <v>163</v>
      </c>
      <c r="O274"/>
    </row>
    <row r="275" spans="1:15" x14ac:dyDescent="0.25">
      <c r="A275" s="5">
        <v>277</v>
      </c>
      <c r="B275" s="5">
        <f t="shared" si="4"/>
        <v>39</v>
      </c>
      <c r="C275" s="25">
        <v>46288</v>
      </c>
      <c r="D275" s="26">
        <v>46288</v>
      </c>
      <c r="E275" s="27">
        <v>0.75</v>
      </c>
      <c r="F275" s="6" t="s">
        <v>90</v>
      </c>
      <c r="G275" s="6" t="s">
        <v>17</v>
      </c>
      <c r="H275" s="6" t="s">
        <v>39</v>
      </c>
      <c r="I275" s="6" t="s">
        <v>91</v>
      </c>
      <c r="J275" s="5" t="s">
        <v>163</v>
      </c>
      <c r="O275"/>
    </row>
    <row r="276" spans="1:15" x14ac:dyDescent="0.25">
      <c r="A276" s="5">
        <v>278</v>
      </c>
      <c r="B276" s="5">
        <f t="shared" si="4"/>
        <v>39</v>
      </c>
      <c r="C276" s="25">
        <v>46288</v>
      </c>
      <c r="D276" s="26">
        <v>46288</v>
      </c>
      <c r="E276" s="27">
        <v>0.75</v>
      </c>
      <c r="F276" s="6" t="s">
        <v>90</v>
      </c>
      <c r="G276" s="6" t="s">
        <v>18</v>
      </c>
      <c r="H276" s="6" t="s">
        <v>104</v>
      </c>
      <c r="I276" s="6" t="s">
        <v>129</v>
      </c>
      <c r="J276" s="5" t="s">
        <v>163</v>
      </c>
      <c r="O276"/>
    </row>
    <row r="277" spans="1:15" x14ac:dyDescent="0.25">
      <c r="A277" s="5">
        <v>279</v>
      </c>
      <c r="B277" s="5">
        <f t="shared" si="4"/>
        <v>39</v>
      </c>
      <c r="C277" s="25">
        <v>46288</v>
      </c>
      <c r="D277" s="26">
        <v>46288</v>
      </c>
      <c r="E277" s="27">
        <v>0.79166666666666663</v>
      </c>
      <c r="F277" s="6" t="s">
        <v>98</v>
      </c>
      <c r="G277" s="6" t="s">
        <v>18</v>
      </c>
      <c r="H277" s="6" t="s">
        <v>110</v>
      </c>
      <c r="I277" s="6" t="s">
        <v>133</v>
      </c>
      <c r="J277" s="5" t="s">
        <v>163</v>
      </c>
      <c r="O277"/>
    </row>
    <row r="278" spans="1:15" x14ac:dyDescent="0.25">
      <c r="A278" s="5">
        <v>280</v>
      </c>
      <c r="B278" s="5">
        <f t="shared" si="4"/>
        <v>39</v>
      </c>
      <c r="C278" s="25">
        <v>46288</v>
      </c>
      <c r="D278" s="26">
        <v>46288</v>
      </c>
      <c r="E278" s="27">
        <v>0.79166666666666663</v>
      </c>
      <c r="F278" s="6" t="s">
        <v>121</v>
      </c>
      <c r="G278" s="6" t="s">
        <v>23</v>
      </c>
      <c r="H278" s="6" t="s">
        <v>123</v>
      </c>
      <c r="I278" s="6" t="s">
        <v>122</v>
      </c>
      <c r="J278" s="6" t="s">
        <v>163</v>
      </c>
      <c r="O278"/>
    </row>
    <row r="279" spans="1:15" x14ac:dyDescent="0.25">
      <c r="A279" s="5">
        <v>281</v>
      </c>
      <c r="B279" s="5">
        <f t="shared" si="4"/>
        <v>39</v>
      </c>
      <c r="C279" s="25">
        <v>46288</v>
      </c>
      <c r="D279" s="26">
        <v>46288</v>
      </c>
      <c r="E279" s="27">
        <v>0.79166666666666663</v>
      </c>
      <c r="F279" s="6" t="s">
        <v>121</v>
      </c>
      <c r="G279" s="6" t="s">
        <v>23</v>
      </c>
      <c r="H279" s="6" t="s">
        <v>124</v>
      </c>
      <c r="I279" s="6" t="s">
        <v>125</v>
      </c>
      <c r="J279" s="6" t="s">
        <v>163</v>
      </c>
      <c r="O279"/>
    </row>
    <row r="280" spans="1:15" x14ac:dyDescent="0.25">
      <c r="A280" s="5">
        <v>282</v>
      </c>
      <c r="B280" s="5">
        <f t="shared" si="4"/>
        <v>39</v>
      </c>
      <c r="C280" s="25">
        <v>46288</v>
      </c>
      <c r="D280" s="26">
        <v>46288</v>
      </c>
      <c r="E280" s="27">
        <v>0.80555555555555547</v>
      </c>
      <c r="F280" s="6" t="s">
        <v>121</v>
      </c>
      <c r="G280" s="6" t="s">
        <v>23</v>
      </c>
      <c r="H280" s="6" t="s">
        <v>125</v>
      </c>
      <c r="I280" s="6" t="s">
        <v>123</v>
      </c>
      <c r="J280" s="6" t="s">
        <v>163</v>
      </c>
      <c r="O280"/>
    </row>
    <row r="281" spans="1:15" x14ac:dyDescent="0.25">
      <c r="A281" s="5">
        <v>283</v>
      </c>
      <c r="B281" s="5">
        <f t="shared" si="4"/>
        <v>39</v>
      </c>
      <c r="C281" s="25">
        <v>46288</v>
      </c>
      <c r="D281" s="26">
        <v>46288</v>
      </c>
      <c r="E281" s="27">
        <v>0.80555555555555547</v>
      </c>
      <c r="F281" s="6" t="s">
        <v>121</v>
      </c>
      <c r="G281" s="6" t="s">
        <v>23</v>
      </c>
      <c r="H281" s="6" t="s">
        <v>122</v>
      </c>
      <c r="I281" s="6" t="s">
        <v>124</v>
      </c>
      <c r="J281" s="6" t="s">
        <v>163</v>
      </c>
      <c r="O281"/>
    </row>
    <row r="282" spans="1:15" x14ac:dyDescent="0.25">
      <c r="A282" s="5">
        <v>284</v>
      </c>
      <c r="B282" s="5">
        <f t="shared" si="4"/>
        <v>39</v>
      </c>
      <c r="C282" s="25">
        <v>46288</v>
      </c>
      <c r="D282" s="26">
        <v>46288</v>
      </c>
      <c r="E282" s="27">
        <v>0.81944444444444453</v>
      </c>
      <c r="F282" s="6" t="s">
        <v>121</v>
      </c>
      <c r="G282" s="6" t="s">
        <v>23</v>
      </c>
      <c r="H282" s="6" t="s">
        <v>123</v>
      </c>
      <c r="I282" s="6" t="s">
        <v>124</v>
      </c>
      <c r="J282" s="6" t="s">
        <v>163</v>
      </c>
      <c r="O282"/>
    </row>
    <row r="283" spans="1:15" x14ac:dyDescent="0.25">
      <c r="A283" s="5">
        <v>285</v>
      </c>
      <c r="B283" s="5">
        <f t="shared" si="4"/>
        <v>39</v>
      </c>
      <c r="C283" s="25">
        <v>46288</v>
      </c>
      <c r="D283" s="26">
        <v>46288</v>
      </c>
      <c r="E283" s="27">
        <v>0.81944444444444453</v>
      </c>
      <c r="F283" s="6" t="s">
        <v>121</v>
      </c>
      <c r="G283" s="6" t="s">
        <v>23</v>
      </c>
      <c r="H283" s="6" t="s">
        <v>125</v>
      </c>
      <c r="I283" s="6" t="s">
        <v>122</v>
      </c>
      <c r="J283" s="6" t="s">
        <v>163</v>
      </c>
      <c r="O283"/>
    </row>
    <row r="284" spans="1:15" x14ac:dyDescent="0.25">
      <c r="A284" s="5">
        <v>286</v>
      </c>
      <c r="B284" s="5">
        <f t="shared" si="4"/>
        <v>39</v>
      </c>
      <c r="C284" s="25">
        <v>46288</v>
      </c>
      <c r="D284" s="26">
        <v>46288</v>
      </c>
      <c r="E284" s="27">
        <v>0.70833333333333337</v>
      </c>
      <c r="F284" s="6" t="s">
        <v>79</v>
      </c>
      <c r="G284" s="6" t="s">
        <v>54</v>
      </c>
      <c r="H284" s="6" t="s">
        <v>131</v>
      </c>
      <c r="I284" s="6" t="s">
        <v>112</v>
      </c>
      <c r="J284" s="6"/>
      <c r="O284"/>
    </row>
    <row r="285" spans="1:15" x14ac:dyDescent="0.25">
      <c r="A285" s="5">
        <v>287</v>
      </c>
      <c r="B285" s="5">
        <f t="shared" si="4"/>
        <v>39</v>
      </c>
      <c r="C285" s="25">
        <v>46288</v>
      </c>
      <c r="D285" s="26">
        <v>46288</v>
      </c>
      <c r="E285" s="27">
        <v>0.75</v>
      </c>
      <c r="F285" s="6" t="s">
        <v>113</v>
      </c>
      <c r="G285" s="6" t="s">
        <v>16</v>
      </c>
      <c r="H285" s="6" t="s">
        <v>120</v>
      </c>
      <c r="I285" s="6" t="s">
        <v>117</v>
      </c>
      <c r="J285" s="6"/>
      <c r="O285"/>
    </row>
    <row r="286" spans="1:15" x14ac:dyDescent="0.25">
      <c r="A286" s="5">
        <v>288</v>
      </c>
      <c r="B286" s="5">
        <f t="shared" si="4"/>
        <v>39</v>
      </c>
      <c r="C286" s="25">
        <v>46288</v>
      </c>
      <c r="D286" s="26">
        <v>46288</v>
      </c>
      <c r="E286" s="27">
        <v>0.70833333333333337</v>
      </c>
      <c r="F286" s="6" t="s">
        <v>93</v>
      </c>
      <c r="G286" s="6" t="s">
        <v>20</v>
      </c>
      <c r="H286" s="6" t="s">
        <v>77</v>
      </c>
      <c r="I286" s="6" t="s">
        <v>95</v>
      </c>
      <c r="J286" s="5"/>
      <c r="O286"/>
    </row>
    <row r="287" spans="1:15" x14ac:dyDescent="0.25">
      <c r="A287" s="5">
        <v>289</v>
      </c>
      <c r="B287" s="5">
        <f t="shared" si="4"/>
        <v>39</v>
      </c>
      <c r="C287" s="25">
        <v>46288</v>
      </c>
      <c r="D287" s="26">
        <v>46288</v>
      </c>
      <c r="E287" s="27">
        <v>0.75</v>
      </c>
      <c r="F287" s="6" t="s">
        <v>69</v>
      </c>
      <c r="G287" s="6" t="s">
        <v>21</v>
      </c>
      <c r="H287" s="6" t="s">
        <v>71</v>
      </c>
      <c r="I287" s="6" t="s">
        <v>70</v>
      </c>
      <c r="J287" s="6" t="s">
        <v>162</v>
      </c>
      <c r="O287"/>
    </row>
    <row r="288" spans="1:15" x14ac:dyDescent="0.25">
      <c r="A288" s="5">
        <v>290</v>
      </c>
      <c r="B288" s="5">
        <f t="shared" si="4"/>
        <v>39</v>
      </c>
      <c r="C288" s="25">
        <v>46288</v>
      </c>
      <c r="D288" s="26">
        <v>46288</v>
      </c>
      <c r="E288" s="27">
        <v>0.75</v>
      </c>
      <c r="F288" s="6" t="s">
        <v>69</v>
      </c>
      <c r="G288" s="6" t="s">
        <v>21</v>
      </c>
      <c r="H288" s="6" t="s">
        <v>72</v>
      </c>
      <c r="I288" s="6" t="s">
        <v>73</v>
      </c>
      <c r="J288" s="6" t="s">
        <v>162</v>
      </c>
      <c r="O288"/>
    </row>
    <row r="289" spans="1:15" x14ac:dyDescent="0.25">
      <c r="A289" s="5">
        <v>291</v>
      </c>
      <c r="B289" s="5">
        <f t="shared" si="4"/>
        <v>39</v>
      </c>
      <c r="C289" s="25">
        <v>46288</v>
      </c>
      <c r="D289" s="26">
        <v>46288</v>
      </c>
      <c r="E289" s="27">
        <v>0.76388888888888884</v>
      </c>
      <c r="F289" s="6" t="s">
        <v>69</v>
      </c>
      <c r="G289" s="6" t="s">
        <v>21</v>
      </c>
      <c r="H289" s="6" t="s">
        <v>73</v>
      </c>
      <c r="I289" s="6" t="s">
        <v>71</v>
      </c>
      <c r="J289" s="6" t="s">
        <v>162</v>
      </c>
      <c r="O289"/>
    </row>
    <row r="290" spans="1:15" x14ac:dyDescent="0.25">
      <c r="A290" s="5">
        <v>292</v>
      </c>
      <c r="B290" s="5">
        <f t="shared" si="4"/>
        <v>39</v>
      </c>
      <c r="C290" s="25">
        <v>46288</v>
      </c>
      <c r="D290" s="26">
        <v>46288</v>
      </c>
      <c r="E290" s="27">
        <v>0.76388888888888884</v>
      </c>
      <c r="F290" s="6" t="s">
        <v>69</v>
      </c>
      <c r="G290" s="6" t="s">
        <v>21</v>
      </c>
      <c r="H290" s="6" t="s">
        <v>70</v>
      </c>
      <c r="I290" s="6" t="s">
        <v>72</v>
      </c>
      <c r="J290" s="6" t="s">
        <v>162</v>
      </c>
      <c r="O290"/>
    </row>
    <row r="291" spans="1:15" x14ac:dyDescent="0.25">
      <c r="A291" s="5">
        <v>293</v>
      </c>
      <c r="B291" s="5">
        <f t="shared" si="4"/>
        <v>39</v>
      </c>
      <c r="C291" s="25">
        <v>46288</v>
      </c>
      <c r="D291" s="26">
        <v>46288</v>
      </c>
      <c r="E291" s="27">
        <v>0.77777777777777779</v>
      </c>
      <c r="F291" s="6" t="s">
        <v>69</v>
      </c>
      <c r="G291" s="6" t="s">
        <v>21</v>
      </c>
      <c r="H291" s="6" t="s">
        <v>71</v>
      </c>
      <c r="I291" s="6" t="s">
        <v>72</v>
      </c>
      <c r="J291" s="6" t="s">
        <v>162</v>
      </c>
      <c r="O291"/>
    </row>
    <row r="292" spans="1:15" x14ac:dyDescent="0.25">
      <c r="A292" s="5">
        <v>294</v>
      </c>
      <c r="B292" s="5">
        <f t="shared" si="4"/>
        <v>39</v>
      </c>
      <c r="C292" s="25">
        <v>46288</v>
      </c>
      <c r="D292" s="26">
        <v>46288</v>
      </c>
      <c r="E292" s="27">
        <v>0.77777777777777779</v>
      </c>
      <c r="F292" s="6" t="s">
        <v>69</v>
      </c>
      <c r="G292" s="6" t="s">
        <v>21</v>
      </c>
      <c r="H292" s="6" t="s">
        <v>73</v>
      </c>
      <c r="I292" s="6" t="s">
        <v>70</v>
      </c>
      <c r="J292" s="6" t="s">
        <v>162</v>
      </c>
      <c r="O292"/>
    </row>
    <row r="293" spans="1:15" x14ac:dyDescent="0.25">
      <c r="A293" s="5">
        <v>295</v>
      </c>
      <c r="B293" s="5">
        <f t="shared" si="4"/>
        <v>39</v>
      </c>
      <c r="C293" s="25">
        <v>46288</v>
      </c>
      <c r="D293" s="26">
        <v>46288</v>
      </c>
      <c r="E293" s="27">
        <v>0.70833333333333337</v>
      </c>
      <c r="F293" s="6" t="s">
        <v>87</v>
      </c>
      <c r="G293" s="6" t="s">
        <v>14</v>
      </c>
      <c r="H293" s="6" t="s">
        <v>100</v>
      </c>
      <c r="I293" s="6" t="s">
        <v>96</v>
      </c>
      <c r="J293" s="6"/>
      <c r="O293"/>
    </row>
    <row r="294" spans="1:15" x14ac:dyDescent="0.25">
      <c r="A294" s="5">
        <v>296</v>
      </c>
      <c r="B294" s="5">
        <f t="shared" si="4"/>
        <v>39</v>
      </c>
      <c r="C294" s="25">
        <v>46288</v>
      </c>
      <c r="D294" s="26">
        <v>46288</v>
      </c>
      <c r="E294" s="27">
        <v>0.75</v>
      </c>
      <c r="F294" s="6" t="s">
        <v>79</v>
      </c>
      <c r="G294" s="6" t="s">
        <v>22</v>
      </c>
      <c r="H294" s="6" t="s">
        <v>63</v>
      </c>
      <c r="I294" s="6" t="s">
        <v>116</v>
      </c>
      <c r="J294" s="6"/>
      <c r="O294"/>
    </row>
    <row r="295" spans="1:15" x14ac:dyDescent="0.25">
      <c r="A295" s="5">
        <v>297</v>
      </c>
      <c r="B295" s="5">
        <f t="shared" si="4"/>
        <v>39</v>
      </c>
      <c r="C295" s="25">
        <v>46288</v>
      </c>
      <c r="D295" s="26">
        <v>46288</v>
      </c>
      <c r="E295" s="27">
        <v>0.79166666666666663</v>
      </c>
      <c r="F295" s="6" t="s">
        <v>98</v>
      </c>
      <c r="G295" s="6" t="s">
        <v>24</v>
      </c>
      <c r="H295" s="6" t="s">
        <v>99</v>
      </c>
      <c r="I295" s="6" t="s">
        <v>107</v>
      </c>
      <c r="J295" s="5"/>
      <c r="O295"/>
    </row>
    <row r="296" spans="1:15" x14ac:dyDescent="0.25">
      <c r="A296" s="5">
        <v>298</v>
      </c>
      <c r="B296" s="5">
        <f t="shared" si="4"/>
        <v>39</v>
      </c>
      <c r="C296" s="25">
        <v>46288</v>
      </c>
      <c r="D296" s="26">
        <v>46288</v>
      </c>
      <c r="E296" s="27">
        <v>0.79166666666666663</v>
      </c>
      <c r="F296" s="6" t="s">
        <v>113</v>
      </c>
      <c r="G296" s="6" t="s">
        <v>24</v>
      </c>
      <c r="H296" s="6" t="s">
        <v>128</v>
      </c>
      <c r="I296" s="6" t="s">
        <v>115</v>
      </c>
      <c r="J296" s="6"/>
      <c r="O296"/>
    </row>
    <row r="297" spans="1:15" x14ac:dyDescent="0.25">
      <c r="A297" s="5">
        <v>299</v>
      </c>
      <c r="B297" s="5">
        <f t="shared" si="4"/>
        <v>39</v>
      </c>
      <c r="C297" s="25">
        <v>46289</v>
      </c>
      <c r="D297" s="26">
        <v>46289</v>
      </c>
      <c r="E297" s="27">
        <v>0.75</v>
      </c>
      <c r="F297" s="6" t="s">
        <v>93</v>
      </c>
      <c r="G297" s="6" t="s">
        <v>17</v>
      </c>
      <c r="H297" s="6" t="s">
        <v>62</v>
      </c>
      <c r="I297" s="6" t="s">
        <v>68</v>
      </c>
      <c r="J297" s="5"/>
      <c r="O297"/>
    </row>
    <row r="298" spans="1:15" x14ac:dyDescent="0.25">
      <c r="A298" s="5">
        <v>300</v>
      </c>
      <c r="B298" s="5">
        <f t="shared" si="4"/>
        <v>39</v>
      </c>
      <c r="C298" s="25">
        <v>46289</v>
      </c>
      <c r="D298" s="26">
        <v>46289</v>
      </c>
      <c r="E298" s="27">
        <v>0.70833333333333337</v>
      </c>
      <c r="F298" s="6" t="s">
        <v>113</v>
      </c>
      <c r="G298" s="6" t="s">
        <v>18</v>
      </c>
      <c r="H298" s="6" t="s">
        <v>78</v>
      </c>
      <c r="I298" s="6" t="s">
        <v>140</v>
      </c>
      <c r="J298" s="6"/>
      <c r="O298"/>
    </row>
    <row r="299" spans="1:15" x14ac:dyDescent="0.25">
      <c r="A299" s="5">
        <v>301</v>
      </c>
      <c r="B299" s="5">
        <f t="shared" si="4"/>
        <v>39</v>
      </c>
      <c r="C299" s="25">
        <v>46289</v>
      </c>
      <c r="D299" s="26">
        <v>46289</v>
      </c>
      <c r="E299" s="27">
        <v>0.79166666666666663</v>
      </c>
      <c r="F299" s="6" t="s">
        <v>87</v>
      </c>
      <c r="G299" s="6" t="s">
        <v>23</v>
      </c>
      <c r="H299" s="6" t="s">
        <v>106</v>
      </c>
      <c r="I299" s="6" t="s">
        <v>51</v>
      </c>
      <c r="J299" s="6"/>
      <c r="O299"/>
    </row>
    <row r="300" spans="1:15" x14ac:dyDescent="0.25">
      <c r="A300" s="5">
        <v>302</v>
      </c>
      <c r="B300" s="5">
        <f t="shared" si="4"/>
        <v>39</v>
      </c>
      <c r="C300" s="25">
        <v>46289</v>
      </c>
      <c r="D300" s="26">
        <v>46289</v>
      </c>
      <c r="E300" s="33">
        <v>0.75</v>
      </c>
      <c r="F300" s="6" t="s">
        <v>53</v>
      </c>
      <c r="G300" s="35" t="s">
        <v>154</v>
      </c>
      <c r="H300" s="6" t="s">
        <v>130</v>
      </c>
      <c r="I300" s="6" t="s">
        <v>56</v>
      </c>
      <c r="J300" s="35" t="s">
        <v>156</v>
      </c>
      <c r="O300"/>
    </row>
    <row r="301" spans="1:15" x14ac:dyDescent="0.25">
      <c r="A301" s="5">
        <v>304</v>
      </c>
      <c r="B301" s="5">
        <f t="shared" si="4"/>
        <v>39</v>
      </c>
      <c r="C301" s="25">
        <v>46289</v>
      </c>
      <c r="D301" s="26">
        <v>46289</v>
      </c>
      <c r="E301" s="27">
        <v>0.70833333333333337</v>
      </c>
      <c r="F301" s="6" t="s">
        <v>90</v>
      </c>
      <c r="G301" s="6" t="s">
        <v>16</v>
      </c>
      <c r="H301" s="6" t="s">
        <v>92</v>
      </c>
      <c r="I301" s="6" t="s">
        <v>65</v>
      </c>
      <c r="J301" s="5"/>
      <c r="O301"/>
    </row>
    <row r="302" spans="1:15" x14ac:dyDescent="0.25">
      <c r="A302" s="5">
        <v>305</v>
      </c>
      <c r="B302" s="5">
        <f t="shared" si="4"/>
        <v>39</v>
      </c>
      <c r="C302" s="25">
        <v>46289</v>
      </c>
      <c r="D302" s="26">
        <v>46289</v>
      </c>
      <c r="E302" s="27">
        <v>0.72916666666666663</v>
      </c>
      <c r="F302" s="6" t="s">
        <v>79</v>
      </c>
      <c r="G302" s="6" t="s">
        <v>44</v>
      </c>
      <c r="H302" s="6" t="s">
        <v>127</v>
      </c>
      <c r="I302" s="6" t="s">
        <v>119</v>
      </c>
      <c r="J302" s="6"/>
      <c r="O302"/>
    </row>
    <row r="303" spans="1:15" x14ac:dyDescent="0.25">
      <c r="A303" s="5">
        <v>306</v>
      </c>
      <c r="B303" s="5">
        <f t="shared" si="4"/>
        <v>39</v>
      </c>
      <c r="C303" s="25">
        <v>46289</v>
      </c>
      <c r="D303" s="26">
        <v>46289</v>
      </c>
      <c r="E303" s="27">
        <v>0.79166666666666663</v>
      </c>
      <c r="F303" s="6" t="s">
        <v>98</v>
      </c>
      <c r="G303" s="6" t="s">
        <v>19</v>
      </c>
      <c r="H303" s="6" t="s">
        <v>40</v>
      </c>
      <c r="I303" s="6" t="s">
        <v>109</v>
      </c>
      <c r="J303" s="5"/>
      <c r="O303"/>
    </row>
    <row r="304" spans="1:15" x14ac:dyDescent="0.25">
      <c r="A304" s="5">
        <v>307</v>
      </c>
      <c r="B304" s="5">
        <f t="shared" si="4"/>
        <v>39</v>
      </c>
      <c r="C304" s="25">
        <v>46289</v>
      </c>
      <c r="D304" s="26">
        <v>46289</v>
      </c>
      <c r="E304" s="27">
        <v>0.75</v>
      </c>
      <c r="F304" s="6" t="s">
        <v>87</v>
      </c>
      <c r="G304" s="6" t="s">
        <v>9</v>
      </c>
      <c r="H304" s="6" t="s">
        <v>89</v>
      </c>
      <c r="I304" s="6" t="s">
        <v>108</v>
      </c>
      <c r="J304" s="6"/>
      <c r="O304"/>
    </row>
    <row r="305" spans="1:15" x14ac:dyDescent="0.25">
      <c r="A305" s="5">
        <v>308</v>
      </c>
      <c r="B305" s="5">
        <f t="shared" si="4"/>
        <v>39</v>
      </c>
      <c r="C305" s="25">
        <v>46289</v>
      </c>
      <c r="D305" s="26">
        <v>46289</v>
      </c>
      <c r="E305" s="27">
        <v>0.79166666666666663</v>
      </c>
      <c r="F305" s="6" t="s">
        <v>87</v>
      </c>
      <c r="G305" s="6" t="s">
        <v>9</v>
      </c>
      <c r="H305" s="6" t="s">
        <v>50</v>
      </c>
      <c r="I305" s="6" t="s">
        <v>83</v>
      </c>
      <c r="J305" s="6"/>
      <c r="O305"/>
    </row>
    <row r="306" spans="1:15" x14ac:dyDescent="0.25">
      <c r="A306" s="5">
        <v>309</v>
      </c>
      <c r="B306" s="5">
        <f t="shared" si="4"/>
        <v>39</v>
      </c>
      <c r="C306" s="25">
        <v>46289</v>
      </c>
      <c r="D306" s="26">
        <v>46289</v>
      </c>
      <c r="E306" s="27">
        <v>0.70833333333333337</v>
      </c>
      <c r="F306" s="6" t="s">
        <v>53</v>
      </c>
      <c r="G306" s="6" t="s">
        <v>22</v>
      </c>
      <c r="H306" s="6" t="s">
        <v>66</v>
      </c>
      <c r="I306" s="6" t="s">
        <v>55</v>
      </c>
      <c r="J306" s="5"/>
      <c r="O306"/>
    </row>
    <row r="307" spans="1:15" x14ac:dyDescent="0.25">
      <c r="A307" s="5">
        <v>310</v>
      </c>
      <c r="B307" s="5">
        <f t="shared" si="4"/>
        <v>40</v>
      </c>
      <c r="C307" s="25">
        <v>46293</v>
      </c>
      <c r="D307" s="26">
        <v>46293</v>
      </c>
      <c r="E307" s="27">
        <v>0.70833333333333337</v>
      </c>
      <c r="F307" s="6" t="s">
        <v>69</v>
      </c>
      <c r="G307" s="6" t="s">
        <v>15</v>
      </c>
      <c r="H307" s="6" t="s">
        <v>70</v>
      </c>
      <c r="I307" s="6" t="s">
        <v>71</v>
      </c>
      <c r="J307" s="6" t="s">
        <v>161</v>
      </c>
      <c r="O307"/>
    </row>
    <row r="308" spans="1:15" x14ac:dyDescent="0.25">
      <c r="A308" s="5">
        <v>311</v>
      </c>
      <c r="B308" s="5">
        <f t="shared" si="4"/>
        <v>40</v>
      </c>
      <c r="C308" s="25">
        <v>46293</v>
      </c>
      <c r="D308" s="26">
        <v>46293</v>
      </c>
      <c r="E308" s="27">
        <v>0.70833333333333337</v>
      </c>
      <c r="F308" s="6" t="s">
        <v>69</v>
      </c>
      <c r="G308" s="6" t="s">
        <v>15</v>
      </c>
      <c r="H308" s="6" t="s">
        <v>73</v>
      </c>
      <c r="I308" s="6" t="s">
        <v>72</v>
      </c>
      <c r="J308" s="6" t="s">
        <v>161</v>
      </c>
      <c r="O308"/>
    </row>
    <row r="309" spans="1:15" x14ac:dyDescent="0.25">
      <c r="A309" s="5">
        <v>312</v>
      </c>
      <c r="B309" s="5">
        <f t="shared" si="4"/>
        <v>40</v>
      </c>
      <c r="C309" s="25">
        <v>46293</v>
      </c>
      <c r="D309" s="26">
        <v>46293</v>
      </c>
      <c r="E309" s="27">
        <v>0.72222222222222221</v>
      </c>
      <c r="F309" s="6" t="s">
        <v>69</v>
      </c>
      <c r="G309" s="6" t="s">
        <v>15</v>
      </c>
      <c r="H309" s="6" t="s">
        <v>71</v>
      </c>
      <c r="I309" s="6" t="s">
        <v>73</v>
      </c>
      <c r="J309" s="6" t="s">
        <v>161</v>
      </c>
      <c r="O309"/>
    </row>
    <row r="310" spans="1:15" x14ac:dyDescent="0.25">
      <c r="A310" s="5">
        <v>313</v>
      </c>
      <c r="B310" s="5">
        <f t="shared" si="4"/>
        <v>40</v>
      </c>
      <c r="C310" s="25">
        <v>46293</v>
      </c>
      <c r="D310" s="26">
        <v>46293</v>
      </c>
      <c r="E310" s="27">
        <v>0.72222222222222221</v>
      </c>
      <c r="F310" s="6" t="s">
        <v>69</v>
      </c>
      <c r="G310" s="6" t="s">
        <v>15</v>
      </c>
      <c r="H310" s="6" t="s">
        <v>72</v>
      </c>
      <c r="I310" s="6" t="s">
        <v>70</v>
      </c>
      <c r="J310" s="6" t="s">
        <v>161</v>
      </c>
      <c r="O310"/>
    </row>
    <row r="311" spans="1:15" x14ac:dyDescent="0.25">
      <c r="A311" s="5">
        <v>314</v>
      </c>
      <c r="B311" s="5">
        <f t="shared" si="4"/>
        <v>40</v>
      </c>
      <c r="C311" s="25">
        <v>46293</v>
      </c>
      <c r="D311" s="26">
        <v>46293</v>
      </c>
      <c r="E311" s="27">
        <v>0.73611111111111116</v>
      </c>
      <c r="F311" s="6" t="s">
        <v>69</v>
      </c>
      <c r="G311" s="6" t="s">
        <v>15</v>
      </c>
      <c r="H311" s="6" t="s">
        <v>72</v>
      </c>
      <c r="I311" s="6" t="s">
        <v>71</v>
      </c>
      <c r="J311" s="6" t="s">
        <v>161</v>
      </c>
      <c r="O311"/>
    </row>
    <row r="312" spans="1:15" x14ac:dyDescent="0.25">
      <c r="A312" s="5">
        <v>315</v>
      </c>
      <c r="B312" s="5">
        <f t="shared" si="4"/>
        <v>40</v>
      </c>
      <c r="C312" s="25">
        <v>46293</v>
      </c>
      <c r="D312" s="26">
        <v>46293</v>
      </c>
      <c r="E312" s="27">
        <v>0.73611111111111116</v>
      </c>
      <c r="F312" s="6" t="s">
        <v>69</v>
      </c>
      <c r="G312" s="6" t="s">
        <v>15</v>
      </c>
      <c r="H312" s="6" t="s">
        <v>70</v>
      </c>
      <c r="I312" s="6" t="s">
        <v>73</v>
      </c>
      <c r="J312" s="6" t="s">
        <v>161</v>
      </c>
      <c r="O312"/>
    </row>
    <row r="313" spans="1:15" x14ac:dyDescent="0.25">
      <c r="A313" s="5">
        <v>316</v>
      </c>
      <c r="B313" s="5">
        <f t="shared" si="4"/>
        <v>40</v>
      </c>
      <c r="C313" s="25">
        <v>46293</v>
      </c>
      <c r="D313" s="26">
        <v>46293</v>
      </c>
      <c r="E313" s="27">
        <v>0.70833333333333337</v>
      </c>
      <c r="F313" s="6" t="s">
        <v>79</v>
      </c>
      <c r="G313" s="6" t="s">
        <v>17</v>
      </c>
      <c r="H313" s="6" t="s">
        <v>112</v>
      </c>
      <c r="I313" s="6" t="s">
        <v>118</v>
      </c>
      <c r="J313" s="6"/>
      <c r="O313"/>
    </row>
    <row r="314" spans="1:15" x14ac:dyDescent="0.25">
      <c r="A314" s="5">
        <v>317</v>
      </c>
      <c r="B314" s="5">
        <f t="shared" si="4"/>
        <v>40</v>
      </c>
      <c r="C314" s="25">
        <v>46293</v>
      </c>
      <c r="D314" s="26">
        <v>46293</v>
      </c>
      <c r="E314" s="27">
        <v>0.75</v>
      </c>
      <c r="F314" s="6" t="s">
        <v>93</v>
      </c>
      <c r="G314" s="6" t="s">
        <v>64</v>
      </c>
      <c r="H314" s="6" t="s">
        <v>95</v>
      </c>
      <c r="I314" s="6" t="s">
        <v>94</v>
      </c>
      <c r="J314" s="5"/>
      <c r="O314"/>
    </row>
    <row r="315" spans="1:15" x14ac:dyDescent="0.25">
      <c r="A315" s="5">
        <v>318</v>
      </c>
      <c r="B315" s="5">
        <f t="shared" si="4"/>
        <v>40</v>
      </c>
      <c r="C315" s="25">
        <v>46293</v>
      </c>
      <c r="D315" s="26">
        <v>46293</v>
      </c>
      <c r="E315" s="27">
        <v>0.75</v>
      </c>
      <c r="F315" s="6" t="s">
        <v>87</v>
      </c>
      <c r="G315" s="6" t="s">
        <v>24</v>
      </c>
      <c r="H315" s="6" t="s">
        <v>137</v>
      </c>
      <c r="I315" s="6" t="s">
        <v>138</v>
      </c>
      <c r="J315" s="6"/>
      <c r="O315"/>
    </row>
    <row r="316" spans="1:15" x14ac:dyDescent="0.25">
      <c r="A316" s="5">
        <v>319</v>
      </c>
      <c r="B316" s="5">
        <f t="shared" si="4"/>
        <v>40</v>
      </c>
      <c r="C316" s="25">
        <v>46294</v>
      </c>
      <c r="D316" s="26">
        <v>46294</v>
      </c>
      <c r="E316" s="27">
        <v>0.75</v>
      </c>
      <c r="F316" s="6" t="s">
        <v>87</v>
      </c>
      <c r="G316" s="6" t="s">
        <v>18</v>
      </c>
      <c r="H316" s="6" t="s">
        <v>51</v>
      </c>
      <c r="I316" s="6" t="s">
        <v>83</v>
      </c>
      <c r="J316" s="6"/>
      <c r="O316"/>
    </row>
    <row r="317" spans="1:15" x14ac:dyDescent="0.25">
      <c r="A317" s="5">
        <v>320</v>
      </c>
      <c r="B317" s="5">
        <f t="shared" si="4"/>
        <v>40</v>
      </c>
      <c r="C317" s="25">
        <v>46294</v>
      </c>
      <c r="D317" s="26">
        <v>46294</v>
      </c>
      <c r="E317" s="27">
        <v>0.75</v>
      </c>
      <c r="F317" s="6" t="s">
        <v>113</v>
      </c>
      <c r="G317" s="6" t="s">
        <v>54</v>
      </c>
      <c r="H317" s="6" t="s">
        <v>114</v>
      </c>
      <c r="I317" s="6" t="s">
        <v>37</v>
      </c>
      <c r="J317" s="6"/>
      <c r="O317"/>
    </row>
    <row r="318" spans="1:15" x14ac:dyDescent="0.25">
      <c r="A318" s="5">
        <v>321</v>
      </c>
      <c r="B318" s="5">
        <f t="shared" ref="B318:B380" si="5">WEEKNUM(C318)</f>
        <v>40</v>
      </c>
      <c r="C318" s="25">
        <v>46294</v>
      </c>
      <c r="D318" s="26">
        <v>46294</v>
      </c>
      <c r="E318" s="27">
        <v>0.70833333333333337</v>
      </c>
      <c r="F318" s="6" t="s">
        <v>113</v>
      </c>
      <c r="G318" s="6" t="s">
        <v>19</v>
      </c>
      <c r="H318" s="6" t="s">
        <v>141</v>
      </c>
      <c r="I318" s="6" t="s">
        <v>59</v>
      </c>
      <c r="J318" s="6"/>
      <c r="O318"/>
    </row>
    <row r="319" spans="1:15" x14ac:dyDescent="0.25">
      <c r="A319" s="5">
        <v>322</v>
      </c>
      <c r="B319" s="5">
        <f t="shared" si="5"/>
        <v>40</v>
      </c>
      <c r="C319" s="25">
        <v>46294</v>
      </c>
      <c r="D319" s="26">
        <v>46294</v>
      </c>
      <c r="E319" s="27">
        <v>0.70833333333333337</v>
      </c>
      <c r="F319" s="6" t="s">
        <v>113</v>
      </c>
      <c r="G319" s="6" t="s">
        <v>19</v>
      </c>
      <c r="H319" s="6" t="s">
        <v>140</v>
      </c>
      <c r="I319" s="6" t="s">
        <v>117</v>
      </c>
      <c r="J319" s="6"/>
      <c r="O319"/>
    </row>
    <row r="320" spans="1:15" x14ac:dyDescent="0.25">
      <c r="A320" s="5">
        <v>323</v>
      </c>
      <c r="B320" s="5">
        <f t="shared" si="5"/>
        <v>40</v>
      </c>
      <c r="C320" s="25">
        <v>46294</v>
      </c>
      <c r="D320" s="26">
        <v>46294</v>
      </c>
      <c r="E320" s="27">
        <v>0.70833333333333337</v>
      </c>
      <c r="F320" s="6" t="s">
        <v>90</v>
      </c>
      <c r="G320" s="6" t="s">
        <v>9</v>
      </c>
      <c r="H320" s="6" t="s">
        <v>91</v>
      </c>
      <c r="I320" s="6" t="s">
        <v>103</v>
      </c>
      <c r="J320" s="5"/>
      <c r="O320"/>
    </row>
    <row r="321" spans="1:15" x14ac:dyDescent="0.25">
      <c r="A321" s="5">
        <v>324</v>
      </c>
      <c r="B321" s="5">
        <f t="shared" si="5"/>
        <v>40</v>
      </c>
      <c r="C321" s="25">
        <v>46295</v>
      </c>
      <c r="D321" s="26">
        <v>46295</v>
      </c>
      <c r="E321" s="27">
        <v>0.70833333333333337</v>
      </c>
      <c r="F321" s="6" t="s">
        <v>121</v>
      </c>
      <c r="G321" s="6" t="s">
        <v>15</v>
      </c>
      <c r="H321" s="6" t="s">
        <v>122</v>
      </c>
      <c r="I321" s="6" t="s">
        <v>123</v>
      </c>
      <c r="J321" s="6" t="s">
        <v>161</v>
      </c>
      <c r="O321"/>
    </row>
    <row r="322" spans="1:15" x14ac:dyDescent="0.25">
      <c r="A322" s="5">
        <v>325</v>
      </c>
      <c r="B322" s="5">
        <f t="shared" si="5"/>
        <v>40</v>
      </c>
      <c r="C322" s="25">
        <v>46295</v>
      </c>
      <c r="D322" s="26">
        <v>46295</v>
      </c>
      <c r="E322" s="27">
        <v>0.70833333333333337</v>
      </c>
      <c r="F322" s="6" t="s">
        <v>121</v>
      </c>
      <c r="G322" s="6" t="s">
        <v>15</v>
      </c>
      <c r="H322" s="6" t="s">
        <v>125</v>
      </c>
      <c r="I322" s="6" t="s">
        <v>124</v>
      </c>
      <c r="J322" s="6" t="s">
        <v>161</v>
      </c>
      <c r="O322"/>
    </row>
    <row r="323" spans="1:15" x14ac:dyDescent="0.25">
      <c r="A323" s="5">
        <v>326</v>
      </c>
      <c r="B323" s="5">
        <f t="shared" si="5"/>
        <v>40</v>
      </c>
      <c r="C323" s="25">
        <v>46295</v>
      </c>
      <c r="D323" s="26">
        <v>46295</v>
      </c>
      <c r="E323" s="27">
        <v>0.72222222222222221</v>
      </c>
      <c r="F323" s="6" t="s">
        <v>121</v>
      </c>
      <c r="G323" s="6" t="s">
        <v>15</v>
      </c>
      <c r="H323" s="6" t="s">
        <v>123</v>
      </c>
      <c r="I323" s="6" t="s">
        <v>125</v>
      </c>
      <c r="J323" s="6" t="s">
        <v>161</v>
      </c>
      <c r="O323"/>
    </row>
    <row r="324" spans="1:15" x14ac:dyDescent="0.25">
      <c r="A324" s="5">
        <v>327</v>
      </c>
      <c r="B324" s="5">
        <f t="shared" si="5"/>
        <v>40</v>
      </c>
      <c r="C324" s="25">
        <v>46295</v>
      </c>
      <c r="D324" s="26">
        <v>46295</v>
      </c>
      <c r="E324" s="27">
        <v>0.72222222222222221</v>
      </c>
      <c r="F324" s="6" t="s">
        <v>121</v>
      </c>
      <c r="G324" s="6" t="s">
        <v>15</v>
      </c>
      <c r="H324" s="6" t="s">
        <v>124</v>
      </c>
      <c r="I324" s="6" t="s">
        <v>122</v>
      </c>
      <c r="J324" s="6" t="s">
        <v>161</v>
      </c>
      <c r="O324"/>
    </row>
    <row r="325" spans="1:15" x14ac:dyDescent="0.25">
      <c r="A325" s="5">
        <v>328</v>
      </c>
      <c r="B325" s="5">
        <f t="shared" si="5"/>
        <v>40</v>
      </c>
      <c r="C325" s="25">
        <v>46295</v>
      </c>
      <c r="D325" s="26">
        <v>46295</v>
      </c>
      <c r="E325" s="27">
        <v>0.73611111111111116</v>
      </c>
      <c r="F325" s="6" t="s">
        <v>121</v>
      </c>
      <c r="G325" s="6" t="s">
        <v>15</v>
      </c>
      <c r="H325" s="6" t="s">
        <v>124</v>
      </c>
      <c r="I325" s="6" t="s">
        <v>123</v>
      </c>
      <c r="J325" s="6" t="s">
        <v>161</v>
      </c>
      <c r="O325"/>
    </row>
    <row r="326" spans="1:15" x14ac:dyDescent="0.25">
      <c r="A326" s="5">
        <v>329</v>
      </c>
      <c r="B326" s="5">
        <f t="shared" si="5"/>
        <v>40</v>
      </c>
      <c r="C326" s="25">
        <v>46295</v>
      </c>
      <c r="D326" s="26">
        <v>46295</v>
      </c>
      <c r="E326" s="27">
        <v>0.73611111111111116</v>
      </c>
      <c r="F326" s="6" t="s">
        <v>121</v>
      </c>
      <c r="G326" s="6" t="s">
        <v>15</v>
      </c>
      <c r="H326" s="6" t="s">
        <v>122</v>
      </c>
      <c r="I326" s="6" t="s">
        <v>125</v>
      </c>
      <c r="J326" s="6" t="s">
        <v>161</v>
      </c>
      <c r="O326"/>
    </row>
    <row r="327" spans="1:15" x14ac:dyDescent="0.25">
      <c r="A327" s="5">
        <v>330</v>
      </c>
      <c r="B327" s="5">
        <f t="shared" si="5"/>
        <v>40</v>
      </c>
      <c r="C327" s="25">
        <v>46295</v>
      </c>
      <c r="D327" s="26">
        <v>46295</v>
      </c>
      <c r="E327" s="27">
        <v>0.70833333333333337</v>
      </c>
      <c r="F327" s="6" t="s">
        <v>53</v>
      </c>
      <c r="G327" s="6" t="s">
        <v>17</v>
      </c>
      <c r="H327" s="6" t="s">
        <v>134</v>
      </c>
      <c r="I327" s="6" t="s">
        <v>130</v>
      </c>
      <c r="J327" s="5"/>
      <c r="O327"/>
    </row>
    <row r="328" spans="1:15" x14ac:dyDescent="0.25">
      <c r="A328" s="5">
        <v>331</v>
      </c>
      <c r="B328" s="5">
        <f t="shared" si="5"/>
        <v>40</v>
      </c>
      <c r="C328" s="25">
        <v>46295</v>
      </c>
      <c r="D328" s="26">
        <v>46295</v>
      </c>
      <c r="E328" s="27">
        <v>0.70833333333333337</v>
      </c>
      <c r="F328" s="6" t="s">
        <v>79</v>
      </c>
      <c r="G328" s="6" t="s">
        <v>17</v>
      </c>
      <c r="H328" s="6" t="s">
        <v>67</v>
      </c>
      <c r="I328" s="6" t="s">
        <v>60</v>
      </c>
      <c r="J328" s="6"/>
      <c r="O328"/>
    </row>
    <row r="329" spans="1:15" x14ac:dyDescent="0.25">
      <c r="A329" s="5">
        <v>332</v>
      </c>
      <c r="B329" s="5">
        <f t="shared" si="5"/>
        <v>40</v>
      </c>
      <c r="C329" s="25">
        <v>46295</v>
      </c>
      <c r="D329" s="26">
        <v>46295</v>
      </c>
      <c r="E329" s="27">
        <v>0.79166666666666663</v>
      </c>
      <c r="F329" s="6" t="s">
        <v>87</v>
      </c>
      <c r="G329" s="6" t="s">
        <v>23</v>
      </c>
      <c r="H329" s="6" t="s">
        <v>106</v>
      </c>
      <c r="I329" s="6" t="s">
        <v>96</v>
      </c>
      <c r="J329" s="6"/>
      <c r="O329"/>
    </row>
    <row r="330" spans="1:15" x14ac:dyDescent="0.25">
      <c r="A330" s="5">
        <v>333</v>
      </c>
      <c r="B330" s="5">
        <f t="shared" si="5"/>
        <v>40</v>
      </c>
      <c r="C330" s="25">
        <v>46295</v>
      </c>
      <c r="D330" s="26">
        <v>46295</v>
      </c>
      <c r="E330" s="27">
        <v>0.70833333333333337</v>
      </c>
      <c r="F330" s="6" t="s">
        <v>79</v>
      </c>
      <c r="G330" s="6" t="s">
        <v>54</v>
      </c>
      <c r="H330" s="6" t="s">
        <v>131</v>
      </c>
      <c r="I330" s="6" t="s">
        <v>111</v>
      </c>
      <c r="J330" s="6"/>
      <c r="O330"/>
    </row>
    <row r="331" spans="1:15" x14ac:dyDescent="0.25">
      <c r="A331" s="5">
        <v>334</v>
      </c>
      <c r="B331" s="5">
        <f t="shared" si="5"/>
        <v>40</v>
      </c>
      <c r="C331" s="25">
        <v>46295</v>
      </c>
      <c r="D331" s="26">
        <v>46295</v>
      </c>
      <c r="E331" s="27">
        <v>0.75</v>
      </c>
      <c r="F331" s="6" t="s">
        <v>113</v>
      </c>
      <c r="G331" s="6" t="s">
        <v>16</v>
      </c>
      <c r="H331" s="6" t="s">
        <v>120</v>
      </c>
      <c r="I331" s="6" t="s">
        <v>128</v>
      </c>
      <c r="J331" s="6"/>
      <c r="O331"/>
    </row>
    <row r="332" spans="1:15" x14ac:dyDescent="0.25">
      <c r="A332" s="5">
        <v>335</v>
      </c>
      <c r="B332" s="5">
        <f t="shared" si="5"/>
        <v>40</v>
      </c>
      <c r="C332" s="25">
        <v>46295</v>
      </c>
      <c r="D332" s="26">
        <v>46295</v>
      </c>
      <c r="E332" s="27">
        <v>0.77083333333333337</v>
      </c>
      <c r="F332" s="6" t="s">
        <v>93</v>
      </c>
      <c r="G332" s="6" t="s">
        <v>44</v>
      </c>
      <c r="H332" s="6" t="s">
        <v>68</v>
      </c>
      <c r="I332" s="6" t="s">
        <v>82</v>
      </c>
      <c r="J332" s="5"/>
      <c r="O332"/>
    </row>
    <row r="333" spans="1:15" x14ac:dyDescent="0.25">
      <c r="A333" s="5">
        <v>336</v>
      </c>
      <c r="B333" s="5">
        <f t="shared" si="5"/>
        <v>40</v>
      </c>
      <c r="C333" s="25">
        <v>46295</v>
      </c>
      <c r="D333" s="26">
        <v>46295</v>
      </c>
      <c r="E333" s="27">
        <v>0.75</v>
      </c>
      <c r="F333" s="6" t="s">
        <v>90</v>
      </c>
      <c r="G333" s="6" t="s">
        <v>21</v>
      </c>
      <c r="H333" s="6" t="s">
        <v>65</v>
      </c>
      <c r="I333" s="6" t="s">
        <v>104</v>
      </c>
      <c r="J333" s="5"/>
      <c r="O333"/>
    </row>
    <row r="334" spans="1:15" x14ac:dyDescent="0.25">
      <c r="A334" s="5">
        <v>337</v>
      </c>
      <c r="B334" s="5">
        <f t="shared" si="5"/>
        <v>40</v>
      </c>
      <c r="C334" s="25">
        <v>46295</v>
      </c>
      <c r="D334" s="26">
        <v>46295</v>
      </c>
      <c r="E334" s="27">
        <v>0.75</v>
      </c>
      <c r="F334" s="6" t="s">
        <v>98</v>
      </c>
      <c r="G334" s="6" t="s">
        <v>21</v>
      </c>
      <c r="H334" s="6" t="s">
        <v>81</v>
      </c>
      <c r="I334" s="6" t="s">
        <v>40</v>
      </c>
      <c r="J334" s="5"/>
      <c r="O334"/>
    </row>
    <row r="335" spans="1:15" x14ac:dyDescent="0.25">
      <c r="A335" s="5">
        <v>338</v>
      </c>
      <c r="B335" s="5">
        <f t="shared" si="5"/>
        <v>40</v>
      </c>
      <c r="C335" s="25">
        <v>46295</v>
      </c>
      <c r="D335" s="26">
        <v>46295</v>
      </c>
      <c r="E335" s="27">
        <v>0.70833333333333337</v>
      </c>
      <c r="F335" s="6" t="s">
        <v>79</v>
      </c>
      <c r="G335" s="6" t="s">
        <v>14</v>
      </c>
      <c r="H335" s="6" t="s">
        <v>126</v>
      </c>
      <c r="I335" s="6" t="s">
        <v>63</v>
      </c>
      <c r="J335" s="6"/>
      <c r="O335"/>
    </row>
    <row r="336" spans="1:15" x14ac:dyDescent="0.25">
      <c r="A336" s="5">
        <v>340</v>
      </c>
      <c r="B336" s="5">
        <f t="shared" si="5"/>
        <v>40</v>
      </c>
      <c r="C336" s="25">
        <v>46295</v>
      </c>
      <c r="D336" s="26">
        <v>46295</v>
      </c>
      <c r="E336" s="27">
        <v>0.75</v>
      </c>
      <c r="F336" s="6" t="s">
        <v>79</v>
      </c>
      <c r="G336" s="6" t="s">
        <v>22</v>
      </c>
      <c r="H336" s="6" t="s">
        <v>74</v>
      </c>
      <c r="I336" s="6" t="s">
        <v>116</v>
      </c>
      <c r="J336" s="6"/>
      <c r="O336"/>
    </row>
    <row r="337" spans="1:15" x14ac:dyDescent="0.25">
      <c r="A337" s="5">
        <v>341</v>
      </c>
      <c r="B337" s="5">
        <f t="shared" si="5"/>
        <v>40</v>
      </c>
      <c r="C337" s="25">
        <v>46295</v>
      </c>
      <c r="D337" s="26">
        <v>46295</v>
      </c>
      <c r="E337" s="27">
        <v>0.79166666666666663</v>
      </c>
      <c r="F337" s="6" t="s">
        <v>93</v>
      </c>
      <c r="G337" s="6" t="s">
        <v>24</v>
      </c>
      <c r="H337" s="6" t="s">
        <v>135</v>
      </c>
      <c r="I337" s="6" t="s">
        <v>62</v>
      </c>
      <c r="J337" s="5"/>
      <c r="O337"/>
    </row>
    <row r="338" spans="1:15" x14ac:dyDescent="0.25">
      <c r="A338" s="5">
        <v>342</v>
      </c>
      <c r="B338" s="5">
        <f t="shared" si="5"/>
        <v>40</v>
      </c>
      <c r="C338" s="25">
        <v>46296</v>
      </c>
      <c r="D338" s="26">
        <v>46296</v>
      </c>
      <c r="E338" s="27">
        <v>0.79166666666666663</v>
      </c>
      <c r="F338" s="6" t="s">
        <v>90</v>
      </c>
      <c r="G338" s="6" t="s">
        <v>15</v>
      </c>
      <c r="H338" s="6" t="s">
        <v>129</v>
      </c>
      <c r="I338" s="6" t="s">
        <v>97</v>
      </c>
      <c r="J338" s="5"/>
      <c r="O338"/>
    </row>
    <row r="339" spans="1:15" x14ac:dyDescent="0.25">
      <c r="A339" s="5">
        <v>343</v>
      </c>
      <c r="B339" s="5">
        <f t="shared" si="5"/>
        <v>40</v>
      </c>
      <c r="C339" s="25">
        <v>46296</v>
      </c>
      <c r="D339" s="26">
        <v>46296</v>
      </c>
      <c r="E339" s="27">
        <v>0.79166666666666663</v>
      </c>
      <c r="F339" s="6" t="s">
        <v>90</v>
      </c>
      <c r="G339" s="6" t="s">
        <v>15</v>
      </c>
      <c r="H339" s="6" t="s">
        <v>102</v>
      </c>
      <c r="I339" s="6" t="s">
        <v>39</v>
      </c>
      <c r="J339" s="5"/>
      <c r="O339"/>
    </row>
    <row r="340" spans="1:15" x14ac:dyDescent="0.25">
      <c r="A340" s="5">
        <v>344</v>
      </c>
      <c r="B340" s="5">
        <f t="shared" si="5"/>
        <v>40</v>
      </c>
      <c r="C340" s="25">
        <v>46296</v>
      </c>
      <c r="D340" s="26">
        <v>46296</v>
      </c>
      <c r="E340" s="27">
        <v>0.70833333333333337</v>
      </c>
      <c r="F340" s="6" t="s">
        <v>113</v>
      </c>
      <c r="G340" s="6" t="s">
        <v>17</v>
      </c>
      <c r="H340" s="6" t="s">
        <v>115</v>
      </c>
      <c r="I340" s="6" t="s">
        <v>45</v>
      </c>
      <c r="J340" s="6"/>
      <c r="O340"/>
    </row>
    <row r="341" spans="1:15" x14ac:dyDescent="0.25">
      <c r="A341" s="5">
        <v>345</v>
      </c>
      <c r="B341" s="5">
        <f t="shared" si="5"/>
        <v>40</v>
      </c>
      <c r="C341" s="25">
        <v>46296</v>
      </c>
      <c r="D341" s="26">
        <v>46296</v>
      </c>
      <c r="E341" s="27">
        <v>0.70833333333333337</v>
      </c>
      <c r="F341" s="6" t="s">
        <v>53</v>
      </c>
      <c r="G341" s="6" t="s">
        <v>18</v>
      </c>
      <c r="H341" s="6" t="s">
        <v>56</v>
      </c>
      <c r="I341" s="6" t="s">
        <v>66</v>
      </c>
      <c r="J341" s="5"/>
      <c r="O341"/>
    </row>
    <row r="342" spans="1:15" x14ac:dyDescent="0.25">
      <c r="A342" s="5">
        <v>346</v>
      </c>
      <c r="B342" s="5">
        <f t="shared" si="5"/>
        <v>40</v>
      </c>
      <c r="C342" s="25">
        <v>46296</v>
      </c>
      <c r="D342" s="26">
        <v>46296</v>
      </c>
      <c r="E342" s="27">
        <v>0.75</v>
      </c>
      <c r="F342" s="6" t="s">
        <v>79</v>
      </c>
      <c r="G342" s="6" t="s">
        <v>18</v>
      </c>
      <c r="H342" s="6" t="s">
        <v>132</v>
      </c>
      <c r="I342" s="6" t="s">
        <v>127</v>
      </c>
      <c r="J342" s="6"/>
      <c r="O342"/>
    </row>
    <row r="343" spans="1:15" x14ac:dyDescent="0.25">
      <c r="A343" s="5">
        <v>347</v>
      </c>
      <c r="B343" s="5">
        <f t="shared" si="5"/>
        <v>40</v>
      </c>
      <c r="C343" s="25">
        <v>46296</v>
      </c>
      <c r="D343" s="26">
        <v>46296</v>
      </c>
      <c r="E343" s="33">
        <v>0.75</v>
      </c>
      <c r="F343" s="6" t="s">
        <v>113</v>
      </c>
      <c r="G343" s="35" t="s">
        <v>154</v>
      </c>
      <c r="H343" s="6" t="s">
        <v>38</v>
      </c>
      <c r="I343" s="6" t="s">
        <v>78</v>
      </c>
      <c r="J343" s="35" t="s">
        <v>156</v>
      </c>
      <c r="O343"/>
    </row>
    <row r="344" spans="1:15" x14ac:dyDescent="0.25">
      <c r="A344" s="5">
        <v>348</v>
      </c>
      <c r="B344" s="5">
        <f t="shared" si="5"/>
        <v>40</v>
      </c>
      <c r="C344" s="25">
        <v>46296</v>
      </c>
      <c r="D344" s="26">
        <v>46296</v>
      </c>
      <c r="E344" s="27">
        <v>0.75</v>
      </c>
      <c r="F344" s="6" t="s">
        <v>98</v>
      </c>
      <c r="G344" s="6" t="s">
        <v>9</v>
      </c>
      <c r="H344" s="6" t="s">
        <v>107</v>
      </c>
      <c r="I344" s="6" t="s">
        <v>110</v>
      </c>
      <c r="J344" s="5"/>
      <c r="O344"/>
    </row>
    <row r="345" spans="1:15" x14ac:dyDescent="0.25">
      <c r="A345" s="5">
        <v>349</v>
      </c>
      <c r="B345" s="5">
        <f t="shared" si="5"/>
        <v>40</v>
      </c>
      <c r="C345" s="25">
        <v>46296</v>
      </c>
      <c r="D345" s="26">
        <v>46296</v>
      </c>
      <c r="E345" s="27">
        <v>0.79166666666666663</v>
      </c>
      <c r="F345" s="6" t="s">
        <v>87</v>
      </c>
      <c r="G345" s="6" t="s">
        <v>9</v>
      </c>
      <c r="H345" s="6" t="s">
        <v>50</v>
      </c>
      <c r="I345" s="6" t="s">
        <v>58</v>
      </c>
      <c r="J345" s="6"/>
      <c r="O345"/>
    </row>
    <row r="346" spans="1:15" x14ac:dyDescent="0.25">
      <c r="A346" s="5">
        <v>350</v>
      </c>
      <c r="B346" s="5">
        <f t="shared" si="5"/>
        <v>40</v>
      </c>
      <c r="C346" s="25">
        <v>46296</v>
      </c>
      <c r="D346" s="26">
        <v>46296</v>
      </c>
      <c r="E346" s="27">
        <v>0.79166666666666663</v>
      </c>
      <c r="F346" s="6" t="s">
        <v>87</v>
      </c>
      <c r="G346" s="6" t="s">
        <v>9</v>
      </c>
      <c r="H346" s="6" t="s">
        <v>89</v>
      </c>
      <c r="I346" s="6" t="s">
        <v>100</v>
      </c>
      <c r="J346" s="6"/>
      <c r="O346"/>
    </row>
    <row r="347" spans="1:15" x14ac:dyDescent="0.25">
      <c r="A347" s="5">
        <v>351</v>
      </c>
      <c r="B347" s="5">
        <f t="shared" si="5"/>
        <v>40</v>
      </c>
      <c r="C347" s="25">
        <v>46296</v>
      </c>
      <c r="D347" s="26">
        <v>46296</v>
      </c>
      <c r="E347" s="27">
        <v>0.75</v>
      </c>
      <c r="F347" s="6" t="s">
        <v>98</v>
      </c>
      <c r="G347" s="6" t="s">
        <v>10</v>
      </c>
      <c r="H347" s="6" t="s">
        <v>109</v>
      </c>
      <c r="I347" s="6" t="s">
        <v>133</v>
      </c>
      <c r="J347" s="5"/>
      <c r="O347"/>
    </row>
    <row r="348" spans="1:15" x14ac:dyDescent="0.25">
      <c r="A348" s="5">
        <v>352</v>
      </c>
      <c r="B348" s="5">
        <f t="shared" si="5"/>
        <v>40</v>
      </c>
      <c r="C348" s="25">
        <v>46296</v>
      </c>
      <c r="D348" s="26">
        <v>46296</v>
      </c>
      <c r="E348" s="27">
        <v>0.79166666666666663</v>
      </c>
      <c r="F348" s="6" t="s">
        <v>87</v>
      </c>
      <c r="G348" s="6" t="s">
        <v>10</v>
      </c>
      <c r="H348" s="6" t="s">
        <v>108</v>
      </c>
      <c r="I348" s="6" t="s">
        <v>139</v>
      </c>
      <c r="J348" s="6"/>
      <c r="O348"/>
    </row>
    <row r="349" spans="1:15" x14ac:dyDescent="0.25">
      <c r="A349" s="5">
        <v>353</v>
      </c>
      <c r="B349" s="5">
        <f t="shared" si="5"/>
        <v>41</v>
      </c>
      <c r="C349" s="25">
        <v>46300</v>
      </c>
      <c r="D349" s="26">
        <v>46300</v>
      </c>
      <c r="E349" s="27">
        <v>0.70833333333333337</v>
      </c>
      <c r="F349" s="6" t="s">
        <v>113</v>
      </c>
      <c r="G349" s="6" t="s">
        <v>15</v>
      </c>
      <c r="H349" s="6" t="s">
        <v>37</v>
      </c>
      <c r="I349" s="6" t="s">
        <v>78</v>
      </c>
      <c r="J349" s="6"/>
      <c r="O349"/>
    </row>
    <row r="350" spans="1:15" x14ac:dyDescent="0.25">
      <c r="A350" s="5">
        <v>354</v>
      </c>
      <c r="B350" s="5">
        <f t="shared" si="5"/>
        <v>41</v>
      </c>
      <c r="C350" s="25">
        <v>46300</v>
      </c>
      <c r="D350" s="26">
        <v>46300</v>
      </c>
      <c r="E350" s="27">
        <v>0.70833333333333337</v>
      </c>
      <c r="F350" s="6" t="s">
        <v>79</v>
      </c>
      <c r="G350" s="6" t="s">
        <v>15</v>
      </c>
      <c r="H350" s="6" t="s">
        <v>116</v>
      </c>
      <c r="I350" s="6" t="s">
        <v>126</v>
      </c>
      <c r="J350" s="6"/>
      <c r="O350"/>
    </row>
    <row r="351" spans="1:15" x14ac:dyDescent="0.25">
      <c r="A351" s="5">
        <v>355</v>
      </c>
      <c r="B351" s="5">
        <f t="shared" si="5"/>
        <v>41</v>
      </c>
      <c r="C351" s="25">
        <v>46300</v>
      </c>
      <c r="D351" s="26">
        <v>46300</v>
      </c>
      <c r="E351" s="27">
        <v>0.70833333333333337</v>
      </c>
      <c r="F351" s="6" t="s">
        <v>79</v>
      </c>
      <c r="G351" s="6" t="s">
        <v>17</v>
      </c>
      <c r="H351" s="6" t="s">
        <v>111</v>
      </c>
      <c r="I351" s="6" t="s">
        <v>118</v>
      </c>
      <c r="J351" s="6"/>
      <c r="O351"/>
    </row>
    <row r="352" spans="1:15" x14ac:dyDescent="0.25">
      <c r="A352" s="5">
        <v>356</v>
      </c>
      <c r="B352" s="5">
        <f t="shared" si="5"/>
        <v>41</v>
      </c>
      <c r="C352" s="25">
        <v>46300</v>
      </c>
      <c r="D352" s="26">
        <v>46300</v>
      </c>
      <c r="E352" s="27">
        <v>0.75</v>
      </c>
      <c r="F352" s="6" t="s">
        <v>79</v>
      </c>
      <c r="G352" s="6" t="s">
        <v>17</v>
      </c>
      <c r="H352" s="6" t="s">
        <v>60</v>
      </c>
      <c r="I352" s="6" t="s">
        <v>112</v>
      </c>
      <c r="J352" s="6"/>
      <c r="O352"/>
    </row>
    <row r="353" spans="1:15" x14ac:dyDescent="0.25">
      <c r="A353" s="5">
        <v>357</v>
      </c>
      <c r="B353" s="5">
        <f t="shared" si="5"/>
        <v>41</v>
      </c>
      <c r="C353" s="25">
        <v>46301</v>
      </c>
      <c r="D353" s="26">
        <v>46301</v>
      </c>
      <c r="E353" s="27">
        <v>0.75</v>
      </c>
      <c r="F353" s="6" t="s">
        <v>87</v>
      </c>
      <c r="G353" s="6" t="s">
        <v>17</v>
      </c>
      <c r="H353" s="6" t="s">
        <v>83</v>
      </c>
      <c r="I353" s="6" t="s">
        <v>137</v>
      </c>
      <c r="J353" s="6"/>
      <c r="O353"/>
    </row>
    <row r="354" spans="1:15" x14ac:dyDescent="0.25">
      <c r="A354" s="5">
        <v>358</v>
      </c>
      <c r="B354" s="5">
        <f t="shared" si="5"/>
        <v>41</v>
      </c>
      <c r="C354" s="25">
        <v>46301</v>
      </c>
      <c r="D354" s="26">
        <v>46301</v>
      </c>
      <c r="E354" s="27">
        <v>0.75</v>
      </c>
      <c r="F354" s="6" t="s">
        <v>53</v>
      </c>
      <c r="G354" s="6" t="s">
        <v>54</v>
      </c>
      <c r="H354" s="6" t="s">
        <v>55</v>
      </c>
      <c r="I354" s="6" t="s">
        <v>56</v>
      </c>
      <c r="J354" s="5"/>
      <c r="O354"/>
    </row>
    <row r="355" spans="1:15" x14ac:dyDescent="0.25">
      <c r="A355" s="5">
        <v>359</v>
      </c>
      <c r="B355" s="5">
        <f t="shared" si="5"/>
        <v>41</v>
      </c>
      <c r="C355" s="25">
        <v>46301</v>
      </c>
      <c r="D355" s="26">
        <v>46301</v>
      </c>
      <c r="E355" s="27">
        <v>0.77083333333333337</v>
      </c>
      <c r="F355" s="6" t="s">
        <v>87</v>
      </c>
      <c r="G355" s="6" t="s">
        <v>44</v>
      </c>
      <c r="H355" s="6" t="s">
        <v>58</v>
      </c>
      <c r="I355" s="6" t="s">
        <v>108</v>
      </c>
      <c r="J355" s="6"/>
      <c r="O355"/>
    </row>
    <row r="356" spans="1:15" x14ac:dyDescent="0.25">
      <c r="A356" s="5">
        <v>360</v>
      </c>
      <c r="B356" s="5">
        <f t="shared" si="5"/>
        <v>41</v>
      </c>
      <c r="C356" s="25">
        <v>46301</v>
      </c>
      <c r="D356" s="26">
        <v>46301</v>
      </c>
      <c r="E356" s="27">
        <v>0.70833333333333337</v>
      </c>
      <c r="F356" s="6" t="s">
        <v>87</v>
      </c>
      <c r="G356" s="6" t="s">
        <v>19</v>
      </c>
      <c r="H356" s="6" t="s">
        <v>139</v>
      </c>
      <c r="I356" s="6" t="s">
        <v>51</v>
      </c>
      <c r="J356" s="6"/>
      <c r="O356"/>
    </row>
    <row r="357" spans="1:15" x14ac:dyDescent="0.25">
      <c r="A357" s="5">
        <v>361</v>
      </c>
      <c r="B357" s="5">
        <f t="shared" si="5"/>
        <v>41</v>
      </c>
      <c r="C357" s="25">
        <v>46301</v>
      </c>
      <c r="D357" s="26">
        <v>46301</v>
      </c>
      <c r="E357" s="27">
        <v>0.70833333333333337</v>
      </c>
      <c r="F357" s="6" t="s">
        <v>90</v>
      </c>
      <c r="G357" s="6" t="s">
        <v>9</v>
      </c>
      <c r="H357" s="6" t="s">
        <v>91</v>
      </c>
      <c r="I357" s="6" t="s">
        <v>97</v>
      </c>
      <c r="J357" s="5"/>
      <c r="O357"/>
    </row>
    <row r="358" spans="1:15" x14ac:dyDescent="0.25">
      <c r="A358" s="5">
        <v>362</v>
      </c>
      <c r="B358" s="5">
        <f t="shared" si="5"/>
        <v>41</v>
      </c>
      <c r="C358" s="25">
        <v>46301</v>
      </c>
      <c r="D358" s="26">
        <v>46301</v>
      </c>
      <c r="E358" s="27">
        <v>0.70833333333333337</v>
      </c>
      <c r="F358" s="6" t="s">
        <v>93</v>
      </c>
      <c r="G358" s="6" t="s">
        <v>9</v>
      </c>
      <c r="H358" s="6" t="s">
        <v>94</v>
      </c>
      <c r="I358" s="6" t="s">
        <v>68</v>
      </c>
      <c r="J358" s="5"/>
      <c r="O358"/>
    </row>
    <row r="359" spans="1:15" x14ac:dyDescent="0.25">
      <c r="A359" s="5">
        <v>363</v>
      </c>
      <c r="B359" s="5">
        <f t="shared" si="5"/>
        <v>41</v>
      </c>
      <c r="C359" s="25">
        <v>46302</v>
      </c>
      <c r="D359" s="26">
        <v>46302</v>
      </c>
      <c r="E359" s="27">
        <v>0.70833333333333337</v>
      </c>
      <c r="F359" s="6" t="s">
        <v>87</v>
      </c>
      <c r="G359" s="6" t="s">
        <v>15</v>
      </c>
      <c r="H359" s="6" t="s">
        <v>96</v>
      </c>
      <c r="I359" s="6" t="s">
        <v>89</v>
      </c>
      <c r="J359" s="6"/>
      <c r="O359"/>
    </row>
    <row r="360" spans="1:15" x14ac:dyDescent="0.25">
      <c r="A360" s="5">
        <v>364</v>
      </c>
      <c r="B360" s="5">
        <f t="shared" si="5"/>
        <v>41</v>
      </c>
      <c r="C360" s="25">
        <v>46302</v>
      </c>
      <c r="D360" s="26">
        <v>46302</v>
      </c>
      <c r="E360" s="27">
        <v>0.70833333333333337</v>
      </c>
      <c r="F360" s="6" t="s">
        <v>90</v>
      </c>
      <c r="G360" s="6" t="s">
        <v>15</v>
      </c>
      <c r="H360" s="6" t="s">
        <v>103</v>
      </c>
      <c r="I360" s="6" t="s">
        <v>39</v>
      </c>
      <c r="J360" s="5"/>
      <c r="O360"/>
    </row>
    <row r="361" spans="1:15" x14ac:dyDescent="0.25">
      <c r="A361" s="5">
        <v>365</v>
      </c>
      <c r="B361" s="5">
        <f t="shared" si="5"/>
        <v>41</v>
      </c>
      <c r="C361" s="25">
        <v>46302</v>
      </c>
      <c r="D361" s="26">
        <v>46302</v>
      </c>
      <c r="E361" s="27">
        <v>0.70833333333333337</v>
      </c>
      <c r="F361" s="6" t="s">
        <v>79</v>
      </c>
      <c r="G361" s="6" t="s">
        <v>17</v>
      </c>
      <c r="H361" s="6" t="s">
        <v>67</v>
      </c>
      <c r="I361" s="6" t="s">
        <v>74</v>
      </c>
      <c r="J361" s="6"/>
      <c r="O361"/>
    </row>
    <row r="362" spans="1:15" x14ac:dyDescent="0.25">
      <c r="A362" s="5">
        <v>366</v>
      </c>
      <c r="B362" s="5">
        <f t="shared" si="5"/>
        <v>41</v>
      </c>
      <c r="C362" s="25">
        <v>46302</v>
      </c>
      <c r="D362" s="26">
        <v>46302</v>
      </c>
      <c r="E362" s="27">
        <v>0.75</v>
      </c>
      <c r="F362" s="6" t="s">
        <v>93</v>
      </c>
      <c r="G362" s="6" t="s">
        <v>17</v>
      </c>
      <c r="H362" s="6" t="s">
        <v>62</v>
      </c>
      <c r="I362" s="6" t="s">
        <v>95</v>
      </c>
      <c r="J362" s="5"/>
      <c r="O362"/>
    </row>
    <row r="363" spans="1:15" x14ac:dyDescent="0.25">
      <c r="A363" s="5">
        <v>367</v>
      </c>
      <c r="B363" s="5">
        <f t="shared" si="5"/>
        <v>41</v>
      </c>
      <c r="C363" s="25">
        <v>46302</v>
      </c>
      <c r="D363" s="26">
        <v>46302</v>
      </c>
      <c r="E363" s="27">
        <v>0.79166666666666663</v>
      </c>
      <c r="F363" s="6" t="s">
        <v>121</v>
      </c>
      <c r="G363" s="6" t="s">
        <v>23</v>
      </c>
      <c r="H363" s="6" t="s">
        <v>123</v>
      </c>
      <c r="I363" s="6" t="s">
        <v>122</v>
      </c>
      <c r="J363" s="6" t="s">
        <v>163</v>
      </c>
      <c r="O363"/>
    </row>
    <row r="364" spans="1:15" x14ac:dyDescent="0.25">
      <c r="A364" s="5">
        <v>368</v>
      </c>
      <c r="B364" s="5">
        <f t="shared" si="5"/>
        <v>41</v>
      </c>
      <c r="C364" s="25">
        <v>46302</v>
      </c>
      <c r="D364" s="26">
        <v>46302</v>
      </c>
      <c r="E364" s="27">
        <v>0.79166666666666663</v>
      </c>
      <c r="F364" s="6" t="s">
        <v>121</v>
      </c>
      <c r="G364" s="6" t="s">
        <v>23</v>
      </c>
      <c r="H364" s="6" t="s">
        <v>125</v>
      </c>
      <c r="I364" s="6" t="s">
        <v>124</v>
      </c>
      <c r="J364" s="6" t="s">
        <v>163</v>
      </c>
      <c r="O364"/>
    </row>
    <row r="365" spans="1:15" x14ac:dyDescent="0.25">
      <c r="A365" s="5">
        <v>369</v>
      </c>
      <c r="B365" s="5">
        <f t="shared" si="5"/>
        <v>41</v>
      </c>
      <c r="C365" s="25">
        <v>46302</v>
      </c>
      <c r="D365" s="26">
        <v>46302</v>
      </c>
      <c r="E365" s="27">
        <v>0.80555555555555547</v>
      </c>
      <c r="F365" s="6" t="s">
        <v>121</v>
      </c>
      <c r="G365" s="6" t="s">
        <v>23</v>
      </c>
      <c r="H365" s="6" t="s">
        <v>125</v>
      </c>
      <c r="I365" s="6" t="s">
        <v>123</v>
      </c>
      <c r="J365" s="6" t="s">
        <v>163</v>
      </c>
      <c r="O365"/>
    </row>
    <row r="366" spans="1:15" x14ac:dyDescent="0.25">
      <c r="A366" s="5">
        <v>370</v>
      </c>
      <c r="B366" s="5">
        <f t="shared" si="5"/>
        <v>41</v>
      </c>
      <c r="C366" s="25">
        <v>46302</v>
      </c>
      <c r="D366" s="26">
        <v>46302</v>
      </c>
      <c r="E366" s="27">
        <v>0.80555555555555547</v>
      </c>
      <c r="F366" s="6" t="s">
        <v>121</v>
      </c>
      <c r="G366" s="6" t="s">
        <v>23</v>
      </c>
      <c r="H366" s="6" t="s">
        <v>124</v>
      </c>
      <c r="I366" s="6" t="s">
        <v>122</v>
      </c>
      <c r="J366" s="6" t="s">
        <v>163</v>
      </c>
      <c r="O366"/>
    </row>
    <row r="367" spans="1:15" x14ac:dyDescent="0.25">
      <c r="A367" s="5">
        <v>371</v>
      </c>
      <c r="B367" s="5">
        <f t="shared" si="5"/>
        <v>41</v>
      </c>
      <c r="C367" s="25">
        <v>46302</v>
      </c>
      <c r="D367" s="26">
        <v>46302</v>
      </c>
      <c r="E367" s="27">
        <v>0.81944444444444453</v>
      </c>
      <c r="F367" s="6" t="s">
        <v>121</v>
      </c>
      <c r="G367" s="6" t="s">
        <v>23</v>
      </c>
      <c r="H367" s="6" t="s">
        <v>124</v>
      </c>
      <c r="I367" s="6" t="s">
        <v>123</v>
      </c>
      <c r="J367" s="6" t="s">
        <v>163</v>
      </c>
      <c r="O367"/>
    </row>
    <row r="368" spans="1:15" x14ac:dyDescent="0.25">
      <c r="A368" s="5">
        <v>372</v>
      </c>
      <c r="B368" s="5">
        <f t="shared" si="5"/>
        <v>41</v>
      </c>
      <c r="C368" s="25">
        <v>46302</v>
      </c>
      <c r="D368" s="26">
        <v>46302</v>
      </c>
      <c r="E368" s="27">
        <v>0.81944444444444453</v>
      </c>
      <c r="F368" s="6" t="s">
        <v>121</v>
      </c>
      <c r="G368" s="6" t="s">
        <v>23</v>
      </c>
      <c r="H368" s="6" t="s">
        <v>125</v>
      </c>
      <c r="I368" s="6" t="s">
        <v>122</v>
      </c>
      <c r="J368" s="6" t="s">
        <v>163</v>
      </c>
      <c r="O368"/>
    </row>
    <row r="369" spans="1:15" x14ac:dyDescent="0.25">
      <c r="A369" s="5">
        <v>373</v>
      </c>
      <c r="B369" s="5">
        <f t="shared" si="5"/>
        <v>41</v>
      </c>
      <c r="C369" s="25">
        <v>46302</v>
      </c>
      <c r="D369" s="26">
        <v>46302</v>
      </c>
      <c r="E369" s="27">
        <v>0.75</v>
      </c>
      <c r="F369" s="6" t="s">
        <v>113</v>
      </c>
      <c r="G369" s="6" t="s">
        <v>16</v>
      </c>
      <c r="H369" s="6" t="s">
        <v>120</v>
      </c>
      <c r="I369" s="6" t="s">
        <v>59</v>
      </c>
      <c r="J369" s="6"/>
      <c r="O369"/>
    </row>
    <row r="370" spans="1:15" x14ac:dyDescent="0.25">
      <c r="A370" s="5">
        <v>374</v>
      </c>
      <c r="B370" s="5">
        <f t="shared" si="5"/>
        <v>41</v>
      </c>
      <c r="C370" s="25">
        <v>46302</v>
      </c>
      <c r="D370" s="26">
        <v>46302</v>
      </c>
      <c r="E370" s="27">
        <v>0.70833333333333337</v>
      </c>
      <c r="F370" s="6" t="s">
        <v>93</v>
      </c>
      <c r="G370" s="6" t="s">
        <v>20</v>
      </c>
      <c r="H370" s="6" t="s">
        <v>77</v>
      </c>
      <c r="I370" s="6" t="s">
        <v>135</v>
      </c>
      <c r="J370" s="5"/>
      <c r="O370"/>
    </row>
    <row r="371" spans="1:15" x14ac:dyDescent="0.25">
      <c r="A371" s="5">
        <v>375</v>
      </c>
      <c r="B371" s="5">
        <f t="shared" si="5"/>
        <v>41</v>
      </c>
      <c r="C371" s="25">
        <v>46302</v>
      </c>
      <c r="D371" s="26">
        <v>46302</v>
      </c>
      <c r="E371" s="27">
        <v>0.75</v>
      </c>
      <c r="F371" s="6" t="s">
        <v>69</v>
      </c>
      <c r="G371" s="6" t="s">
        <v>21</v>
      </c>
      <c r="H371" s="6" t="s">
        <v>71</v>
      </c>
      <c r="I371" s="6" t="s">
        <v>70</v>
      </c>
      <c r="J371" s="6" t="s">
        <v>162</v>
      </c>
      <c r="O371"/>
    </row>
    <row r="372" spans="1:15" x14ac:dyDescent="0.25">
      <c r="A372" s="5">
        <v>376</v>
      </c>
      <c r="B372" s="5">
        <f t="shared" si="5"/>
        <v>41</v>
      </c>
      <c r="C372" s="25">
        <v>46302</v>
      </c>
      <c r="D372" s="26">
        <v>46302</v>
      </c>
      <c r="E372" s="27">
        <v>0.75</v>
      </c>
      <c r="F372" s="6" t="s">
        <v>69</v>
      </c>
      <c r="G372" s="6" t="s">
        <v>21</v>
      </c>
      <c r="H372" s="6" t="s">
        <v>73</v>
      </c>
      <c r="I372" s="6" t="s">
        <v>72</v>
      </c>
      <c r="J372" s="6" t="s">
        <v>162</v>
      </c>
      <c r="O372"/>
    </row>
    <row r="373" spans="1:15" x14ac:dyDescent="0.25">
      <c r="A373" s="5">
        <v>377</v>
      </c>
      <c r="B373" s="5">
        <f t="shared" si="5"/>
        <v>41</v>
      </c>
      <c r="C373" s="25">
        <v>46302</v>
      </c>
      <c r="D373" s="26">
        <v>46302</v>
      </c>
      <c r="E373" s="27">
        <v>0.76388888888888884</v>
      </c>
      <c r="F373" s="6" t="s">
        <v>69</v>
      </c>
      <c r="G373" s="6" t="s">
        <v>21</v>
      </c>
      <c r="H373" s="6" t="s">
        <v>73</v>
      </c>
      <c r="I373" s="6" t="s">
        <v>71</v>
      </c>
      <c r="J373" s="6" t="s">
        <v>162</v>
      </c>
      <c r="O373"/>
    </row>
    <row r="374" spans="1:15" x14ac:dyDescent="0.25">
      <c r="A374" s="5">
        <v>378</v>
      </c>
      <c r="B374" s="5">
        <f t="shared" si="5"/>
        <v>41</v>
      </c>
      <c r="C374" s="25">
        <v>46302</v>
      </c>
      <c r="D374" s="26">
        <v>46302</v>
      </c>
      <c r="E374" s="27">
        <v>0.76388888888888884</v>
      </c>
      <c r="F374" s="6" t="s">
        <v>69</v>
      </c>
      <c r="G374" s="6" t="s">
        <v>21</v>
      </c>
      <c r="H374" s="6" t="s">
        <v>72</v>
      </c>
      <c r="I374" s="6" t="s">
        <v>70</v>
      </c>
      <c r="J374" s="6" t="s">
        <v>162</v>
      </c>
      <c r="O374"/>
    </row>
    <row r="375" spans="1:15" x14ac:dyDescent="0.25">
      <c r="A375" s="5">
        <v>379</v>
      </c>
      <c r="B375" s="5">
        <f t="shared" si="5"/>
        <v>41</v>
      </c>
      <c r="C375" s="25">
        <v>46302</v>
      </c>
      <c r="D375" s="26">
        <v>46302</v>
      </c>
      <c r="E375" s="27">
        <v>0.77777777777777779</v>
      </c>
      <c r="F375" s="6" t="s">
        <v>69</v>
      </c>
      <c r="G375" s="6" t="s">
        <v>21</v>
      </c>
      <c r="H375" s="6" t="s">
        <v>72</v>
      </c>
      <c r="I375" s="6" t="s">
        <v>71</v>
      </c>
      <c r="J375" s="6" t="s">
        <v>162</v>
      </c>
      <c r="O375"/>
    </row>
    <row r="376" spans="1:15" x14ac:dyDescent="0.25">
      <c r="A376" s="5">
        <v>380</v>
      </c>
      <c r="B376" s="5">
        <f t="shared" si="5"/>
        <v>41</v>
      </c>
      <c r="C376" s="25">
        <v>46302</v>
      </c>
      <c r="D376" s="26">
        <v>46302</v>
      </c>
      <c r="E376" s="27">
        <v>0.77777777777777779</v>
      </c>
      <c r="F376" s="6" t="s">
        <v>69</v>
      </c>
      <c r="G376" s="6" t="s">
        <v>21</v>
      </c>
      <c r="H376" s="6" t="s">
        <v>73</v>
      </c>
      <c r="I376" s="6" t="s">
        <v>70</v>
      </c>
      <c r="J376" s="6" t="s">
        <v>162</v>
      </c>
      <c r="O376"/>
    </row>
    <row r="377" spans="1:15" x14ac:dyDescent="0.25">
      <c r="A377" s="5">
        <v>381</v>
      </c>
      <c r="B377" s="5">
        <f t="shared" si="5"/>
        <v>41</v>
      </c>
      <c r="C377" s="25">
        <v>46302</v>
      </c>
      <c r="D377" s="26">
        <v>46302</v>
      </c>
      <c r="E377" s="27">
        <v>0.70833333333333337</v>
      </c>
      <c r="F377" s="6" t="s">
        <v>87</v>
      </c>
      <c r="G377" s="6" t="s">
        <v>14</v>
      </c>
      <c r="H377" s="6" t="s">
        <v>100</v>
      </c>
      <c r="I377" s="6" t="s">
        <v>50</v>
      </c>
      <c r="J377" s="6"/>
      <c r="O377"/>
    </row>
    <row r="378" spans="1:15" x14ac:dyDescent="0.25">
      <c r="A378" s="5">
        <v>382</v>
      </c>
      <c r="B378" s="5">
        <f t="shared" si="5"/>
        <v>41</v>
      </c>
      <c r="C378" s="25">
        <v>46302</v>
      </c>
      <c r="D378" s="26">
        <v>46302</v>
      </c>
      <c r="E378" s="27">
        <v>0.75</v>
      </c>
      <c r="F378" s="6" t="s">
        <v>79</v>
      </c>
      <c r="G378" s="6" t="s">
        <v>22</v>
      </c>
      <c r="H378" s="6" t="s">
        <v>63</v>
      </c>
      <c r="I378" s="6" t="s">
        <v>119</v>
      </c>
      <c r="J378" s="6"/>
      <c r="O378"/>
    </row>
    <row r="379" spans="1:15" x14ac:dyDescent="0.25">
      <c r="A379" s="5">
        <v>383</v>
      </c>
      <c r="B379" s="5">
        <f t="shared" si="5"/>
        <v>41</v>
      </c>
      <c r="C379" s="25">
        <v>46302</v>
      </c>
      <c r="D379" s="26">
        <v>46302</v>
      </c>
      <c r="E379" s="27">
        <v>0.79166666666666663</v>
      </c>
      <c r="F379" s="6" t="s">
        <v>98</v>
      </c>
      <c r="G379" s="6" t="s">
        <v>24</v>
      </c>
      <c r="H379" s="6" t="s">
        <v>99</v>
      </c>
      <c r="I379" s="6" t="s">
        <v>81</v>
      </c>
      <c r="J379" s="5"/>
      <c r="O379"/>
    </row>
    <row r="380" spans="1:15" x14ac:dyDescent="0.25">
      <c r="A380" s="5">
        <v>384</v>
      </c>
      <c r="B380" s="5">
        <f t="shared" si="5"/>
        <v>41</v>
      </c>
      <c r="C380" s="25">
        <v>46302</v>
      </c>
      <c r="D380" s="26">
        <v>46302</v>
      </c>
      <c r="E380" s="27">
        <v>0.79166666666666663</v>
      </c>
      <c r="F380" s="6" t="s">
        <v>113</v>
      </c>
      <c r="G380" s="6" t="s">
        <v>24</v>
      </c>
      <c r="H380" s="6" t="s">
        <v>128</v>
      </c>
      <c r="I380" s="6" t="s">
        <v>114</v>
      </c>
      <c r="J380" s="6"/>
      <c r="O380"/>
    </row>
    <row r="381" spans="1:15" x14ac:dyDescent="0.25">
      <c r="A381" s="5">
        <v>385</v>
      </c>
      <c r="B381" s="5">
        <f t="shared" ref="B381:B426" si="6">WEEKNUM(C381)</f>
        <v>41</v>
      </c>
      <c r="C381" s="25">
        <v>46303</v>
      </c>
      <c r="D381" s="26">
        <v>46303</v>
      </c>
      <c r="E381" s="27">
        <v>0.79166666666666663</v>
      </c>
      <c r="F381" s="6" t="s">
        <v>90</v>
      </c>
      <c r="G381" s="6" t="s">
        <v>15</v>
      </c>
      <c r="H381" s="6" t="s">
        <v>129</v>
      </c>
      <c r="I381" s="6" t="s">
        <v>92</v>
      </c>
      <c r="J381" s="5"/>
      <c r="O381"/>
    </row>
    <row r="382" spans="1:15" x14ac:dyDescent="0.25">
      <c r="A382" s="5">
        <v>386</v>
      </c>
      <c r="B382" s="5">
        <f t="shared" si="6"/>
        <v>41</v>
      </c>
      <c r="C382" s="25">
        <v>46303</v>
      </c>
      <c r="D382" s="26">
        <v>46303</v>
      </c>
      <c r="E382" s="27">
        <v>0.79166666666666663</v>
      </c>
      <c r="F382" s="6" t="s">
        <v>90</v>
      </c>
      <c r="G382" s="6" t="s">
        <v>15</v>
      </c>
      <c r="H382" s="6" t="s">
        <v>102</v>
      </c>
      <c r="I382" s="6" t="s">
        <v>104</v>
      </c>
      <c r="J382" s="5"/>
      <c r="O382"/>
    </row>
    <row r="383" spans="1:15" x14ac:dyDescent="0.25">
      <c r="A383" s="5">
        <v>387</v>
      </c>
      <c r="B383" s="5">
        <f t="shared" si="6"/>
        <v>41</v>
      </c>
      <c r="C383" s="25">
        <v>46303</v>
      </c>
      <c r="D383" s="26">
        <v>46303</v>
      </c>
      <c r="E383" s="27">
        <v>0.70833333333333337</v>
      </c>
      <c r="F383" s="6" t="s">
        <v>113</v>
      </c>
      <c r="G383" s="6" t="s">
        <v>17</v>
      </c>
      <c r="H383" s="6" t="s">
        <v>115</v>
      </c>
      <c r="I383" s="6" t="s">
        <v>140</v>
      </c>
      <c r="J383" s="6"/>
      <c r="O383"/>
    </row>
    <row r="384" spans="1:15" x14ac:dyDescent="0.25">
      <c r="A384" s="5">
        <v>388</v>
      </c>
      <c r="B384" s="5">
        <f t="shared" si="6"/>
        <v>41</v>
      </c>
      <c r="C384" s="25">
        <v>46303</v>
      </c>
      <c r="D384" s="26">
        <v>46303</v>
      </c>
      <c r="E384" s="27">
        <v>0.75</v>
      </c>
      <c r="F384" s="6" t="s">
        <v>113</v>
      </c>
      <c r="G384" s="6" t="s">
        <v>17</v>
      </c>
      <c r="H384" s="6" t="s">
        <v>117</v>
      </c>
      <c r="I384" s="6" t="s">
        <v>141</v>
      </c>
      <c r="J384" s="6"/>
      <c r="O384"/>
    </row>
    <row r="385" spans="1:15" x14ac:dyDescent="0.25">
      <c r="A385" s="5">
        <v>389</v>
      </c>
      <c r="B385" s="5">
        <f t="shared" si="6"/>
        <v>41</v>
      </c>
      <c r="C385" s="25">
        <v>46303</v>
      </c>
      <c r="D385" s="26">
        <v>46303</v>
      </c>
      <c r="E385" s="27">
        <v>0.75</v>
      </c>
      <c r="F385" s="6" t="s">
        <v>98</v>
      </c>
      <c r="G385" s="6" t="s">
        <v>18</v>
      </c>
      <c r="H385" s="6" t="s">
        <v>110</v>
      </c>
      <c r="I385" s="6" t="s">
        <v>109</v>
      </c>
      <c r="J385" s="5"/>
      <c r="O385"/>
    </row>
    <row r="386" spans="1:15" x14ac:dyDescent="0.25">
      <c r="A386" s="5">
        <v>390</v>
      </c>
      <c r="B386" s="5">
        <f t="shared" si="6"/>
        <v>41</v>
      </c>
      <c r="C386" s="25">
        <v>46303</v>
      </c>
      <c r="D386" s="26">
        <v>46303</v>
      </c>
      <c r="E386" s="33">
        <v>0.75</v>
      </c>
      <c r="F386" s="6" t="s">
        <v>113</v>
      </c>
      <c r="G386" s="35" t="s">
        <v>154</v>
      </c>
      <c r="H386" s="6" t="s">
        <v>38</v>
      </c>
      <c r="I386" s="6" t="s">
        <v>45</v>
      </c>
      <c r="J386" s="35" t="s">
        <v>156</v>
      </c>
      <c r="O386"/>
    </row>
    <row r="387" spans="1:15" x14ac:dyDescent="0.25">
      <c r="A387" s="5">
        <v>392</v>
      </c>
      <c r="B387" s="5">
        <f t="shared" si="6"/>
        <v>41</v>
      </c>
      <c r="C387" s="25">
        <v>46303</v>
      </c>
      <c r="D387" s="26">
        <v>46303</v>
      </c>
      <c r="E387" s="27">
        <v>0.72916666666666663</v>
      </c>
      <c r="F387" s="6" t="s">
        <v>79</v>
      </c>
      <c r="G387" s="6" t="s">
        <v>44</v>
      </c>
      <c r="H387" s="6" t="s">
        <v>127</v>
      </c>
      <c r="I387" s="6" t="s">
        <v>131</v>
      </c>
      <c r="J387" s="6"/>
      <c r="O387"/>
    </row>
    <row r="388" spans="1:15" x14ac:dyDescent="0.25">
      <c r="A388" s="5">
        <v>393</v>
      </c>
      <c r="B388" s="5">
        <f t="shared" si="6"/>
        <v>41</v>
      </c>
      <c r="C388" s="25">
        <v>46303</v>
      </c>
      <c r="D388" s="26">
        <v>46303</v>
      </c>
      <c r="E388" s="27">
        <v>0.79166666666666663</v>
      </c>
      <c r="F388" s="6" t="s">
        <v>87</v>
      </c>
      <c r="G388" s="6" t="s">
        <v>19</v>
      </c>
      <c r="H388" s="6" t="s">
        <v>138</v>
      </c>
      <c r="I388" s="6" t="s">
        <v>106</v>
      </c>
      <c r="J388" s="6"/>
      <c r="O388"/>
    </row>
    <row r="389" spans="1:15" x14ac:dyDescent="0.25">
      <c r="A389" s="5">
        <v>394</v>
      </c>
      <c r="B389" s="5">
        <f t="shared" si="6"/>
        <v>41</v>
      </c>
      <c r="C389" s="25">
        <v>46303</v>
      </c>
      <c r="D389" s="26">
        <v>46303</v>
      </c>
      <c r="E389" s="27">
        <v>0.79166666666666663</v>
      </c>
      <c r="F389" s="6" t="s">
        <v>98</v>
      </c>
      <c r="G389" s="6" t="s">
        <v>19</v>
      </c>
      <c r="H389" s="6" t="s">
        <v>40</v>
      </c>
      <c r="I389" s="6" t="s">
        <v>107</v>
      </c>
      <c r="J389" s="5"/>
      <c r="O389"/>
    </row>
    <row r="390" spans="1:15" x14ac:dyDescent="0.25">
      <c r="A390" s="5">
        <v>395</v>
      </c>
      <c r="B390" s="5">
        <f t="shared" si="6"/>
        <v>41</v>
      </c>
      <c r="C390" s="25">
        <v>46303</v>
      </c>
      <c r="D390" s="26">
        <v>46303</v>
      </c>
      <c r="E390" s="27">
        <v>0.70833333333333337</v>
      </c>
      <c r="F390" s="6" t="s">
        <v>53</v>
      </c>
      <c r="G390" s="6" t="s">
        <v>22</v>
      </c>
      <c r="H390" s="6" t="s">
        <v>66</v>
      </c>
      <c r="I390" s="6" t="s">
        <v>134</v>
      </c>
      <c r="J390" s="5"/>
      <c r="O390"/>
    </row>
    <row r="391" spans="1:15" x14ac:dyDescent="0.25">
      <c r="A391" s="5">
        <v>396</v>
      </c>
      <c r="B391" s="5">
        <f t="shared" si="6"/>
        <v>42</v>
      </c>
      <c r="C391" s="25">
        <v>46307</v>
      </c>
      <c r="D391" s="26">
        <v>46307</v>
      </c>
      <c r="E391" s="27">
        <v>0.70833333333333337</v>
      </c>
      <c r="F391" s="6" t="s">
        <v>79</v>
      </c>
      <c r="G391" s="6" t="s">
        <v>17</v>
      </c>
      <c r="H391" s="6" t="s">
        <v>112</v>
      </c>
      <c r="I391" s="6" t="s">
        <v>67</v>
      </c>
      <c r="J391" s="6"/>
      <c r="O391"/>
    </row>
    <row r="392" spans="1:15" x14ac:dyDescent="0.25">
      <c r="A392" s="5">
        <v>397</v>
      </c>
      <c r="B392" s="5">
        <f t="shared" si="6"/>
        <v>42</v>
      </c>
      <c r="C392" s="25">
        <v>46307</v>
      </c>
      <c r="D392" s="26">
        <v>46307</v>
      </c>
      <c r="E392" s="27">
        <v>0.75</v>
      </c>
      <c r="F392" s="6" t="s">
        <v>79</v>
      </c>
      <c r="G392" s="6" t="s">
        <v>17</v>
      </c>
      <c r="H392" s="6" t="s">
        <v>60</v>
      </c>
      <c r="I392" s="6" t="s">
        <v>111</v>
      </c>
      <c r="J392" s="6"/>
      <c r="O392"/>
    </row>
    <row r="393" spans="1:15" x14ac:dyDescent="0.25">
      <c r="A393" s="5">
        <v>398</v>
      </c>
      <c r="B393" s="5">
        <f t="shared" si="6"/>
        <v>42</v>
      </c>
      <c r="C393" s="25">
        <v>46307</v>
      </c>
      <c r="D393" s="26">
        <v>46307</v>
      </c>
      <c r="E393" s="27">
        <v>0.75</v>
      </c>
      <c r="F393" s="6" t="s">
        <v>87</v>
      </c>
      <c r="G393" s="6" t="s">
        <v>18</v>
      </c>
      <c r="H393" s="6" t="s">
        <v>51</v>
      </c>
      <c r="I393" s="6" t="s">
        <v>58</v>
      </c>
      <c r="J393" s="6"/>
      <c r="O393"/>
    </row>
    <row r="394" spans="1:15" x14ac:dyDescent="0.25">
      <c r="A394" s="5">
        <v>399</v>
      </c>
      <c r="B394" s="5">
        <f t="shared" si="6"/>
        <v>42</v>
      </c>
      <c r="C394" s="25">
        <v>46307</v>
      </c>
      <c r="D394" s="26">
        <v>46307</v>
      </c>
      <c r="E394" s="27">
        <v>0.75</v>
      </c>
      <c r="F394" s="6" t="s">
        <v>93</v>
      </c>
      <c r="G394" s="6" t="s">
        <v>64</v>
      </c>
      <c r="H394" s="6" t="s">
        <v>95</v>
      </c>
      <c r="I394" s="6" t="s">
        <v>68</v>
      </c>
      <c r="J394" s="5"/>
      <c r="O394"/>
    </row>
    <row r="395" spans="1:15" x14ac:dyDescent="0.25">
      <c r="A395" s="5">
        <v>400</v>
      </c>
      <c r="B395" s="5">
        <f t="shared" si="6"/>
        <v>42</v>
      </c>
      <c r="C395" s="25">
        <v>46307</v>
      </c>
      <c r="D395" s="26">
        <v>46307</v>
      </c>
      <c r="E395" s="27">
        <v>0.77083333333333337</v>
      </c>
      <c r="F395" s="6" t="s">
        <v>113</v>
      </c>
      <c r="G395" s="6" t="s">
        <v>44</v>
      </c>
      <c r="H395" s="6" t="s">
        <v>45</v>
      </c>
      <c r="I395" s="6" t="s">
        <v>37</v>
      </c>
      <c r="J395" s="6"/>
      <c r="O395"/>
    </row>
    <row r="396" spans="1:15" x14ac:dyDescent="0.25">
      <c r="A396" s="5">
        <v>401</v>
      </c>
      <c r="B396" s="5">
        <f t="shared" si="6"/>
        <v>42</v>
      </c>
      <c r="C396" s="25">
        <v>46307</v>
      </c>
      <c r="D396" s="26">
        <v>46307</v>
      </c>
      <c r="E396" s="27">
        <v>0.75</v>
      </c>
      <c r="F396" s="6" t="s">
        <v>87</v>
      </c>
      <c r="G396" s="6" t="s">
        <v>24</v>
      </c>
      <c r="H396" s="6" t="s">
        <v>137</v>
      </c>
      <c r="I396" s="6" t="s">
        <v>106</v>
      </c>
      <c r="J396" s="6"/>
      <c r="O396"/>
    </row>
    <row r="397" spans="1:15" x14ac:dyDescent="0.25">
      <c r="A397" s="5">
        <v>402</v>
      </c>
      <c r="B397" s="5">
        <f t="shared" si="6"/>
        <v>42</v>
      </c>
      <c r="C397" s="25">
        <v>46308</v>
      </c>
      <c r="D397" s="26">
        <v>46308</v>
      </c>
      <c r="E397" s="27">
        <v>0.75</v>
      </c>
      <c r="F397" s="6" t="s">
        <v>87</v>
      </c>
      <c r="G397" s="6" t="s">
        <v>17</v>
      </c>
      <c r="H397" s="6" t="s">
        <v>83</v>
      </c>
      <c r="I397" s="6" t="s">
        <v>139</v>
      </c>
      <c r="J397" s="6"/>
      <c r="O397"/>
    </row>
    <row r="398" spans="1:15" x14ac:dyDescent="0.25">
      <c r="A398" s="5">
        <v>403</v>
      </c>
      <c r="B398" s="5">
        <f t="shared" si="6"/>
        <v>42</v>
      </c>
      <c r="C398" s="25">
        <v>46308</v>
      </c>
      <c r="D398" s="26">
        <v>46308</v>
      </c>
      <c r="E398" s="27">
        <v>0.75</v>
      </c>
      <c r="F398" s="6" t="s">
        <v>90</v>
      </c>
      <c r="G398" s="6" t="s">
        <v>18</v>
      </c>
      <c r="H398" s="6" t="s">
        <v>97</v>
      </c>
      <c r="I398" s="6" t="s">
        <v>39</v>
      </c>
      <c r="J398" s="5"/>
      <c r="O398"/>
    </row>
    <row r="399" spans="1:15" x14ac:dyDescent="0.25">
      <c r="A399" s="5">
        <v>404</v>
      </c>
      <c r="B399" s="5">
        <f t="shared" si="6"/>
        <v>42</v>
      </c>
      <c r="C399" s="25">
        <v>46308</v>
      </c>
      <c r="D399" s="26">
        <v>46308</v>
      </c>
      <c r="E399" s="27">
        <v>0.75</v>
      </c>
      <c r="F399" s="6" t="s">
        <v>113</v>
      </c>
      <c r="G399" s="6" t="s">
        <v>54</v>
      </c>
      <c r="H399" s="6" t="s">
        <v>114</v>
      </c>
      <c r="I399" s="6" t="s">
        <v>120</v>
      </c>
      <c r="J399" s="6"/>
      <c r="O399"/>
    </row>
    <row r="400" spans="1:15" x14ac:dyDescent="0.25">
      <c r="A400" s="5">
        <v>405</v>
      </c>
      <c r="B400" s="5">
        <f t="shared" si="6"/>
        <v>42</v>
      </c>
      <c r="C400" s="25">
        <v>46308</v>
      </c>
      <c r="D400" s="26">
        <v>46308</v>
      </c>
      <c r="E400" s="27">
        <v>0.70833333333333337</v>
      </c>
      <c r="F400" s="6" t="s">
        <v>113</v>
      </c>
      <c r="G400" s="6" t="s">
        <v>19</v>
      </c>
      <c r="H400" s="6" t="s">
        <v>141</v>
      </c>
      <c r="I400" s="6" t="s">
        <v>115</v>
      </c>
      <c r="J400" s="6"/>
      <c r="O400"/>
    </row>
    <row r="401" spans="1:15" x14ac:dyDescent="0.25">
      <c r="A401" s="5">
        <v>406</v>
      </c>
      <c r="B401" s="5">
        <f t="shared" si="6"/>
        <v>42</v>
      </c>
      <c r="C401" s="25">
        <v>46308</v>
      </c>
      <c r="D401" s="26">
        <v>46308</v>
      </c>
      <c r="E401" s="27">
        <v>0.70833333333333337</v>
      </c>
      <c r="F401" s="6" t="s">
        <v>113</v>
      </c>
      <c r="G401" s="6" t="s">
        <v>19</v>
      </c>
      <c r="H401" s="6" t="s">
        <v>140</v>
      </c>
      <c r="I401" s="6" t="s">
        <v>38</v>
      </c>
      <c r="J401" s="6"/>
      <c r="O401"/>
    </row>
    <row r="402" spans="1:15" x14ac:dyDescent="0.25">
      <c r="A402" s="5">
        <v>407</v>
      </c>
      <c r="B402" s="5">
        <f t="shared" si="6"/>
        <v>42</v>
      </c>
      <c r="C402" s="25">
        <v>46309</v>
      </c>
      <c r="D402" s="26">
        <v>46309</v>
      </c>
      <c r="E402" s="27">
        <v>0.70833333333333337</v>
      </c>
      <c r="F402" s="6" t="s">
        <v>113</v>
      </c>
      <c r="G402" s="6" t="s">
        <v>15</v>
      </c>
      <c r="H402" s="6" t="s">
        <v>59</v>
      </c>
      <c r="I402" s="6" t="s">
        <v>117</v>
      </c>
      <c r="J402" s="6"/>
      <c r="O402"/>
    </row>
    <row r="403" spans="1:15" x14ac:dyDescent="0.25">
      <c r="A403" s="5">
        <v>408</v>
      </c>
      <c r="B403" s="5">
        <f t="shared" si="6"/>
        <v>42</v>
      </c>
      <c r="C403" s="25">
        <v>46309</v>
      </c>
      <c r="D403" s="26">
        <v>46309</v>
      </c>
      <c r="E403" s="27">
        <v>0.70833333333333337</v>
      </c>
      <c r="F403" s="6" t="s">
        <v>53</v>
      </c>
      <c r="G403" s="6" t="s">
        <v>17</v>
      </c>
      <c r="H403" s="6" t="s">
        <v>134</v>
      </c>
      <c r="I403" s="6" t="s">
        <v>55</v>
      </c>
      <c r="J403" s="5"/>
      <c r="O403"/>
    </row>
    <row r="404" spans="1:15" x14ac:dyDescent="0.25">
      <c r="A404" s="5">
        <v>409</v>
      </c>
      <c r="B404" s="5">
        <f t="shared" si="6"/>
        <v>42</v>
      </c>
      <c r="C404" s="25">
        <v>46309</v>
      </c>
      <c r="D404" s="26">
        <v>46309</v>
      </c>
      <c r="E404" s="27">
        <v>0.75</v>
      </c>
      <c r="F404" s="6" t="s">
        <v>121</v>
      </c>
      <c r="G404" s="6" t="s">
        <v>17</v>
      </c>
      <c r="H404" s="6" t="s">
        <v>123</v>
      </c>
      <c r="I404" s="6" t="s">
        <v>122</v>
      </c>
      <c r="J404" s="6" t="s">
        <v>159</v>
      </c>
      <c r="O404"/>
    </row>
    <row r="405" spans="1:15" x14ac:dyDescent="0.25">
      <c r="A405" s="5">
        <v>410</v>
      </c>
      <c r="B405" s="5">
        <f t="shared" si="6"/>
        <v>42</v>
      </c>
      <c r="C405" s="25">
        <v>46309</v>
      </c>
      <c r="D405" s="26">
        <v>46309</v>
      </c>
      <c r="E405" s="27">
        <v>0.75</v>
      </c>
      <c r="F405" s="6" t="s">
        <v>121</v>
      </c>
      <c r="G405" s="6" t="s">
        <v>17</v>
      </c>
      <c r="H405" s="6" t="s">
        <v>125</v>
      </c>
      <c r="I405" s="6" t="s">
        <v>124</v>
      </c>
      <c r="J405" s="6" t="s">
        <v>159</v>
      </c>
      <c r="O405"/>
    </row>
    <row r="406" spans="1:15" x14ac:dyDescent="0.25">
      <c r="A406" s="5">
        <v>411</v>
      </c>
      <c r="B406" s="5">
        <f t="shared" si="6"/>
        <v>42</v>
      </c>
      <c r="C406" s="25">
        <v>46309</v>
      </c>
      <c r="D406" s="26">
        <v>46309</v>
      </c>
      <c r="E406" s="27">
        <v>0.76388888888888884</v>
      </c>
      <c r="F406" s="6" t="s">
        <v>121</v>
      </c>
      <c r="G406" s="6" t="s">
        <v>17</v>
      </c>
      <c r="H406" s="6" t="s">
        <v>125</v>
      </c>
      <c r="I406" s="6" t="s">
        <v>123</v>
      </c>
      <c r="J406" s="6" t="s">
        <v>159</v>
      </c>
      <c r="O406"/>
    </row>
    <row r="407" spans="1:15" x14ac:dyDescent="0.25">
      <c r="A407" s="5">
        <v>412</v>
      </c>
      <c r="B407" s="5">
        <f t="shared" si="6"/>
        <v>42</v>
      </c>
      <c r="C407" s="25">
        <v>46309</v>
      </c>
      <c r="D407" s="26">
        <v>46309</v>
      </c>
      <c r="E407" s="27">
        <v>0.76388888888888884</v>
      </c>
      <c r="F407" s="6" t="s">
        <v>121</v>
      </c>
      <c r="G407" s="6" t="s">
        <v>17</v>
      </c>
      <c r="H407" s="6" t="s">
        <v>124</v>
      </c>
      <c r="I407" s="6" t="s">
        <v>122</v>
      </c>
      <c r="J407" s="6" t="s">
        <v>159</v>
      </c>
      <c r="O407"/>
    </row>
    <row r="408" spans="1:15" x14ac:dyDescent="0.25">
      <c r="A408" s="5">
        <v>413</v>
      </c>
      <c r="B408" s="5">
        <f t="shared" si="6"/>
        <v>42</v>
      </c>
      <c r="C408" s="25">
        <v>46309</v>
      </c>
      <c r="D408" s="26">
        <v>46309</v>
      </c>
      <c r="E408" s="27">
        <v>0.77777777777777779</v>
      </c>
      <c r="F408" s="6" t="s">
        <v>121</v>
      </c>
      <c r="G408" s="6" t="s">
        <v>17</v>
      </c>
      <c r="H408" s="6" t="s">
        <v>124</v>
      </c>
      <c r="I408" s="6" t="s">
        <v>123</v>
      </c>
      <c r="J408" s="6" t="s">
        <v>159</v>
      </c>
      <c r="O408"/>
    </row>
    <row r="409" spans="1:15" x14ac:dyDescent="0.25">
      <c r="A409" s="5">
        <v>414</v>
      </c>
      <c r="B409" s="5">
        <f t="shared" si="6"/>
        <v>42</v>
      </c>
      <c r="C409" s="25">
        <v>46309</v>
      </c>
      <c r="D409" s="26">
        <v>46309</v>
      </c>
      <c r="E409" s="27">
        <v>0.77777777777777779</v>
      </c>
      <c r="F409" s="6" t="s">
        <v>121</v>
      </c>
      <c r="G409" s="6" t="s">
        <v>17</v>
      </c>
      <c r="H409" s="6" t="s">
        <v>125</v>
      </c>
      <c r="I409" s="6" t="s">
        <v>122</v>
      </c>
      <c r="J409" s="6" t="s">
        <v>159</v>
      </c>
      <c r="O409"/>
    </row>
    <row r="410" spans="1:15" x14ac:dyDescent="0.25">
      <c r="A410" s="5">
        <v>415</v>
      </c>
      <c r="B410" s="5">
        <f t="shared" si="6"/>
        <v>42</v>
      </c>
      <c r="C410" s="25">
        <v>46309</v>
      </c>
      <c r="D410" s="26">
        <v>46309</v>
      </c>
      <c r="E410" s="27">
        <v>0.75</v>
      </c>
      <c r="F410" s="6" t="s">
        <v>90</v>
      </c>
      <c r="G410" s="6" t="s">
        <v>18</v>
      </c>
      <c r="H410" s="6" t="s">
        <v>104</v>
      </c>
      <c r="I410" s="6" t="s">
        <v>103</v>
      </c>
      <c r="J410" s="5"/>
      <c r="O410"/>
    </row>
    <row r="411" spans="1:15" x14ac:dyDescent="0.25">
      <c r="A411" s="5">
        <v>422</v>
      </c>
      <c r="B411" s="5">
        <f t="shared" si="6"/>
        <v>42</v>
      </c>
      <c r="C411" s="25">
        <v>46309</v>
      </c>
      <c r="D411" s="26">
        <v>46309</v>
      </c>
      <c r="E411" s="27">
        <v>0.70833333333333337</v>
      </c>
      <c r="F411" s="6" t="s">
        <v>79</v>
      </c>
      <c r="G411" s="6" t="s">
        <v>54</v>
      </c>
      <c r="H411" s="6" t="s">
        <v>118</v>
      </c>
      <c r="I411" s="6" t="s">
        <v>127</v>
      </c>
      <c r="J411" s="6"/>
      <c r="O411"/>
    </row>
    <row r="412" spans="1:15" x14ac:dyDescent="0.25">
      <c r="A412" s="5">
        <v>423</v>
      </c>
      <c r="B412" s="5">
        <f t="shared" si="6"/>
        <v>42</v>
      </c>
      <c r="C412" s="25">
        <v>46309</v>
      </c>
      <c r="D412" s="26">
        <v>46309</v>
      </c>
      <c r="E412" s="27">
        <v>0.70833333333333337</v>
      </c>
      <c r="F412" s="6" t="s">
        <v>93</v>
      </c>
      <c r="G412" s="6" t="s">
        <v>20</v>
      </c>
      <c r="H412" s="6" t="s">
        <v>77</v>
      </c>
      <c r="I412" s="6" t="s">
        <v>94</v>
      </c>
      <c r="J412" s="5"/>
      <c r="O412"/>
    </row>
    <row r="413" spans="1:15" x14ac:dyDescent="0.25">
      <c r="A413" s="5">
        <v>424</v>
      </c>
      <c r="B413" s="5">
        <f t="shared" si="6"/>
        <v>42</v>
      </c>
      <c r="C413" s="25">
        <v>46309</v>
      </c>
      <c r="D413" s="26">
        <v>46309</v>
      </c>
      <c r="E413" s="27">
        <v>0.75</v>
      </c>
      <c r="F413" s="6" t="s">
        <v>90</v>
      </c>
      <c r="G413" s="6" t="s">
        <v>21</v>
      </c>
      <c r="H413" s="6" t="s">
        <v>65</v>
      </c>
      <c r="I413" s="6" t="s">
        <v>102</v>
      </c>
      <c r="J413" s="5"/>
      <c r="O413"/>
    </row>
    <row r="414" spans="1:15" x14ac:dyDescent="0.25">
      <c r="A414" s="5">
        <v>425</v>
      </c>
      <c r="B414" s="5">
        <f t="shared" si="6"/>
        <v>42</v>
      </c>
      <c r="C414" s="25">
        <v>46309</v>
      </c>
      <c r="D414" s="26">
        <v>46309</v>
      </c>
      <c r="E414" s="27">
        <v>0.75</v>
      </c>
      <c r="F414" s="6" t="s">
        <v>98</v>
      </c>
      <c r="G414" s="6" t="s">
        <v>21</v>
      </c>
      <c r="H414" s="6" t="s">
        <v>81</v>
      </c>
      <c r="I414" s="6" t="s">
        <v>133</v>
      </c>
      <c r="J414" s="5"/>
      <c r="O414"/>
    </row>
    <row r="415" spans="1:15" x14ac:dyDescent="0.25">
      <c r="A415" s="5">
        <v>426</v>
      </c>
      <c r="B415" s="5">
        <f t="shared" si="6"/>
        <v>42</v>
      </c>
      <c r="C415" s="25">
        <v>46309</v>
      </c>
      <c r="D415" s="26">
        <v>46309</v>
      </c>
      <c r="E415" s="27">
        <v>0.70833333333333337</v>
      </c>
      <c r="F415" s="6" t="s">
        <v>79</v>
      </c>
      <c r="G415" s="6" t="s">
        <v>14</v>
      </c>
      <c r="H415" s="6" t="s">
        <v>119</v>
      </c>
      <c r="I415" s="6" t="s">
        <v>116</v>
      </c>
      <c r="J415" s="6"/>
      <c r="O415"/>
    </row>
    <row r="416" spans="1:15" x14ac:dyDescent="0.25">
      <c r="A416" s="5">
        <v>427</v>
      </c>
      <c r="B416" s="5">
        <f t="shared" si="6"/>
        <v>42</v>
      </c>
      <c r="C416" s="25">
        <v>46309</v>
      </c>
      <c r="D416" s="26">
        <v>46309</v>
      </c>
      <c r="E416" s="27">
        <v>0.75</v>
      </c>
      <c r="F416" s="6" t="s">
        <v>79</v>
      </c>
      <c r="G416" s="6" t="s">
        <v>22</v>
      </c>
      <c r="H416" s="6" t="s">
        <v>74</v>
      </c>
      <c r="I416" s="6" t="s">
        <v>126</v>
      </c>
      <c r="J416" s="6"/>
      <c r="O416"/>
    </row>
    <row r="417" spans="1:15" x14ac:dyDescent="0.25">
      <c r="A417" s="5">
        <v>428</v>
      </c>
      <c r="B417" s="5">
        <f t="shared" si="6"/>
        <v>42</v>
      </c>
      <c r="C417" s="25">
        <v>46309</v>
      </c>
      <c r="D417" s="26">
        <v>46309</v>
      </c>
      <c r="E417" s="27">
        <v>0.79166666666666663</v>
      </c>
      <c r="F417" s="6" t="s">
        <v>93</v>
      </c>
      <c r="G417" s="6" t="s">
        <v>24</v>
      </c>
      <c r="H417" s="6" t="s">
        <v>135</v>
      </c>
      <c r="I417" s="6" t="s">
        <v>82</v>
      </c>
      <c r="J417" s="5"/>
      <c r="O417"/>
    </row>
    <row r="418" spans="1:15" x14ac:dyDescent="0.25">
      <c r="A418" s="5">
        <v>429</v>
      </c>
      <c r="B418" s="5">
        <f t="shared" si="6"/>
        <v>42</v>
      </c>
      <c r="C418" s="25">
        <v>46309</v>
      </c>
      <c r="D418" s="26">
        <v>46309</v>
      </c>
      <c r="E418" s="27">
        <v>0.79166666666666663</v>
      </c>
      <c r="F418" s="6" t="s">
        <v>98</v>
      </c>
      <c r="G418" s="6" t="s">
        <v>24</v>
      </c>
      <c r="H418" s="6" t="s">
        <v>99</v>
      </c>
      <c r="I418" s="6" t="s">
        <v>110</v>
      </c>
      <c r="J418" s="5"/>
      <c r="O418"/>
    </row>
    <row r="419" spans="1:15" x14ac:dyDescent="0.25">
      <c r="A419" s="5">
        <v>430</v>
      </c>
      <c r="B419" s="5">
        <f t="shared" si="6"/>
        <v>42</v>
      </c>
      <c r="C419" s="25">
        <v>46310</v>
      </c>
      <c r="D419" s="26">
        <v>46310</v>
      </c>
      <c r="E419" s="27">
        <v>0.70833333333333337</v>
      </c>
      <c r="F419" s="6" t="s">
        <v>113</v>
      </c>
      <c r="G419" s="6" t="s">
        <v>18</v>
      </c>
      <c r="H419" s="6" t="s">
        <v>78</v>
      </c>
      <c r="I419" s="6" t="s">
        <v>128</v>
      </c>
      <c r="J419" s="6"/>
      <c r="O419"/>
    </row>
    <row r="420" spans="1:15" x14ac:dyDescent="0.25">
      <c r="A420" s="5">
        <v>431</v>
      </c>
      <c r="B420" s="5">
        <f t="shared" si="6"/>
        <v>42</v>
      </c>
      <c r="C420" s="25">
        <v>46310</v>
      </c>
      <c r="D420" s="26">
        <v>46310</v>
      </c>
      <c r="E420" s="27">
        <v>0.75</v>
      </c>
      <c r="F420" s="6" t="s">
        <v>79</v>
      </c>
      <c r="G420" s="6" t="s">
        <v>18</v>
      </c>
      <c r="H420" s="6" t="s">
        <v>132</v>
      </c>
      <c r="I420" s="6" t="s">
        <v>63</v>
      </c>
      <c r="J420" s="6"/>
      <c r="O420"/>
    </row>
    <row r="421" spans="1:15" x14ac:dyDescent="0.25">
      <c r="A421" s="5">
        <v>432</v>
      </c>
      <c r="B421" s="5">
        <f t="shared" si="6"/>
        <v>42</v>
      </c>
      <c r="C421" s="25">
        <v>46310</v>
      </c>
      <c r="D421" s="26">
        <v>46310</v>
      </c>
      <c r="E421" s="33">
        <v>0.75</v>
      </c>
      <c r="F421" s="6" t="s">
        <v>53</v>
      </c>
      <c r="G421" s="35" t="s">
        <v>154</v>
      </c>
      <c r="H421" s="6" t="s">
        <v>130</v>
      </c>
      <c r="I421" s="6" t="s">
        <v>66</v>
      </c>
      <c r="J421" s="35" t="s">
        <v>156</v>
      </c>
      <c r="O421"/>
    </row>
    <row r="422" spans="1:15" x14ac:dyDescent="0.25">
      <c r="A422" s="5">
        <v>434</v>
      </c>
      <c r="B422" s="5">
        <f t="shared" si="6"/>
        <v>42</v>
      </c>
      <c r="C422" s="25">
        <v>46310</v>
      </c>
      <c r="D422" s="26">
        <v>46310</v>
      </c>
      <c r="E422" s="27">
        <v>0.70833333333333337</v>
      </c>
      <c r="F422" s="6" t="s">
        <v>90</v>
      </c>
      <c r="G422" s="6" t="s">
        <v>16</v>
      </c>
      <c r="H422" s="6" t="s">
        <v>92</v>
      </c>
      <c r="I422" s="6" t="s">
        <v>91</v>
      </c>
      <c r="J422" s="5"/>
      <c r="O422"/>
    </row>
    <row r="423" spans="1:15" x14ac:dyDescent="0.25">
      <c r="A423" s="5">
        <v>435</v>
      </c>
      <c r="B423" s="5">
        <f t="shared" si="6"/>
        <v>42</v>
      </c>
      <c r="C423" s="25">
        <v>46310</v>
      </c>
      <c r="D423" s="26">
        <v>46310</v>
      </c>
      <c r="E423" s="27">
        <v>0.75</v>
      </c>
      <c r="F423" s="6" t="s">
        <v>98</v>
      </c>
      <c r="G423" s="6" t="s">
        <v>9</v>
      </c>
      <c r="H423" s="6" t="s">
        <v>107</v>
      </c>
      <c r="I423" s="6" t="s">
        <v>109</v>
      </c>
      <c r="J423" s="5"/>
      <c r="O423"/>
    </row>
    <row r="424" spans="1:15" x14ac:dyDescent="0.25">
      <c r="A424" s="5">
        <v>436</v>
      </c>
      <c r="B424" s="5">
        <f t="shared" si="6"/>
        <v>42</v>
      </c>
      <c r="C424" s="25">
        <v>46310</v>
      </c>
      <c r="D424" s="26">
        <v>46310</v>
      </c>
      <c r="E424" s="27">
        <v>0.79166666666666663</v>
      </c>
      <c r="F424" s="6" t="s">
        <v>87</v>
      </c>
      <c r="G424" s="6" t="s">
        <v>9</v>
      </c>
      <c r="H424" s="6" t="s">
        <v>50</v>
      </c>
      <c r="I424" s="6" t="s">
        <v>96</v>
      </c>
      <c r="J424" s="6"/>
      <c r="O424"/>
    </row>
    <row r="425" spans="1:15" x14ac:dyDescent="0.25">
      <c r="A425" s="5">
        <v>437</v>
      </c>
      <c r="B425" s="5">
        <f t="shared" si="6"/>
        <v>42</v>
      </c>
      <c r="C425" s="25">
        <v>46310</v>
      </c>
      <c r="D425" s="26">
        <v>46310</v>
      </c>
      <c r="E425" s="27">
        <v>0.79166666666666663</v>
      </c>
      <c r="F425" s="6" t="s">
        <v>87</v>
      </c>
      <c r="G425" s="6" t="s">
        <v>9</v>
      </c>
      <c r="H425" s="6" t="s">
        <v>89</v>
      </c>
      <c r="I425" s="6" t="s">
        <v>138</v>
      </c>
      <c r="J425" s="6"/>
      <c r="O425"/>
    </row>
    <row r="426" spans="1:15" x14ac:dyDescent="0.25">
      <c r="A426" s="5">
        <v>438</v>
      </c>
      <c r="B426" s="5">
        <f t="shared" si="6"/>
        <v>42</v>
      </c>
      <c r="C426" s="25">
        <v>46310</v>
      </c>
      <c r="D426" s="26">
        <v>46310</v>
      </c>
      <c r="E426" s="27">
        <v>0.79166666666666663</v>
      </c>
      <c r="F426" s="6" t="s">
        <v>87</v>
      </c>
      <c r="G426" s="6" t="s">
        <v>10</v>
      </c>
      <c r="H426" s="6" t="s">
        <v>108</v>
      </c>
      <c r="I426" s="6" t="s">
        <v>100</v>
      </c>
      <c r="J426" s="6"/>
      <c r="O426"/>
    </row>
  </sheetData>
  <autoFilter ref="A1:J426" xr:uid="{C1EB6AB2-46C3-429B-92FB-D534FF897305}"/>
  <sortState xmlns:xlrd2="http://schemas.microsoft.com/office/spreadsheetml/2017/richdata2" ref="O2:O90">
    <sortCondition ref="O2:O90"/>
  </sortState>
  <conditionalFormatting sqref="A2:J426">
    <cfRule type="expression" dxfId="1" priority="1">
      <formula>ISODD($B2)</formula>
    </cfRule>
    <cfRule type="expression" dxfId="0" priority="2">
      <formula>ISEVEN($B2)</formula>
    </cfRule>
  </conditionalFormatting>
  <conditionalFormatting sqref="H2:I243">
    <cfRule type="cellIs" dxfId="68" priority="5" operator="equal">
      <formula>$K$2</formula>
    </cfRule>
  </conditionalFormatting>
  <dataValidations count="1">
    <dataValidation type="list" showInputMessage="1" showErrorMessage="1" sqref="K2" xr:uid="{B7B9F56A-7AF8-4C1F-A594-EB8AA0F36E04}">
      <formula1>$N$2:$N$91</formula1>
    </dataValidation>
  </dataValidations>
  <pageMargins left="0.7" right="0.7" top="0.75" bottom="0.75" header="0.3" footer="0.3"/>
  <pageSetup paperSize="9" orientation="portrait" verticalDpi="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F7E247-0DA1-4A8F-A6F3-60CE14516C01}">
  <dimension ref="A1:J19"/>
  <sheetViews>
    <sheetView zoomScale="80" zoomScaleNormal="80" workbookViewId="0">
      <selection activeCell="J21" sqref="J21"/>
    </sheetView>
  </sheetViews>
  <sheetFormatPr defaultRowHeight="15" x14ac:dyDescent="0.25"/>
  <cols>
    <col min="1" max="1" width="16.140625" customWidth="1"/>
    <col min="2" max="2" width="8.42578125" customWidth="1"/>
    <col min="3" max="3" width="11.42578125" customWidth="1"/>
    <col min="4" max="4" width="7.28515625" customWidth="1"/>
    <col min="6" max="6" width="21" customWidth="1"/>
    <col min="7" max="7" width="25.85546875" customWidth="1"/>
    <col min="8" max="9" width="34.7109375" customWidth="1"/>
    <col min="10" max="10" width="22.7109375" customWidth="1"/>
  </cols>
  <sheetData>
    <row r="1" spans="1:10" x14ac:dyDescent="0.25">
      <c r="A1" s="2" t="s">
        <v>148</v>
      </c>
      <c r="B1" s="2" t="s">
        <v>25</v>
      </c>
      <c r="C1" s="2" t="s">
        <v>0</v>
      </c>
      <c r="D1" s="2" t="s">
        <v>1</v>
      </c>
      <c r="E1" s="2" t="s">
        <v>2</v>
      </c>
      <c r="F1" s="2" t="s">
        <v>143</v>
      </c>
      <c r="G1" s="2" t="s">
        <v>5</v>
      </c>
      <c r="H1" s="2" t="s">
        <v>3</v>
      </c>
      <c r="I1" s="2" t="s">
        <v>4</v>
      </c>
      <c r="J1" s="2" t="s">
        <v>6</v>
      </c>
    </row>
    <row r="2" spans="1:10" x14ac:dyDescent="0.25">
      <c r="A2" s="5">
        <v>36</v>
      </c>
      <c r="B2" s="5">
        <v>34</v>
      </c>
      <c r="C2" s="25">
        <v>46252</v>
      </c>
      <c r="D2" s="26">
        <v>46252</v>
      </c>
      <c r="E2" s="27">
        <v>0.70833333333333337</v>
      </c>
      <c r="F2" s="6" t="s">
        <v>53</v>
      </c>
      <c r="G2" s="6" t="s">
        <v>54</v>
      </c>
      <c r="H2" s="6" t="s">
        <v>55</v>
      </c>
      <c r="I2" s="6" t="s">
        <v>66</v>
      </c>
      <c r="J2" s="5"/>
    </row>
    <row r="3" spans="1:10" x14ac:dyDescent="0.25">
      <c r="A3" s="5">
        <v>67</v>
      </c>
      <c r="B3" s="5">
        <v>34</v>
      </c>
      <c r="C3" s="25">
        <v>46254</v>
      </c>
      <c r="D3" s="26">
        <v>46254</v>
      </c>
      <c r="E3" s="27">
        <v>0.75</v>
      </c>
      <c r="F3" s="6" t="s">
        <v>53</v>
      </c>
      <c r="G3" s="6" t="s">
        <v>18</v>
      </c>
      <c r="H3" s="6" t="s">
        <v>56</v>
      </c>
      <c r="I3" s="6" t="s">
        <v>130</v>
      </c>
      <c r="J3" s="5"/>
    </row>
    <row r="4" spans="1:10" x14ac:dyDescent="0.25">
      <c r="A4" s="5">
        <v>88</v>
      </c>
      <c r="B4" s="5">
        <v>35</v>
      </c>
      <c r="C4" s="25">
        <v>46259</v>
      </c>
      <c r="D4" s="26">
        <v>46259</v>
      </c>
      <c r="E4" s="27">
        <v>0.75</v>
      </c>
      <c r="F4" s="6" t="s">
        <v>53</v>
      </c>
      <c r="G4" s="6" t="s">
        <v>22</v>
      </c>
      <c r="H4" s="6" t="s">
        <v>66</v>
      </c>
      <c r="I4" s="6" t="s">
        <v>56</v>
      </c>
      <c r="J4" s="5"/>
    </row>
    <row r="5" spans="1:10" x14ac:dyDescent="0.25">
      <c r="A5" s="5">
        <v>118</v>
      </c>
      <c r="B5" s="5">
        <v>35</v>
      </c>
      <c r="C5" s="25">
        <v>46261</v>
      </c>
      <c r="D5" s="26">
        <v>46261</v>
      </c>
      <c r="E5" s="34">
        <v>0.75</v>
      </c>
      <c r="F5" s="6" t="s">
        <v>53</v>
      </c>
      <c r="G5" s="21" t="s">
        <v>154</v>
      </c>
      <c r="H5" s="6" t="s">
        <v>130</v>
      </c>
      <c r="I5" s="6" t="s">
        <v>134</v>
      </c>
      <c r="J5" s="5"/>
    </row>
    <row r="6" spans="1:10" x14ac:dyDescent="0.25">
      <c r="A6" s="5">
        <v>140</v>
      </c>
      <c r="B6" s="5">
        <v>36</v>
      </c>
      <c r="C6" s="25">
        <v>46266</v>
      </c>
      <c r="D6" s="26">
        <v>46266</v>
      </c>
      <c r="E6" s="27">
        <v>0.75</v>
      </c>
      <c r="F6" s="6" t="s">
        <v>53</v>
      </c>
      <c r="G6" s="6" t="s">
        <v>17</v>
      </c>
      <c r="H6" s="6" t="s">
        <v>134</v>
      </c>
      <c r="I6" s="6" t="s">
        <v>66</v>
      </c>
      <c r="J6" s="5"/>
    </row>
    <row r="7" spans="1:10" x14ac:dyDescent="0.25">
      <c r="A7" s="5">
        <v>166</v>
      </c>
      <c r="B7" s="5">
        <v>36</v>
      </c>
      <c r="C7" s="25">
        <v>46268</v>
      </c>
      <c r="D7" s="26">
        <v>46268</v>
      </c>
      <c r="E7" s="27">
        <v>0.75</v>
      </c>
      <c r="F7" s="6" t="s">
        <v>53</v>
      </c>
      <c r="G7" s="6" t="s">
        <v>18</v>
      </c>
      <c r="H7" s="6" t="s">
        <v>56</v>
      </c>
      <c r="I7" s="6" t="s">
        <v>55</v>
      </c>
      <c r="J7" s="5"/>
    </row>
    <row r="8" spans="1:10" x14ac:dyDescent="0.25">
      <c r="A8" s="5">
        <v>192</v>
      </c>
      <c r="B8" s="5">
        <v>37</v>
      </c>
      <c r="C8" s="25">
        <v>46273</v>
      </c>
      <c r="D8" s="26">
        <v>46273</v>
      </c>
      <c r="E8" s="27">
        <v>0.75</v>
      </c>
      <c r="F8" s="6" t="s">
        <v>53</v>
      </c>
      <c r="G8" s="6" t="s">
        <v>54</v>
      </c>
      <c r="H8" s="6" t="s">
        <v>55</v>
      </c>
      <c r="I8" s="6" t="s">
        <v>134</v>
      </c>
      <c r="J8" s="5"/>
    </row>
    <row r="9" spans="1:10" x14ac:dyDescent="0.25">
      <c r="A9" s="5">
        <v>195</v>
      </c>
      <c r="B9" s="5">
        <v>37</v>
      </c>
      <c r="C9" s="25">
        <v>46273</v>
      </c>
      <c r="D9" s="26">
        <v>46273</v>
      </c>
      <c r="E9" s="27">
        <v>0.75</v>
      </c>
      <c r="F9" s="6" t="s">
        <v>53</v>
      </c>
      <c r="G9" s="6" t="s">
        <v>22</v>
      </c>
      <c r="H9" s="6" t="s">
        <v>66</v>
      </c>
      <c r="I9" s="6" t="s">
        <v>130</v>
      </c>
      <c r="J9" s="5"/>
    </row>
    <row r="10" spans="1:10" x14ac:dyDescent="0.25">
      <c r="A10" s="5">
        <v>230</v>
      </c>
      <c r="B10" s="5">
        <v>38</v>
      </c>
      <c r="C10" s="25">
        <v>46280</v>
      </c>
      <c r="D10" s="26">
        <v>46280</v>
      </c>
      <c r="E10" s="27">
        <v>0.75</v>
      </c>
      <c r="F10" s="6" t="s">
        <v>53</v>
      </c>
      <c r="G10" s="6" t="s">
        <v>54</v>
      </c>
      <c r="H10" s="6" t="s">
        <v>55</v>
      </c>
      <c r="I10" s="6" t="s">
        <v>130</v>
      </c>
      <c r="J10" s="5"/>
    </row>
    <row r="11" spans="1:10" x14ac:dyDescent="0.25">
      <c r="A11" s="5">
        <v>259</v>
      </c>
      <c r="B11" s="5">
        <v>38</v>
      </c>
      <c r="C11" s="25">
        <v>46282</v>
      </c>
      <c r="D11" s="26">
        <v>46282</v>
      </c>
      <c r="E11" s="27">
        <v>0.70833333333333337</v>
      </c>
      <c r="F11" s="6" t="s">
        <v>53</v>
      </c>
      <c r="G11" s="6" t="s">
        <v>18</v>
      </c>
      <c r="H11" s="6" t="s">
        <v>56</v>
      </c>
      <c r="I11" s="6" t="s">
        <v>134</v>
      </c>
      <c r="J11" s="5"/>
    </row>
    <row r="12" spans="1:10" x14ac:dyDescent="0.25">
      <c r="A12" s="5">
        <v>302</v>
      </c>
      <c r="B12" s="5">
        <v>39</v>
      </c>
      <c r="C12" s="25">
        <v>46289</v>
      </c>
      <c r="D12" s="26">
        <v>46289</v>
      </c>
      <c r="E12" s="34">
        <v>0.75</v>
      </c>
      <c r="F12" s="6" t="s">
        <v>53</v>
      </c>
      <c r="G12" s="21" t="s">
        <v>154</v>
      </c>
      <c r="H12" s="6" t="s">
        <v>130</v>
      </c>
      <c r="I12" s="6" t="s">
        <v>56</v>
      </c>
      <c r="J12" s="5"/>
    </row>
    <row r="13" spans="1:10" x14ac:dyDescent="0.25">
      <c r="A13" s="5">
        <v>309</v>
      </c>
      <c r="B13" s="5">
        <v>39</v>
      </c>
      <c r="C13" s="25">
        <v>46289</v>
      </c>
      <c r="D13" s="26">
        <v>46289</v>
      </c>
      <c r="E13" s="27">
        <v>0.70833333333333337</v>
      </c>
      <c r="F13" s="6" t="s">
        <v>53</v>
      </c>
      <c r="G13" s="6" t="s">
        <v>22</v>
      </c>
      <c r="H13" s="6" t="s">
        <v>66</v>
      </c>
      <c r="I13" s="6" t="s">
        <v>55</v>
      </c>
      <c r="J13" s="5"/>
    </row>
    <row r="14" spans="1:10" x14ac:dyDescent="0.25">
      <c r="A14" s="5">
        <v>330</v>
      </c>
      <c r="B14" s="5">
        <v>40</v>
      </c>
      <c r="C14" s="25">
        <v>46295</v>
      </c>
      <c r="D14" s="26">
        <v>46295</v>
      </c>
      <c r="E14" s="27">
        <v>0.70833333333333337</v>
      </c>
      <c r="F14" s="6" t="s">
        <v>53</v>
      </c>
      <c r="G14" s="6" t="s">
        <v>17</v>
      </c>
      <c r="H14" s="6" t="s">
        <v>134</v>
      </c>
      <c r="I14" s="6" t="s">
        <v>130</v>
      </c>
      <c r="J14" s="5"/>
    </row>
    <row r="15" spans="1:10" x14ac:dyDescent="0.25">
      <c r="A15" s="5">
        <v>345</v>
      </c>
      <c r="B15" s="5">
        <v>40</v>
      </c>
      <c r="C15" s="25">
        <v>46296</v>
      </c>
      <c r="D15" s="26">
        <v>46296</v>
      </c>
      <c r="E15" s="27">
        <v>0.70833333333333337</v>
      </c>
      <c r="F15" s="6" t="s">
        <v>53</v>
      </c>
      <c r="G15" s="6" t="s">
        <v>18</v>
      </c>
      <c r="H15" s="6" t="s">
        <v>56</v>
      </c>
      <c r="I15" s="6" t="s">
        <v>66</v>
      </c>
      <c r="J15" s="5"/>
    </row>
    <row r="16" spans="1:10" x14ac:dyDescent="0.25">
      <c r="A16" s="5">
        <v>358</v>
      </c>
      <c r="B16" s="5">
        <v>41</v>
      </c>
      <c r="C16" s="25">
        <v>46301</v>
      </c>
      <c r="D16" s="26">
        <v>46301</v>
      </c>
      <c r="E16" s="27">
        <v>0.75</v>
      </c>
      <c r="F16" s="6" t="s">
        <v>53</v>
      </c>
      <c r="G16" s="6" t="s">
        <v>54</v>
      </c>
      <c r="H16" s="6" t="s">
        <v>55</v>
      </c>
      <c r="I16" s="6" t="s">
        <v>56</v>
      </c>
      <c r="J16" s="5"/>
    </row>
    <row r="17" spans="1:10" x14ac:dyDescent="0.25">
      <c r="A17" s="5">
        <v>395</v>
      </c>
      <c r="B17" s="5">
        <v>41</v>
      </c>
      <c r="C17" s="25">
        <v>46303</v>
      </c>
      <c r="D17" s="26">
        <v>46303</v>
      </c>
      <c r="E17" s="27">
        <v>0.70833333333333337</v>
      </c>
      <c r="F17" s="6" t="s">
        <v>53</v>
      </c>
      <c r="G17" s="6" t="s">
        <v>22</v>
      </c>
      <c r="H17" s="6" t="s">
        <v>66</v>
      </c>
      <c r="I17" s="6" t="s">
        <v>134</v>
      </c>
      <c r="J17" s="5"/>
    </row>
    <row r="18" spans="1:10" x14ac:dyDescent="0.25">
      <c r="A18" s="5">
        <v>408</v>
      </c>
      <c r="B18" s="5">
        <v>42</v>
      </c>
      <c r="C18" s="25">
        <v>46309</v>
      </c>
      <c r="D18" s="26">
        <v>46309</v>
      </c>
      <c r="E18" s="27">
        <v>0.70833333333333337</v>
      </c>
      <c r="F18" s="6" t="s">
        <v>53</v>
      </c>
      <c r="G18" s="6" t="s">
        <v>17</v>
      </c>
      <c r="H18" s="6" t="s">
        <v>134</v>
      </c>
      <c r="I18" s="6" t="s">
        <v>55</v>
      </c>
      <c r="J18" s="5"/>
    </row>
    <row r="19" spans="1:10" x14ac:dyDescent="0.25">
      <c r="A19" s="5">
        <v>432</v>
      </c>
      <c r="B19" s="5">
        <v>42</v>
      </c>
      <c r="C19" s="25">
        <v>46310</v>
      </c>
      <c r="D19" s="26">
        <v>46310</v>
      </c>
      <c r="E19" s="34">
        <v>0.75</v>
      </c>
      <c r="F19" s="6" t="s">
        <v>53</v>
      </c>
      <c r="G19" s="21" t="s">
        <v>154</v>
      </c>
      <c r="H19" s="6" t="s">
        <v>130</v>
      </c>
      <c r="I19" s="6" t="s">
        <v>66</v>
      </c>
      <c r="J19" s="5"/>
    </row>
  </sheetData>
  <autoFilter ref="A1:I19" xr:uid="{6AF7E247-0DA1-4A8F-A6F3-60CE14516C01}"/>
  <conditionalFormatting sqref="A2:J19">
    <cfRule type="expression" dxfId="33" priority="4">
      <formula>ISODD($B2)</formula>
    </cfRule>
    <cfRule type="expression" dxfId="32" priority="5">
      <formula>ISEVEN($B2)</formula>
    </cfRule>
  </conditionalFormatting>
  <conditionalFormatting sqref="A12:J13">
    <cfRule type="expression" dxfId="31" priority="1">
      <formula>ISODD($B12)</formula>
    </cfRule>
    <cfRule type="expression" dxfId="30" priority="2">
      <formula>ISEVEN($B12)</formula>
    </cfRule>
  </conditionalFormatting>
  <conditionalFormatting sqref="H2:I10">
    <cfRule type="cellIs" dxfId="29" priority="3" operator="equal">
      <formula>$K$2</formula>
    </cfRule>
  </conditionalFormatting>
  <pageMargins left="0.7" right="0.7" top="0.75" bottom="0.75" header="0.3" footer="0.3"/>
  <pageSetup paperSize="9" orientation="portrait" verticalDpi="0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EFE229-29B9-4902-8B60-8D3355EC3144}">
  <dimension ref="A1:J55"/>
  <sheetViews>
    <sheetView zoomScale="80" zoomScaleNormal="80" workbookViewId="0">
      <selection activeCell="G10" sqref="G10"/>
    </sheetView>
  </sheetViews>
  <sheetFormatPr defaultRowHeight="15" x14ac:dyDescent="0.25"/>
  <cols>
    <col min="1" max="1" width="16.140625" customWidth="1"/>
    <col min="2" max="2" width="8.42578125" customWidth="1"/>
    <col min="3" max="3" width="11.42578125" customWidth="1"/>
    <col min="4" max="4" width="7.28515625" customWidth="1"/>
    <col min="6" max="6" width="21" customWidth="1"/>
    <col min="7" max="7" width="25.85546875" customWidth="1"/>
    <col min="8" max="9" width="34.7109375" customWidth="1"/>
  </cols>
  <sheetData>
    <row r="1" spans="1:10" x14ac:dyDescent="0.25">
      <c r="A1" s="2" t="s">
        <v>149</v>
      </c>
      <c r="B1" s="2" t="s">
        <v>25</v>
      </c>
      <c r="C1" s="2" t="s">
        <v>0</v>
      </c>
      <c r="D1" s="2" t="s">
        <v>1</v>
      </c>
      <c r="E1" s="2" t="s">
        <v>2</v>
      </c>
      <c r="F1" s="2" t="s">
        <v>143</v>
      </c>
      <c r="G1" s="2" t="s">
        <v>5</v>
      </c>
      <c r="H1" s="2" t="s">
        <v>3</v>
      </c>
      <c r="I1" s="2" t="s">
        <v>4</v>
      </c>
      <c r="J1" s="2" t="s">
        <v>6</v>
      </c>
    </row>
    <row r="2" spans="1:10" x14ac:dyDescent="0.25">
      <c r="A2" s="5">
        <v>28</v>
      </c>
      <c r="B2" s="5">
        <v>34</v>
      </c>
      <c r="C2" s="25">
        <v>46251</v>
      </c>
      <c r="D2" s="26">
        <v>46251</v>
      </c>
      <c r="E2" s="27">
        <v>0.77083333333333337</v>
      </c>
      <c r="F2" s="6" t="s">
        <v>113</v>
      </c>
      <c r="G2" s="6" t="s">
        <v>44</v>
      </c>
      <c r="H2" s="6" t="s">
        <v>45</v>
      </c>
      <c r="I2" s="6" t="s">
        <v>141</v>
      </c>
      <c r="J2" s="6"/>
    </row>
    <row r="3" spans="1:10" x14ac:dyDescent="0.25">
      <c r="A3" s="5">
        <v>37</v>
      </c>
      <c r="B3" s="5">
        <v>34</v>
      </c>
      <c r="C3" s="25">
        <v>46252</v>
      </c>
      <c r="D3" s="26">
        <v>46252</v>
      </c>
      <c r="E3" s="27">
        <v>0.75</v>
      </c>
      <c r="F3" s="6" t="s">
        <v>113</v>
      </c>
      <c r="G3" s="6" t="s">
        <v>54</v>
      </c>
      <c r="H3" s="6" t="s">
        <v>114</v>
      </c>
      <c r="I3" s="6" t="s">
        <v>115</v>
      </c>
      <c r="J3" s="6"/>
    </row>
    <row r="4" spans="1:10" x14ac:dyDescent="0.25">
      <c r="A4" s="5">
        <v>41</v>
      </c>
      <c r="B4" s="5">
        <v>34</v>
      </c>
      <c r="C4" s="25">
        <v>46253</v>
      </c>
      <c r="D4" s="26">
        <v>46253</v>
      </c>
      <c r="E4" s="27">
        <v>0.70833333333333337</v>
      </c>
      <c r="F4" s="6" t="s">
        <v>113</v>
      </c>
      <c r="G4" s="6" t="s">
        <v>15</v>
      </c>
      <c r="H4" s="6" t="s">
        <v>59</v>
      </c>
      <c r="I4" s="6" t="s">
        <v>140</v>
      </c>
      <c r="J4" s="6"/>
    </row>
    <row r="5" spans="1:10" x14ac:dyDescent="0.25">
      <c r="A5" s="5">
        <v>45</v>
      </c>
      <c r="B5" s="5">
        <v>34</v>
      </c>
      <c r="C5" s="25">
        <v>46253</v>
      </c>
      <c r="D5" s="26">
        <v>46253</v>
      </c>
      <c r="E5" s="27">
        <v>0.79166666666666663</v>
      </c>
      <c r="F5" s="6" t="s">
        <v>113</v>
      </c>
      <c r="G5" s="6" t="s">
        <v>18</v>
      </c>
      <c r="H5" s="6" t="s">
        <v>78</v>
      </c>
      <c r="I5" s="6" t="s">
        <v>117</v>
      </c>
      <c r="J5" s="6"/>
    </row>
    <row r="6" spans="1:10" x14ac:dyDescent="0.25">
      <c r="A6" s="5">
        <v>53</v>
      </c>
      <c r="B6" s="5">
        <v>34</v>
      </c>
      <c r="C6" s="25">
        <v>46253</v>
      </c>
      <c r="D6" s="26">
        <v>46253</v>
      </c>
      <c r="E6" s="27">
        <v>0.75</v>
      </c>
      <c r="F6" s="6" t="s">
        <v>113</v>
      </c>
      <c r="G6" s="6" t="s">
        <v>16</v>
      </c>
      <c r="H6" s="6" t="s">
        <v>120</v>
      </c>
      <c r="I6" s="6" t="s">
        <v>38</v>
      </c>
      <c r="J6" s="6"/>
    </row>
    <row r="7" spans="1:10" x14ac:dyDescent="0.25">
      <c r="A7" s="5">
        <v>65</v>
      </c>
      <c r="B7" s="5">
        <v>34</v>
      </c>
      <c r="C7" s="25">
        <v>46253</v>
      </c>
      <c r="D7" s="26">
        <v>46253</v>
      </c>
      <c r="E7" s="27">
        <v>0.79166666666666663</v>
      </c>
      <c r="F7" s="6" t="s">
        <v>113</v>
      </c>
      <c r="G7" s="6" t="s">
        <v>24</v>
      </c>
      <c r="H7" s="6" t="s">
        <v>128</v>
      </c>
      <c r="I7" s="6" t="s">
        <v>37</v>
      </c>
      <c r="J7" s="6"/>
    </row>
    <row r="8" spans="1:10" x14ac:dyDescent="0.25">
      <c r="A8" s="5">
        <v>74</v>
      </c>
      <c r="B8" s="5">
        <v>35</v>
      </c>
      <c r="C8" s="25">
        <v>46258</v>
      </c>
      <c r="D8" s="26">
        <v>46258</v>
      </c>
      <c r="E8" s="27">
        <v>0.70833333333333337</v>
      </c>
      <c r="F8" s="6" t="s">
        <v>113</v>
      </c>
      <c r="G8" s="6" t="s">
        <v>15</v>
      </c>
      <c r="H8" s="6" t="s">
        <v>37</v>
      </c>
      <c r="I8" s="6" t="s">
        <v>120</v>
      </c>
      <c r="J8" s="6"/>
    </row>
    <row r="9" spans="1:10" x14ac:dyDescent="0.25">
      <c r="A9" s="5">
        <v>85</v>
      </c>
      <c r="B9" s="5">
        <v>35</v>
      </c>
      <c r="C9" s="25">
        <v>46259</v>
      </c>
      <c r="D9" s="26">
        <v>46259</v>
      </c>
      <c r="E9" s="27">
        <v>0.70833333333333337</v>
      </c>
      <c r="F9" s="6" t="s">
        <v>113</v>
      </c>
      <c r="G9" s="6" t="s">
        <v>19</v>
      </c>
      <c r="H9" s="6" t="s">
        <v>141</v>
      </c>
      <c r="I9" s="6" t="s">
        <v>140</v>
      </c>
      <c r="J9" s="6"/>
    </row>
    <row r="10" spans="1:10" x14ac:dyDescent="0.25">
      <c r="A10" s="5">
        <v>99</v>
      </c>
      <c r="B10" s="5">
        <v>35</v>
      </c>
      <c r="C10" s="25">
        <v>46260</v>
      </c>
      <c r="D10" s="26">
        <v>46260</v>
      </c>
      <c r="E10" s="34">
        <v>0.75</v>
      </c>
      <c r="F10" s="6" t="s">
        <v>113</v>
      </c>
      <c r="G10" s="21" t="s">
        <v>154</v>
      </c>
      <c r="H10" s="6" t="s">
        <v>38</v>
      </c>
      <c r="I10" s="6" t="s">
        <v>114</v>
      </c>
      <c r="J10" s="6"/>
    </row>
    <row r="11" spans="1:10" x14ac:dyDescent="0.25">
      <c r="A11" s="5">
        <v>113</v>
      </c>
      <c r="B11" s="5">
        <v>35</v>
      </c>
      <c r="C11" s="25">
        <v>46260</v>
      </c>
      <c r="D11" s="26">
        <v>46260</v>
      </c>
      <c r="E11" s="27">
        <v>0.79166666666666663</v>
      </c>
      <c r="F11" s="6" t="s">
        <v>113</v>
      </c>
      <c r="G11" s="6" t="s">
        <v>24</v>
      </c>
      <c r="H11" s="6" t="s">
        <v>128</v>
      </c>
      <c r="I11" s="6" t="s">
        <v>59</v>
      </c>
      <c r="J11" s="6"/>
    </row>
    <row r="12" spans="1:10" x14ac:dyDescent="0.25">
      <c r="A12" s="5">
        <v>115</v>
      </c>
      <c r="B12" s="5">
        <v>35</v>
      </c>
      <c r="C12" s="25">
        <v>46261</v>
      </c>
      <c r="D12" s="26">
        <v>46261</v>
      </c>
      <c r="E12" s="27">
        <v>0.75</v>
      </c>
      <c r="F12" s="6" t="s">
        <v>113</v>
      </c>
      <c r="G12" s="6" t="s">
        <v>17</v>
      </c>
      <c r="H12" s="6" t="s">
        <v>117</v>
      </c>
      <c r="I12" s="6" t="s">
        <v>45</v>
      </c>
      <c r="J12" s="6"/>
    </row>
    <row r="13" spans="1:10" x14ac:dyDescent="0.25">
      <c r="A13" s="5">
        <v>116</v>
      </c>
      <c r="B13" s="5">
        <v>35</v>
      </c>
      <c r="C13" s="25">
        <v>46261</v>
      </c>
      <c r="D13" s="26">
        <v>46261</v>
      </c>
      <c r="E13" s="27">
        <v>0.70833333333333337</v>
      </c>
      <c r="F13" s="6" t="s">
        <v>113</v>
      </c>
      <c r="G13" s="6" t="s">
        <v>18</v>
      </c>
      <c r="H13" s="6" t="s">
        <v>78</v>
      </c>
      <c r="I13" s="6" t="s">
        <v>115</v>
      </c>
      <c r="J13" s="6"/>
    </row>
    <row r="14" spans="1:10" x14ac:dyDescent="0.25">
      <c r="A14" s="5">
        <v>134</v>
      </c>
      <c r="B14" s="5">
        <v>36</v>
      </c>
      <c r="C14" s="25">
        <v>46265</v>
      </c>
      <c r="D14" s="26">
        <v>46265</v>
      </c>
      <c r="E14" s="27">
        <v>0.77083333333333337</v>
      </c>
      <c r="F14" s="6" t="s">
        <v>113</v>
      </c>
      <c r="G14" s="6" t="s">
        <v>44</v>
      </c>
      <c r="H14" s="6" t="s">
        <v>45</v>
      </c>
      <c r="I14" s="6" t="s">
        <v>120</v>
      </c>
      <c r="J14" s="6"/>
    </row>
    <row r="15" spans="1:10" x14ac:dyDescent="0.25">
      <c r="A15" s="5">
        <v>163</v>
      </c>
      <c r="B15" s="5">
        <v>36</v>
      </c>
      <c r="C15" s="25">
        <v>46268</v>
      </c>
      <c r="D15" s="26">
        <v>46268</v>
      </c>
      <c r="E15" s="27">
        <v>0.70833333333333337</v>
      </c>
      <c r="F15" s="6" t="s">
        <v>113</v>
      </c>
      <c r="G15" s="6" t="s">
        <v>17</v>
      </c>
      <c r="H15" s="6" t="s">
        <v>115</v>
      </c>
      <c r="I15" s="6" t="s">
        <v>59</v>
      </c>
      <c r="J15" s="6"/>
    </row>
    <row r="16" spans="1:10" x14ac:dyDescent="0.25">
      <c r="A16" s="5">
        <v>164</v>
      </c>
      <c r="B16" s="5">
        <v>36</v>
      </c>
      <c r="C16" s="25">
        <v>46268</v>
      </c>
      <c r="D16" s="26">
        <v>46268</v>
      </c>
      <c r="E16" s="27">
        <v>0.75</v>
      </c>
      <c r="F16" s="6" t="s">
        <v>113</v>
      </c>
      <c r="G16" s="6" t="s">
        <v>17</v>
      </c>
      <c r="H16" s="6" t="s">
        <v>117</v>
      </c>
      <c r="I16" s="6" t="s">
        <v>38</v>
      </c>
      <c r="J16" s="6"/>
    </row>
    <row r="17" spans="1:10" x14ac:dyDescent="0.25">
      <c r="A17" s="5">
        <v>165</v>
      </c>
      <c r="B17" s="5">
        <v>36</v>
      </c>
      <c r="C17" s="25">
        <v>46268</v>
      </c>
      <c r="D17" s="26">
        <v>46268</v>
      </c>
      <c r="E17" s="27">
        <v>0.70833333333333337</v>
      </c>
      <c r="F17" s="6" t="s">
        <v>113</v>
      </c>
      <c r="G17" s="6" t="s">
        <v>18</v>
      </c>
      <c r="H17" s="6" t="s">
        <v>78</v>
      </c>
      <c r="I17" s="6" t="s">
        <v>114</v>
      </c>
      <c r="J17" s="6"/>
    </row>
    <row r="18" spans="1:10" x14ac:dyDescent="0.25">
      <c r="A18" s="5">
        <v>169</v>
      </c>
      <c r="B18" s="5">
        <v>36</v>
      </c>
      <c r="C18" s="25">
        <v>46268</v>
      </c>
      <c r="D18" s="26">
        <v>46268</v>
      </c>
      <c r="E18" s="27">
        <v>0.79166666666666663</v>
      </c>
      <c r="F18" s="6" t="s">
        <v>113</v>
      </c>
      <c r="G18" s="6" t="s">
        <v>19</v>
      </c>
      <c r="H18" s="6" t="s">
        <v>140</v>
      </c>
      <c r="I18" s="6" t="s">
        <v>128</v>
      </c>
      <c r="J18" s="6"/>
    </row>
    <row r="19" spans="1:10" x14ac:dyDescent="0.25">
      <c r="A19" s="5">
        <v>170</v>
      </c>
      <c r="B19" s="5">
        <v>36</v>
      </c>
      <c r="C19" s="25">
        <v>46268</v>
      </c>
      <c r="D19" s="26">
        <v>46268</v>
      </c>
      <c r="E19" s="27">
        <v>0.79166666666666663</v>
      </c>
      <c r="F19" s="6" t="s">
        <v>113</v>
      </c>
      <c r="G19" s="6" t="s">
        <v>19</v>
      </c>
      <c r="H19" s="6" t="s">
        <v>141</v>
      </c>
      <c r="I19" s="6" t="s">
        <v>37</v>
      </c>
      <c r="J19" s="6"/>
    </row>
    <row r="20" spans="1:10" x14ac:dyDescent="0.25">
      <c r="A20" s="5">
        <v>191</v>
      </c>
      <c r="B20" s="5">
        <v>37</v>
      </c>
      <c r="C20" s="25">
        <v>46273</v>
      </c>
      <c r="D20" s="26">
        <v>46273</v>
      </c>
      <c r="E20" s="27">
        <v>0.70833333333333337</v>
      </c>
      <c r="F20" s="6" t="s">
        <v>113</v>
      </c>
      <c r="G20" s="6" t="s">
        <v>54</v>
      </c>
      <c r="H20" s="6" t="s">
        <v>114</v>
      </c>
      <c r="I20" s="6" t="s">
        <v>45</v>
      </c>
      <c r="J20" s="6"/>
    </row>
    <row r="21" spans="1:10" x14ac:dyDescent="0.25">
      <c r="A21" s="5">
        <v>197</v>
      </c>
      <c r="B21" s="5">
        <v>37</v>
      </c>
      <c r="C21" s="25">
        <v>46274</v>
      </c>
      <c r="D21" s="26">
        <v>46274</v>
      </c>
      <c r="E21" s="27">
        <v>0.70833333333333337</v>
      </c>
      <c r="F21" s="6" t="s">
        <v>113</v>
      </c>
      <c r="G21" s="6" t="s">
        <v>15</v>
      </c>
      <c r="H21" s="6" t="s">
        <v>59</v>
      </c>
      <c r="I21" s="6" t="s">
        <v>78</v>
      </c>
      <c r="J21" s="6"/>
    </row>
    <row r="22" spans="1:10" x14ac:dyDescent="0.25">
      <c r="A22" s="5">
        <v>201</v>
      </c>
      <c r="B22" s="5">
        <v>37</v>
      </c>
      <c r="C22" s="25">
        <v>46274</v>
      </c>
      <c r="D22" s="26">
        <v>46274</v>
      </c>
      <c r="E22" s="34">
        <v>0.75</v>
      </c>
      <c r="F22" s="6" t="s">
        <v>113</v>
      </c>
      <c r="G22" s="21" t="s">
        <v>154</v>
      </c>
      <c r="H22" s="6" t="s">
        <v>38</v>
      </c>
      <c r="I22" s="6" t="s">
        <v>115</v>
      </c>
      <c r="J22" s="6"/>
    </row>
    <row r="23" spans="1:10" x14ac:dyDescent="0.25">
      <c r="A23" s="5">
        <v>202</v>
      </c>
      <c r="B23" s="5">
        <v>37</v>
      </c>
      <c r="C23" s="25">
        <v>46274</v>
      </c>
      <c r="D23" s="26">
        <v>46274</v>
      </c>
      <c r="E23" s="27">
        <v>0.75</v>
      </c>
      <c r="F23" s="6" t="s">
        <v>113</v>
      </c>
      <c r="G23" s="6" t="s">
        <v>16</v>
      </c>
      <c r="H23" s="6" t="s">
        <v>120</v>
      </c>
      <c r="I23" s="6" t="s">
        <v>140</v>
      </c>
      <c r="J23" s="6"/>
    </row>
    <row r="24" spans="1:10" x14ac:dyDescent="0.25">
      <c r="A24" s="5">
        <v>215</v>
      </c>
      <c r="B24" s="5">
        <v>37</v>
      </c>
      <c r="C24" s="25">
        <v>46274</v>
      </c>
      <c r="D24" s="26">
        <v>46274</v>
      </c>
      <c r="E24" s="27">
        <v>0.79166666666666663</v>
      </c>
      <c r="F24" s="6" t="s">
        <v>113</v>
      </c>
      <c r="G24" s="6" t="s">
        <v>24</v>
      </c>
      <c r="H24" s="6" t="s">
        <v>128</v>
      </c>
      <c r="I24" s="6" t="s">
        <v>141</v>
      </c>
      <c r="J24" s="6"/>
    </row>
    <row r="25" spans="1:10" x14ac:dyDescent="0.25">
      <c r="A25" s="5">
        <v>217</v>
      </c>
      <c r="B25" s="5">
        <v>37</v>
      </c>
      <c r="C25" s="25">
        <v>46275</v>
      </c>
      <c r="D25" s="26">
        <v>46275</v>
      </c>
      <c r="E25" s="27">
        <v>0.79166666666666663</v>
      </c>
      <c r="F25" s="6" t="s">
        <v>113</v>
      </c>
      <c r="G25" s="6" t="s">
        <v>15</v>
      </c>
      <c r="H25" s="6" t="s">
        <v>37</v>
      </c>
      <c r="I25" s="6" t="s">
        <v>117</v>
      </c>
      <c r="J25" s="6"/>
    </row>
    <row r="26" spans="1:10" x14ac:dyDescent="0.25">
      <c r="A26" s="5">
        <v>227</v>
      </c>
      <c r="B26" s="5">
        <v>38</v>
      </c>
      <c r="C26" s="25">
        <v>46279</v>
      </c>
      <c r="D26" s="26">
        <v>46279</v>
      </c>
      <c r="E26" s="27">
        <v>0.77083333333333337</v>
      </c>
      <c r="F26" s="6" t="s">
        <v>113</v>
      </c>
      <c r="G26" s="6" t="s">
        <v>44</v>
      </c>
      <c r="H26" s="6" t="s">
        <v>45</v>
      </c>
      <c r="I26" s="6" t="s">
        <v>78</v>
      </c>
      <c r="J26" s="6"/>
    </row>
    <row r="27" spans="1:10" x14ac:dyDescent="0.25">
      <c r="A27" s="5">
        <v>232</v>
      </c>
      <c r="B27" s="5">
        <v>38</v>
      </c>
      <c r="C27" s="25">
        <v>46280</v>
      </c>
      <c r="D27" s="26">
        <v>46280</v>
      </c>
      <c r="E27" s="27">
        <v>0.70833333333333337</v>
      </c>
      <c r="F27" s="6" t="s">
        <v>113</v>
      </c>
      <c r="G27" s="6" t="s">
        <v>19</v>
      </c>
      <c r="H27" s="6" t="s">
        <v>141</v>
      </c>
      <c r="I27" s="6" t="s">
        <v>120</v>
      </c>
      <c r="J27" s="6"/>
    </row>
    <row r="28" spans="1:10" x14ac:dyDescent="0.25">
      <c r="A28" s="5">
        <v>233</v>
      </c>
      <c r="B28" s="5">
        <v>38</v>
      </c>
      <c r="C28" s="25">
        <v>46280</v>
      </c>
      <c r="D28" s="26">
        <v>46280</v>
      </c>
      <c r="E28" s="27">
        <v>0.70833333333333337</v>
      </c>
      <c r="F28" s="6" t="s">
        <v>113</v>
      </c>
      <c r="G28" s="6" t="s">
        <v>19</v>
      </c>
      <c r="H28" s="6" t="s">
        <v>140</v>
      </c>
      <c r="I28" s="6" t="s">
        <v>114</v>
      </c>
      <c r="J28" s="6"/>
    </row>
    <row r="29" spans="1:10" x14ac:dyDescent="0.25">
      <c r="A29" s="5">
        <v>234</v>
      </c>
      <c r="B29" s="5">
        <v>38</v>
      </c>
      <c r="C29" s="25">
        <v>46281</v>
      </c>
      <c r="D29" s="26">
        <v>46281</v>
      </c>
      <c r="E29" s="27">
        <v>0.70833333333333337</v>
      </c>
      <c r="F29" s="6" t="s">
        <v>113</v>
      </c>
      <c r="G29" s="6" t="s">
        <v>15</v>
      </c>
      <c r="H29" s="6" t="s">
        <v>59</v>
      </c>
      <c r="I29" s="6" t="s">
        <v>38</v>
      </c>
      <c r="J29" s="6"/>
    </row>
    <row r="30" spans="1:10" x14ac:dyDescent="0.25">
      <c r="A30" s="5">
        <v>256</v>
      </c>
      <c r="B30" s="5">
        <v>38</v>
      </c>
      <c r="C30" s="25">
        <v>46282</v>
      </c>
      <c r="D30" s="26">
        <v>46282</v>
      </c>
      <c r="E30" s="27">
        <v>0.70833333333333337</v>
      </c>
      <c r="F30" s="6" t="s">
        <v>113</v>
      </c>
      <c r="G30" s="6" t="s">
        <v>17</v>
      </c>
      <c r="H30" s="6" t="s">
        <v>115</v>
      </c>
      <c r="I30" s="6" t="s">
        <v>37</v>
      </c>
      <c r="J30" s="6"/>
    </row>
    <row r="31" spans="1:10" x14ac:dyDescent="0.25">
      <c r="A31" s="5">
        <v>258</v>
      </c>
      <c r="B31" s="5">
        <v>38</v>
      </c>
      <c r="C31" s="25">
        <v>46282</v>
      </c>
      <c r="D31" s="26">
        <v>46282</v>
      </c>
      <c r="E31" s="27">
        <v>0.75</v>
      </c>
      <c r="F31" s="6" t="s">
        <v>113</v>
      </c>
      <c r="G31" s="6" t="s">
        <v>17</v>
      </c>
      <c r="H31" s="6" t="s">
        <v>117</v>
      </c>
      <c r="I31" s="6" t="s">
        <v>128</v>
      </c>
      <c r="J31" s="6"/>
    </row>
    <row r="32" spans="1:10" x14ac:dyDescent="0.25">
      <c r="A32" s="5">
        <v>267</v>
      </c>
      <c r="B32" s="5">
        <v>39</v>
      </c>
      <c r="C32" s="25">
        <v>46286</v>
      </c>
      <c r="D32" s="26">
        <v>46286</v>
      </c>
      <c r="E32" s="27">
        <v>0.70833333333333337</v>
      </c>
      <c r="F32" s="6" t="s">
        <v>113</v>
      </c>
      <c r="G32" s="6" t="s">
        <v>15</v>
      </c>
      <c r="H32" s="6" t="s">
        <v>37</v>
      </c>
      <c r="I32" s="6" t="s">
        <v>38</v>
      </c>
      <c r="J32" s="6"/>
    </row>
    <row r="33" spans="1:10" x14ac:dyDescent="0.25">
      <c r="A33" s="5">
        <v>270</v>
      </c>
      <c r="B33" s="5">
        <v>39</v>
      </c>
      <c r="C33" s="25">
        <v>46286</v>
      </c>
      <c r="D33" s="26">
        <v>46286</v>
      </c>
      <c r="E33" s="27">
        <v>0.77083333333333337</v>
      </c>
      <c r="F33" s="6" t="s">
        <v>113</v>
      </c>
      <c r="G33" s="6" t="s">
        <v>44</v>
      </c>
      <c r="H33" s="6" t="s">
        <v>45</v>
      </c>
      <c r="I33" s="6" t="s">
        <v>59</v>
      </c>
      <c r="J33" s="6"/>
    </row>
    <row r="34" spans="1:10" x14ac:dyDescent="0.25">
      <c r="A34" s="5">
        <v>274</v>
      </c>
      <c r="B34" s="5">
        <v>39</v>
      </c>
      <c r="C34" s="25">
        <v>46287</v>
      </c>
      <c r="D34" s="26">
        <v>46287</v>
      </c>
      <c r="E34" s="27">
        <v>0.75</v>
      </c>
      <c r="F34" s="6" t="s">
        <v>113</v>
      </c>
      <c r="G34" s="6" t="s">
        <v>54</v>
      </c>
      <c r="H34" s="6" t="s">
        <v>114</v>
      </c>
      <c r="I34" s="6" t="s">
        <v>141</v>
      </c>
      <c r="J34" s="6"/>
    </row>
    <row r="35" spans="1:10" x14ac:dyDescent="0.25">
      <c r="A35" s="5">
        <v>287</v>
      </c>
      <c r="B35" s="5">
        <v>39</v>
      </c>
      <c r="C35" s="25">
        <v>46288</v>
      </c>
      <c r="D35" s="26">
        <v>46288</v>
      </c>
      <c r="E35" s="27">
        <v>0.75</v>
      </c>
      <c r="F35" s="6" t="s">
        <v>113</v>
      </c>
      <c r="G35" s="6" t="s">
        <v>16</v>
      </c>
      <c r="H35" s="6" t="s">
        <v>120</v>
      </c>
      <c r="I35" s="6" t="s">
        <v>117</v>
      </c>
      <c r="J35" s="6"/>
    </row>
    <row r="36" spans="1:10" x14ac:dyDescent="0.25">
      <c r="A36" s="5">
        <v>298</v>
      </c>
      <c r="B36" s="5">
        <v>39</v>
      </c>
      <c r="C36" s="25">
        <v>46288</v>
      </c>
      <c r="D36" s="26">
        <v>46288</v>
      </c>
      <c r="E36" s="27">
        <v>0.79166666666666663</v>
      </c>
      <c r="F36" s="6" t="s">
        <v>113</v>
      </c>
      <c r="G36" s="6" t="s">
        <v>24</v>
      </c>
      <c r="H36" s="6" t="s">
        <v>128</v>
      </c>
      <c r="I36" s="6" t="s">
        <v>115</v>
      </c>
      <c r="J36" s="6"/>
    </row>
    <row r="37" spans="1:10" x14ac:dyDescent="0.25">
      <c r="A37" s="5">
        <v>300</v>
      </c>
      <c r="B37" s="5">
        <v>39</v>
      </c>
      <c r="C37" s="25">
        <v>46289</v>
      </c>
      <c r="D37" s="26">
        <v>46289</v>
      </c>
      <c r="E37" s="27">
        <v>0.70833333333333337</v>
      </c>
      <c r="F37" s="6" t="s">
        <v>113</v>
      </c>
      <c r="G37" s="6" t="s">
        <v>18</v>
      </c>
      <c r="H37" s="6" t="s">
        <v>78</v>
      </c>
      <c r="I37" s="6" t="s">
        <v>140</v>
      </c>
      <c r="J37" s="6"/>
    </row>
    <row r="38" spans="1:10" x14ac:dyDescent="0.25">
      <c r="A38" s="5">
        <v>320</v>
      </c>
      <c r="B38" s="5">
        <v>40</v>
      </c>
      <c r="C38" s="25">
        <v>46294</v>
      </c>
      <c r="D38" s="26">
        <v>46294</v>
      </c>
      <c r="E38" s="27">
        <v>0.75</v>
      </c>
      <c r="F38" s="6" t="s">
        <v>113</v>
      </c>
      <c r="G38" s="6" t="s">
        <v>54</v>
      </c>
      <c r="H38" s="6" t="s">
        <v>114</v>
      </c>
      <c r="I38" s="6" t="s">
        <v>37</v>
      </c>
      <c r="J38" s="6"/>
    </row>
    <row r="39" spans="1:10" x14ac:dyDescent="0.25">
      <c r="A39" s="5">
        <v>321</v>
      </c>
      <c r="B39" s="5">
        <v>40</v>
      </c>
      <c r="C39" s="25">
        <v>46294</v>
      </c>
      <c r="D39" s="26">
        <v>46294</v>
      </c>
      <c r="E39" s="27">
        <v>0.70833333333333337</v>
      </c>
      <c r="F39" s="6" t="s">
        <v>113</v>
      </c>
      <c r="G39" s="6" t="s">
        <v>19</v>
      </c>
      <c r="H39" s="6" t="s">
        <v>141</v>
      </c>
      <c r="I39" s="6" t="s">
        <v>59</v>
      </c>
      <c r="J39" s="6"/>
    </row>
    <row r="40" spans="1:10" x14ac:dyDescent="0.25">
      <c r="A40" s="5">
        <v>322</v>
      </c>
      <c r="B40" s="5">
        <v>40</v>
      </c>
      <c r="C40" s="25">
        <v>46294</v>
      </c>
      <c r="D40" s="26">
        <v>46294</v>
      </c>
      <c r="E40" s="27">
        <v>0.70833333333333337</v>
      </c>
      <c r="F40" s="6" t="s">
        <v>113</v>
      </c>
      <c r="G40" s="6" t="s">
        <v>19</v>
      </c>
      <c r="H40" s="6" t="s">
        <v>140</v>
      </c>
      <c r="I40" s="6" t="s">
        <v>117</v>
      </c>
      <c r="J40" s="6"/>
    </row>
    <row r="41" spans="1:10" x14ac:dyDescent="0.25">
      <c r="A41" s="5">
        <v>334</v>
      </c>
      <c r="B41" s="5">
        <v>40</v>
      </c>
      <c r="C41" s="25">
        <v>46295</v>
      </c>
      <c r="D41" s="26">
        <v>46295</v>
      </c>
      <c r="E41" s="27">
        <v>0.75</v>
      </c>
      <c r="F41" s="6" t="s">
        <v>113</v>
      </c>
      <c r="G41" s="6" t="s">
        <v>16</v>
      </c>
      <c r="H41" s="6" t="s">
        <v>120</v>
      </c>
      <c r="I41" s="6" t="s">
        <v>128</v>
      </c>
      <c r="J41" s="6"/>
    </row>
    <row r="42" spans="1:10" x14ac:dyDescent="0.25">
      <c r="A42" s="5">
        <v>344</v>
      </c>
      <c r="B42" s="5">
        <v>40</v>
      </c>
      <c r="C42" s="25">
        <v>46296</v>
      </c>
      <c r="D42" s="26">
        <v>46296</v>
      </c>
      <c r="E42" s="27">
        <v>0.70833333333333337</v>
      </c>
      <c r="F42" s="6" t="s">
        <v>113</v>
      </c>
      <c r="G42" s="6" t="s">
        <v>17</v>
      </c>
      <c r="H42" s="6" t="s">
        <v>115</v>
      </c>
      <c r="I42" s="6" t="s">
        <v>45</v>
      </c>
      <c r="J42" s="6"/>
    </row>
    <row r="43" spans="1:10" x14ac:dyDescent="0.25">
      <c r="A43" s="5">
        <v>347</v>
      </c>
      <c r="B43" s="5">
        <v>40</v>
      </c>
      <c r="C43" s="25">
        <v>46296</v>
      </c>
      <c r="D43" s="26">
        <v>46296</v>
      </c>
      <c r="E43" s="34">
        <v>0.75</v>
      </c>
      <c r="F43" s="6" t="s">
        <v>113</v>
      </c>
      <c r="G43" s="21" t="s">
        <v>154</v>
      </c>
      <c r="H43" s="6" t="s">
        <v>38</v>
      </c>
      <c r="I43" s="6" t="s">
        <v>78</v>
      </c>
      <c r="J43" s="6"/>
    </row>
    <row r="44" spans="1:10" x14ac:dyDescent="0.25">
      <c r="A44" s="5">
        <v>353</v>
      </c>
      <c r="B44" s="5">
        <v>41</v>
      </c>
      <c r="C44" s="25">
        <v>46300</v>
      </c>
      <c r="D44" s="26">
        <v>46300</v>
      </c>
      <c r="E44" s="27">
        <v>0.70833333333333337</v>
      </c>
      <c r="F44" s="6" t="s">
        <v>113</v>
      </c>
      <c r="G44" s="6" t="s">
        <v>15</v>
      </c>
      <c r="H44" s="6" t="s">
        <v>37</v>
      </c>
      <c r="I44" s="6" t="s">
        <v>78</v>
      </c>
      <c r="J44" s="6"/>
    </row>
    <row r="45" spans="1:10" x14ac:dyDescent="0.25">
      <c r="A45" s="5">
        <v>373</v>
      </c>
      <c r="B45" s="5">
        <v>41</v>
      </c>
      <c r="C45" s="25">
        <v>46302</v>
      </c>
      <c r="D45" s="26">
        <v>46302</v>
      </c>
      <c r="E45" s="27">
        <v>0.75</v>
      </c>
      <c r="F45" s="6" t="s">
        <v>113</v>
      </c>
      <c r="G45" s="6" t="s">
        <v>16</v>
      </c>
      <c r="H45" s="6" t="s">
        <v>120</v>
      </c>
      <c r="I45" s="6" t="s">
        <v>59</v>
      </c>
      <c r="J45" s="6"/>
    </row>
    <row r="46" spans="1:10" x14ac:dyDescent="0.25">
      <c r="A46" s="5">
        <v>384</v>
      </c>
      <c r="B46" s="5">
        <v>41</v>
      </c>
      <c r="C46" s="25">
        <v>46302</v>
      </c>
      <c r="D46" s="26">
        <v>46302</v>
      </c>
      <c r="E46" s="27">
        <v>0.79166666666666663</v>
      </c>
      <c r="F46" s="6" t="s">
        <v>113</v>
      </c>
      <c r="G46" s="6" t="s">
        <v>24</v>
      </c>
      <c r="H46" s="6" t="s">
        <v>128</v>
      </c>
      <c r="I46" s="6" t="s">
        <v>114</v>
      </c>
      <c r="J46" s="6"/>
    </row>
    <row r="47" spans="1:10" x14ac:dyDescent="0.25">
      <c r="A47" s="5">
        <v>387</v>
      </c>
      <c r="B47" s="5">
        <v>41</v>
      </c>
      <c r="C47" s="25">
        <v>46303</v>
      </c>
      <c r="D47" s="26">
        <v>46303</v>
      </c>
      <c r="E47" s="27">
        <v>0.70833333333333337</v>
      </c>
      <c r="F47" s="6" t="s">
        <v>113</v>
      </c>
      <c r="G47" s="6" t="s">
        <v>17</v>
      </c>
      <c r="H47" s="6" t="s">
        <v>115</v>
      </c>
      <c r="I47" s="6" t="s">
        <v>140</v>
      </c>
      <c r="J47" s="6"/>
    </row>
    <row r="48" spans="1:10" x14ac:dyDescent="0.25">
      <c r="A48" s="5">
        <v>388</v>
      </c>
      <c r="B48" s="5">
        <v>41</v>
      </c>
      <c r="C48" s="25">
        <v>46303</v>
      </c>
      <c r="D48" s="26">
        <v>46303</v>
      </c>
      <c r="E48" s="27">
        <v>0.75</v>
      </c>
      <c r="F48" s="6" t="s">
        <v>113</v>
      </c>
      <c r="G48" s="6" t="s">
        <v>17</v>
      </c>
      <c r="H48" s="6" t="s">
        <v>117</v>
      </c>
      <c r="I48" s="6" t="s">
        <v>141</v>
      </c>
      <c r="J48" s="6"/>
    </row>
    <row r="49" spans="1:10" x14ac:dyDescent="0.25">
      <c r="A49" s="5">
        <v>390</v>
      </c>
      <c r="B49" s="5">
        <v>41</v>
      </c>
      <c r="C49" s="25">
        <v>46303</v>
      </c>
      <c r="D49" s="26">
        <v>46303</v>
      </c>
      <c r="E49" s="34">
        <v>0.75</v>
      </c>
      <c r="F49" s="6" t="s">
        <v>113</v>
      </c>
      <c r="G49" s="21" t="s">
        <v>154</v>
      </c>
      <c r="H49" s="6" t="s">
        <v>38</v>
      </c>
      <c r="I49" s="6" t="s">
        <v>45</v>
      </c>
      <c r="J49" s="6"/>
    </row>
    <row r="50" spans="1:10" x14ac:dyDescent="0.25">
      <c r="A50" s="5">
        <v>400</v>
      </c>
      <c r="B50" s="5">
        <v>42</v>
      </c>
      <c r="C50" s="25">
        <v>46307</v>
      </c>
      <c r="D50" s="26">
        <v>46307</v>
      </c>
      <c r="E50" s="27">
        <v>0.77083333333333337</v>
      </c>
      <c r="F50" s="6" t="s">
        <v>113</v>
      </c>
      <c r="G50" s="6" t="s">
        <v>44</v>
      </c>
      <c r="H50" s="6" t="s">
        <v>45</v>
      </c>
      <c r="I50" s="6" t="s">
        <v>37</v>
      </c>
      <c r="J50" s="6"/>
    </row>
    <row r="51" spans="1:10" x14ac:dyDescent="0.25">
      <c r="A51" s="5">
        <v>404</v>
      </c>
      <c r="B51" s="5">
        <v>42</v>
      </c>
      <c r="C51" s="25">
        <v>46308</v>
      </c>
      <c r="D51" s="26">
        <v>46308</v>
      </c>
      <c r="E51" s="27">
        <v>0.75</v>
      </c>
      <c r="F51" s="6" t="s">
        <v>113</v>
      </c>
      <c r="G51" s="6" t="s">
        <v>54</v>
      </c>
      <c r="H51" s="6" t="s">
        <v>114</v>
      </c>
      <c r="I51" s="6" t="s">
        <v>120</v>
      </c>
      <c r="J51" s="6"/>
    </row>
    <row r="52" spans="1:10" x14ac:dyDescent="0.25">
      <c r="A52" s="5">
        <v>405</v>
      </c>
      <c r="B52" s="5">
        <v>42</v>
      </c>
      <c r="C52" s="25">
        <v>46308</v>
      </c>
      <c r="D52" s="26">
        <v>46308</v>
      </c>
      <c r="E52" s="27">
        <v>0.70833333333333337</v>
      </c>
      <c r="F52" s="6" t="s">
        <v>113</v>
      </c>
      <c r="G52" s="6" t="s">
        <v>19</v>
      </c>
      <c r="H52" s="6" t="s">
        <v>141</v>
      </c>
      <c r="I52" s="6" t="s">
        <v>115</v>
      </c>
      <c r="J52" s="6"/>
    </row>
    <row r="53" spans="1:10" x14ac:dyDescent="0.25">
      <c r="A53" s="5">
        <v>406</v>
      </c>
      <c r="B53" s="5">
        <v>42</v>
      </c>
      <c r="C53" s="25">
        <v>46308</v>
      </c>
      <c r="D53" s="26">
        <v>46308</v>
      </c>
      <c r="E53" s="27">
        <v>0.70833333333333337</v>
      </c>
      <c r="F53" s="6" t="s">
        <v>113</v>
      </c>
      <c r="G53" s="6" t="s">
        <v>19</v>
      </c>
      <c r="H53" s="6" t="s">
        <v>140</v>
      </c>
      <c r="I53" s="6" t="s">
        <v>38</v>
      </c>
      <c r="J53" s="6"/>
    </row>
    <row r="54" spans="1:10" x14ac:dyDescent="0.25">
      <c r="A54" s="5">
        <v>407</v>
      </c>
      <c r="B54" s="5">
        <v>42</v>
      </c>
      <c r="C54" s="25">
        <v>46309</v>
      </c>
      <c r="D54" s="26">
        <v>46309</v>
      </c>
      <c r="E54" s="27">
        <v>0.70833333333333337</v>
      </c>
      <c r="F54" s="6" t="s">
        <v>113</v>
      </c>
      <c r="G54" s="6" t="s">
        <v>15</v>
      </c>
      <c r="H54" s="6" t="s">
        <v>59</v>
      </c>
      <c r="I54" s="6" t="s">
        <v>117</v>
      </c>
      <c r="J54" s="6"/>
    </row>
    <row r="55" spans="1:10" x14ac:dyDescent="0.25">
      <c r="A55" s="5">
        <v>430</v>
      </c>
      <c r="B55" s="5">
        <v>42</v>
      </c>
      <c r="C55" s="25">
        <v>46310</v>
      </c>
      <c r="D55" s="26">
        <v>46310</v>
      </c>
      <c r="E55" s="27">
        <v>0.70833333333333337</v>
      </c>
      <c r="F55" s="6" t="s">
        <v>113</v>
      </c>
      <c r="G55" s="6" t="s">
        <v>18</v>
      </c>
      <c r="H55" s="6" t="s">
        <v>78</v>
      </c>
      <c r="I55" s="6" t="s">
        <v>128</v>
      </c>
      <c r="J55" s="6"/>
    </row>
  </sheetData>
  <autoFilter ref="A1:I55" xr:uid="{62EFE229-29B9-4902-8B60-8D3355EC3144}"/>
  <conditionalFormatting sqref="A2:J55">
    <cfRule type="expression" dxfId="28" priority="4">
      <formula>ISODD($B2)</formula>
    </cfRule>
    <cfRule type="expression" dxfId="27" priority="5">
      <formula>ISEVEN($B2)</formula>
    </cfRule>
  </conditionalFormatting>
  <conditionalFormatting sqref="H2:I29">
    <cfRule type="cellIs" dxfId="26" priority="3" operator="equal">
      <formula>$K$2</formula>
    </cfRule>
  </conditionalFormatting>
  <conditionalFormatting sqref="J11 A35:J40">
    <cfRule type="expression" dxfId="25" priority="1">
      <formula>ISODD($B11)</formula>
    </cfRule>
    <cfRule type="expression" dxfId="24" priority="2">
      <formula>ISEVEN($B11)</formula>
    </cfRule>
  </conditionalFormatting>
  <pageMargins left="0.7" right="0.7" top="0.75" bottom="0.75" header="0.3" footer="0.3"/>
  <pageSetup paperSize="9" orientation="portrait" verticalDpi="0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7B2FF1-38F9-4DC7-8DBE-8511DBDFB601}">
  <dimension ref="A1:J73"/>
  <sheetViews>
    <sheetView zoomScale="80" zoomScaleNormal="80" workbookViewId="0"/>
  </sheetViews>
  <sheetFormatPr defaultRowHeight="15" x14ac:dyDescent="0.25"/>
  <cols>
    <col min="1" max="1" width="14" customWidth="1"/>
    <col min="2" max="2" width="8.42578125" customWidth="1"/>
    <col min="3" max="3" width="11.42578125" customWidth="1"/>
    <col min="4" max="4" width="7.28515625" customWidth="1"/>
    <col min="6" max="6" width="21" customWidth="1"/>
    <col min="7" max="7" width="25.85546875" customWidth="1"/>
    <col min="8" max="9" width="34.7109375" customWidth="1"/>
    <col min="10" max="10" width="27.85546875" customWidth="1"/>
  </cols>
  <sheetData>
    <row r="1" spans="1:10" x14ac:dyDescent="0.25">
      <c r="A1" s="2" t="s">
        <v>153</v>
      </c>
      <c r="B1" s="2" t="s">
        <v>25</v>
      </c>
      <c r="C1" s="2" t="s">
        <v>0</v>
      </c>
      <c r="D1" s="2" t="s">
        <v>1</v>
      </c>
      <c r="E1" s="2" t="s">
        <v>2</v>
      </c>
      <c r="F1" s="2" t="s">
        <v>143</v>
      </c>
      <c r="G1" s="2" t="s">
        <v>5</v>
      </c>
      <c r="H1" s="2" t="s">
        <v>3</v>
      </c>
      <c r="I1" s="2" t="s">
        <v>4</v>
      </c>
      <c r="J1" s="2" t="s">
        <v>6</v>
      </c>
    </row>
    <row r="2" spans="1:10" x14ac:dyDescent="0.25">
      <c r="A2" s="5">
        <v>28</v>
      </c>
      <c r="B2" s="5">
        <v>34</v>
      </c>
      <c r="C2" s="25">
        <v>46251</v>
      </c>
      <c r="D2" s="26">
        <v>46251</v>
      </c>
      <c r="E2" s="27">
        <v>0.77083333333333337</v>
      </c>
      <c r="F2" s="6" t="s">
        <v>113</v>
      </c>
      <c r="G2" s="6" t="s">
        <v>44</v>
      </c>
      <c r="H2" s="6" t="s">
        <v>45</v>
      </c>
      <c r="I2" s="6" t="s">
        <v>141</v>
      </c>
      <c r="J2" s="6"/>
    </row>
    <row r="3" spans="1:10" x14ac:dyDescent="0.25">
      <c r="A3" s="5">
        <v>36</v>
      </c>
      <c r="B3" s="5">
        <v>34</v>
      </c>
      <c r="C3" s="25">
        <v>46252</v>
      </c>
      <c r="D3" s="26">
        <v>46252</v>
      </c>
      <c r="E3" s="27">
        <v>0.70833333333333337</v>
      </c>
      <c r="F3" s="6" t="s">
        <v>53</v>
      </c>
      <c r="G3" s="6" t="s">
        <v>54</v>
      </c>
      <c r="H3" s="6" t="s">
        <v>55</v>
      </c>
      <c r="I3" s="6" t="s">
        <v>66</v>
      </c>
      <c r="J3" s="5"/>
    </row>
    <row r="4" spans="1:10" x14ac:dyDescent="0.25">
      <c r="A4" s="5">
        <v>37</v>
      </c>
      <c r="B4" s="5">
        <v>34</v>
      </c>
      <c r="C4" s="25">
        <v>46252</v>
      </c>
      <c r="D4" s="26">
        <v>46252</v>
      </c>
      <c r="E4" s="27">
        <v>0.75</v>
      </c>
      <c r="F4" s="6" t="s">
        <v>113</v>
      </c>
      <c r="G4" s="6" t="s">
        <v>54</v>
      </c>
      <c r="H4" s="6" t="s">
        <v>114</v>
      </c>
      <c r="I4" s="6" t="s">
        <v>115</v>
      </c>
      <c r="J4" s="6"/>
    </row>
    <row r="5" spans="1:10" x14ac:dyDescent="0.25">
      <c r="A5" s="5">
        <v>41</v>
      </c>
      <c r="B5" s="5">
        <v>34</v>
      </c>
      <c r="C5" s="25">
        <v>46253</v>
      </c>
      <c r="D5" s="26">
        <v>46253</v>
      </c>
      <c r="E5" s="27">
        <v>0.70833333333333337</v>
      </c>
      <c r="F5" s="6" t="s">
        <v>113</v>
      </c>
      <c r="G5" s="6" t="s">
        <v>15</v>
      </c>
      <c r="H5" s="6" t="s">
        <v>59</v>
      </c>
      <c r="I5" s="6" t="s">
        <v>140</v>
      </c>
      <c r="J5" s="6"/>
    </row>
    <row r="6" spans="1:10" x14ac:dyDescent="0.25">
      <c r="A6" s="5">
        <v>45</v>
      </c>
      <c r="B6" s="5">
        <v>34</v>
      </c>
      <c r="C6" s="25">
        <v>46253</v>
      </c>
      <c r="D6" s="26">
        <v>46253</v>
      </c>
      <c r="E6" s="27">
        <v>0.79166666666666663</v>
      </c>
      <c r="F6" s="6" t="s">
        <v>113</v>
      </c>
      <c r="G6" s="6" t="s">
        <v>18</v>
      </c>
      <c r="H6" s="6" t="s">
        <v>78</v>
      </c>
      <c r="I6" s="6" t="s">
        <v>117</v>
      </c>
      <c r="J6" s="6"/>
    </row>
    <row r="7" spans="1:10" x14ac:dyDescent="0.25">
      <c r="A7" s="5">
        <v>53</v>
      </c>
      <c r="B7" s="5">
        <v>34</v>
      </c>
      <c r="C7" s="25">
        <v>46253</v>
      </c>
      <c r="D7" s="26">
        <v>46253</v>
      </c>
      <c r="E7" s="27">
        <v>0.75</v>
      </c>
      <c r="F7" s="6" t="s">
        <v>113</v>
      </c>
      <c r="G7" s="6" t="s">
        <v>16</v>
      </c>
      <c r="H7" s="6" t="s">
        <v>120</v>
      </c>
      <c r="I7" s="6" t="s">
        <v>38</v>
      </c>
      <c r="J7" s="6"/>
    </row>
    <row r="8" spans="1:10" x14ac:dyDescent="0.25">
      <c r="A8" s="5">
        <v>65</v>
      </c>
      <c r="B8" s="5">
        <v>34</v>
      </c>
      <c r="C8" s="25">
        <v>46253</v>
      </c>
      <c r="D8" s="26">
        <v>46253</v>
      </c>
      <c r="E8" s="27">
        <v>0.79166666666666663</v>
      </c>
      <c r="F8" s="6" t="s">
        <v>113</v>
      </c>
      <c r="G8" s="6" t="s">
        <v>24</v>
      </c>
      <c r="H8" s="6" t="s">
        <v>128</v>
      </c>
      <c r="I8" s="6" t="s">
        <v>37</v>
      </c>
      <c r="J8" s="6"/>
    </row>
    <row r="9" spans="1:10" x14ac:dyDescent="0.25">
      <c r="A9" s="5">
        <v>67</v>
      </c>
      <c r="B9" s="5">
        <v>34</v>
      </c>
      <c r="C9" s="25">
        <v>46254</v>
      </c>
      <c r="D9" s="26">
        <v>46254</v>
      </c>
      <c r="E9" s="27">
        <v>0.75</v>
      </c>
      <c r="F9" s="6" t="s">
        <v>53</v>
      </c>
      <c r="G9" s="6" t="s">
        <v>18</v>
      </c>
      <c r="H9" s="6" t="s">
        <v>56</v>
      </c>
      <c r="I9" s="6" t="s">
        <v>130</v>
      </c>
      <c r="J9" s="5"/>
    </row>
    <row r="10" spans="1:10" x14ac:dyDescent="0.25">
      <c r="A10" s="5">
        <v>74</v>
      </c>
      <c r="B10" s="5">
        <v>35</v>
      </c>
      <c r="C10" s="25">
        <v>46258</v>
      </c>
      <c r="D10" s="26">
        <v>46258</v>
      </c>
      <c r="E10" s="27">
        <v>0.70833333333333337</v>
      </c>
      <c r="F10" s="6" t="s">
        <v>113</v>
      </c>
      <c r="G10" s="6" t="s">
        <v>15</v>
      </c>
      <c r="H10" s="6" t="s">
        <v>37</v>
      </c>
      <c r="I10" s="6" t="s">
        <v>120</v>
      </c>
      <c r="J10" s="6"/>
    </row>
    <row r="11" spans="1:10" x14ac:dyDescent="0.25">
      <c r="A11" s="5">
        <v>85</v>
      </c>
      <c r="B11" s="5">
        <v>35</v>
      </c>
      <c r="C11" s="25">
        <v>46259</v>
      </c>
      <c r="D11" s="26">
        <v>46259</v>
      </c>
      <c r="E11" s="27">
        <v>0.70833333333333337</v>
      </c>
      <c r="F11" s="6" t="s">
        <v>113</v>
      </c>
      <c r="G11" s="6" t="s">
        <v>19</v>
      </c>
      <c r="H11" s="6" t="s">
        <v>141</v>
      </c>
      <c r="I11" s="6" t="s">
        <v>140</v>
      </c>
      <c r="J11" s="6"/>
    </row>
    <row r="12" spans="1:10" x14ac:dyDescent="0.25">
      <c r="A12" s="5">
        <v>88</v>
      </c>
      <c r="B12" s="5">
        <v>35</v>
      </c>
      <c r="C12" s="25">
        <v>46259</v>
      </c>
      <c r="D12" s="26">
        <v>46259</v>
      </c>
      <c r="E12" s="27">
        <v>0.75</v>
      </c>
      <c r="F12" s="6" t="s">
        <v>53</v>
      </c>
      <c r="G12" s="6" t="s">
        <v>22</v>
      </c>
      <c r="H12" s="6" t="s">
        <v>66</v>
      </c>
      <c r="I12" s="6" t="s">
        <v>56</v>
      </c>
      <c r="J12" s="5"/>
    </row>
    <row r="13" spans="1:10" x14ac:dyDescent="0.25">
      <c r="A13" s="5">
        <v>99</v>
      </c>
      <c r="B13" s="5">
        <v>35</v>
      </c>
      <c r="C13" s="25">
        <v>46260</v>
      </c>
      <c r="D13" s="26">
        <v>46260</v>
      </c>
      <c r="E13" s="33">
        <v>0.75</v>
      </c>
      <c r="F13" s="6" t="s">
        <v>113</v>
      </c>
      <c r="G13" s="21" t="s">
        <v>154</v>
      </c>
      <c r="H13" s="6" t="s">
        <v>38</v>
      </c>
      <c r="I13" s="6" t="s">
        <v>114</v>
      </c>
      <c r="J13" s="35" t="s">
        <v>156</v>
      </c>
    </row>
    <row r="14" spans="1:10" x14ac:dyDescent="0.25">
      <c r="A14" s="5">
        <v>113</v>
      </c>
      <c r="B14" s="5">
        <v>35</v>
      </c>
      <c r="C14" s="25">
        <v>46260</v>
      </c>
      <c r="D14" s="26">
        <v>46260</v>
      </c>
      <c r="E14" s="27">
        <v>0.79166666666666663</v>
      </c>
      <c r="F14" s="6" t="s">
        <v>113</v>
      </c>
      <c r="G14" s="6" t="s">
        <v>24</v>
      </c>
      <c r="H14" s="6" t="s">
        <v>128</v>
      </c>
      <c r="I14" s="6" t="s">
        <v>59</v>
      </c>
      <c r="J14" s="6"/>
    </row>
    <row r="15" spans="1:10" x14ac:dyDescent="0.25">
      <c r="A15" s="5">
        <v>115</v>
      </c>
      <c r="B15" s="5">
        <v>35</v>
      </c>
      <c r="C15" s="25">
        <v>46261</v>
      </c>
      <c r="D15" s="26">
        <v>46261</v>
      </c>
      <c r="E15" s="27">
        <v>0.75</v>
      </c>
      <c r="F15" s="6" t="s">
        <v>113</v>
      </c>
      <c r="G15" s="6" t="s">
        <v>17</v>
      </c>
      <c r="H15" s="6" t="s">
        <v>117</v>
      </c>
      <c r="I15" s="6" t="s">
        <v>45</v>
      </c>
      <c r="J15" s="6"/>
    </row>
    <row r="16" spans="1:10" x14ac:dyDescent="0.25">
      <c r="A16" s="5">
        <v>116</v>
      </c>
      <c r="B16" s="5">
        <v>35</v>
      </c>
      <c r="C16" s="25">
        <v>46261</v>
      </c>
      <c r="D16" s="26">
        <v>46261</v>
      </c>
      <c r="E16" s="27">
        <v>0.70833333333333337</v>
      </c>
      <c r="F16" s="6" t="s">
        <v>113</v>
      </c>
      <c r="G16" s="6" t="s">
        <v>18</v>
      </c>
      <c r="H16" s="6" t="s">
        <v>78</v>
      </c>
      <c r="I16" s="6" t="s">
        <v>115</v>
      </c>
      <c r="J16" s="6"/>
    </row>
    <row r="17" spans="1:10" x14ac:dyDescent="0.25">
      <c r="A17" s="5">
        <v>118</v>
      </c>
      <c r="B17" s="5">
        <v>35</v>
      </c>
      <c r="C17" s="25">
        <v>46261</v>
      </c>
      <c r="D17" s="26">
        <v>46261</v>
      </c>
      <c r="E17" s="33">
        <v>0.75</v>
      </c>
      <c r="F17" s="6" t="s">
        <v>53</v>
      </c>
      <c r="G17" s="21" t="s">
        <v>154</v>
      </c>
      <c r="H17" s="6" t="s">
        <v>130</v>
      </c>
      <c r="I17" s="6" t="s">
        <v>134</v>
      </c>
      <c r="J17" s="35" t="s">
        <v>156</v>
      </c>
    </row>
    <row r="18" spans="1:10" x14ac:dyDescent="0.25">
      <c r="A18" s="5">
        <v>134</v>
      </c>
      <c r="B18" s="5">
        <v>36</v>
      </c>
      <c r="C18" s="25">
        <v>46265</v>
      </c>
      <c r="D18" s="26">
        <v>46265</v>
      </c>
      <c r="E18" s="27">
        <v>0.77083333333333337</v>
      </c>
      <c r="F18" s="6" t="s">
        <v>113</v>
      </c>
      <c r="G18" s="6" t="s">
        <v>44</v>
      </c>
      <c r="H18" s="6" t="s">
        <v>45</v>
      </c>
      <c r="I18" s="6" t="s">
        <v>120</v>
      </c>
      <c r="J18" s="6"/>
    </row>
    <row r="19" spans="1:10" x14ac:dyDescent="0.25">
      <c r="A19" s="5">
        <v>140</v>
      </c>
      <c r="B19" s="5">
        <v>36</v>
      </c>
      <c r="C19" s="25">
        <v>46266</v>
      </c>
      <c r="D19" s="26">
        <v>46266</v>
      </c>
      <c r="E19" s="27">
        <v>0.75</v>
      </c>
      <c r="F19" s="6" t="s">
        <v>53</v>
      </c>
      <c r="G19" s="6" t="s">
        <v>17</v>
      </c>
      <c r="H19" s="6" t="s">
        <v>134</v>
      </c>
      <c r="I19" s="6" t="s">
        <v>66</v>
      </c>
      <c r="J19" s="5"/>
    </row>
    <row r="20" spans="1:10" x14ac:dyDescent="0.25">
      <c r="A20" s="5">
        <v>163</v>
      </c>
      <c r="B20" s="5">
        <v>36</v>
      </c>
      <c r="C20" s="25">
        <v>46268</v>
      </c>
      <c r="D20" s="26">
        <v>46268</v>
      </c>
      <c r="E20" s="27">
        <v>0.70833333333333337</v>
      </c>
      <c r="F20" s="6" t="s">
        <v>113</v>
      </c>
      <c r="G20" s="6" t="s">
        <v>17</v>
      </c>
      <c r="H20" s="6" t="s">
        <v>115</v>
      </c>
      <c r="I20" s="6" t="s">
        <v>59</v>
      </c>
      <c r="J20" s="6"/>
    </row>
    <row r="21" spans="1:10" x14ac:dyDescent="0.25">
      <c r="A21" s="5">
        <v>164</v>
      </c>
      <c r="B21" s="5">
        <v>36</v>
      </c>
      <c r="C21" s="25">
        <v>46268</v>
      </c>
      <c r="D21" s="26">
        <v>46268</v>
      </c>
      <c r="E21" s="27">
        <v>0.75</v>
      </c>
      <c r="F21" s="6" t="s">
        <v>113</v>
      </c>
      <c r="G21" s="6" t="s">
        <v>17</v>
      </c>
      <c r="H21" s="6" t="s">
        <v>117</v>
      </c>
      <c r="I21" s="6" t="s">
        <v>38</v>
      </c>
      <c r="J21" s="6"/>
    </row>
    <row r="22" spans="1:10" x14ac:dyDescent="0.25">
      <c r="A22" s="5">
        <v>165</v>
      </c>
      <c r="B22" s="5">
        <v>36</v>
      </c>
      <c r="C22" s="25">
        <v>46268</v>
      </c>
      <c r="D22" s="26">
        <v>46268</v>
      </c>
      <c r="E22" s="27">
        <v>0.70833333333333337</v>
      </c>
      <c r="F22" s="6" t="s">
        <v>113</v>
      </c>
      <c r="G22" s="6" t="s">
        <v>18</v>
      </c>
      <c r="H22" s="6" t="s">
        <v>78</v>
      </c>
      <c r="I22" s="6" t="s">
        <v>114</v>
      </c>
      <c r="J22" s="6"/>
    </row>
    <row r="23" spans="1:10" x14ac:dyDescent="0.25">
      <c r="A23" s="5">
        <v>166</v>
      </c>
      <c r="B23" s="5">
        <v>36</v>
      </c>
      <c r="C23" s="25">
        <v>46268</v>
      </c>
      <c r="D23" s="26">
        <v>46268</v>
      </c>
      <c r="E23" s="27">
        <v>0.75</v>
      </c>
      <c r="F23" s="6" t="s">
        <v>53</v>
      </c>
      <c r="G23" s="6" t="s">
        <v>18</v>
      </c>
      <c r="H23" s="6" t="s">
        <v>56</v>
      </c>
      <c r="I23" s="6" t="s">
        <v>55</v>
      </c>
      <c r="J23" s="5"/>
    </row>
    <row r="24" spans="1:10" x14ac:dyDescent="0.25">
      <c r="A24" s="5">
        <v>169</v>
      </c>
      <c r="B24" s="5">
        <v>36</v>
      </c>
      <c r="C24" s="25">
        <v>46268</v>
      </c>
      <c r="D24" s="26">
        <v>46268</v>
      </c>
      <c r="E24" s="27">
        <v>0.79166666666666663</v>
      </c>
      <c r="F24" s="6" t="s">
        <v>113</v>
      </c>
      <c r="G24" s="6" t="s">
        <v>19</v>
      </c>
      <c r="H24" s="6" t="s">
        <v>140</v>
      </c>
      <c r="I24" s="6" t="s">
        <v>128</v>
      </c>
      <c r="J24" s="6"/>
    </row>
    <row r="25" spans="1:10" x14ac:dyDescent="0.25">
      <c r="A25" s="5">
        <v>170</v>
      </c>
      <c r="B25" s="5">
        <v>36</v>
      </c>
      <c r="C25" s="25">
        <v>46268</v>
      </c>
      <c r="D25" s="26">
        <v>46268</v>
      </c>
      <c r="E25" s="27">
        <v>0.79166666666666663</v>
      </c>
      <c r="F25" s="6" t="s">
        <v>113</v>
      </c>
      <c r="G25" s="6" t="s">
        <v>19</v>
      </c>
      <c r="H25" s="6" t="s">
        <v>141</v>
      </c>
      <c r="I25" s="6" t="s">
        <v>37</v>
      </c>
      <c r="J25" s="6"/>
    </row>
    <row r="26" spans="1:10" x14ac:dyDescent="0.25">
      <c r="A26" s="5">
        <v>191</v>
      </c>
      <c r="B26" s="5">
        <v>37</v>
      </c>
      <c r="C26" s="25">
        <v>46273</v>
      </c>
      <c r="D26" s="26">
        <v>46273</v>
      </c>
      <c r="E26" s="27">
        <v>0.70833333333333337</v>
      </c>
      <c r="F26" s="6" t="s">
        <v>113</v>
      </c>
      <c r="G26" s="6" t="s">
        <v>54</v>
      </c>
      <c r="H26" s="6" t="s">
        <v>114</v>
      </c>
      <c r="I26" s="6" t="s">
        <v>45</v>
      </c>
      <c r="J26" s="6"/>
    </row>
    <row r="27" spans="1:10" x14ac:dyDescent="0.25">
      <c r="A27" s="5">
        <v>192</v>
      </c>
      <c r="B27" s="5">
        <v>37</v>
      </c>
      <c r="C27" s="25">
        <v>46273</v>
      </c>
      <c r="D27" s="26">
        <v>46273</v>
      </c>
      <c r="E27" s="27">
        <v>0.75</v>
      </c>
      <c r="F27" s="6" t="s">
        <v>53</v>
      </c>
      <c r="G27" s="6" t="s">
        <v>54</v>
      </c>
      <c r="H27" s="6" t="s">
        <v>55</v>
      </c>
      <c r="I27" s="6" t="s">
        <v>134</v>
      </c>
      <c r="J27" s="5"/>
    </row>
    <row r="28" spans="1:10" x14ac:dyDescent="0.25">
      <c r="A28" s="5">
        <v>195</v>
      </c>
      <c r="B28" s="5">
        <v>37</v>
      </c>
      <c r="C28" s="25">
        <v>46273</v>
      </c>
      <c r="D28" s="26">
        <v>46273</v>
      </c>
      <c r="E28" s="27">
        <v>0.75</v>
      </c>
      <c r="F28" s="6" t="s">
        <v>53</v>
      </c>
      <c r="G28" s="6" t="s">
        <v>22</v>
      </c>
      <c r="H28" s="6" t="s">
        <v>66</v>
      </c>
      <c r="I28" s="6" t="s">
        <v>130</v>
      </c>
      <c r="J28" s="5"/>
    </row>
    <row r="29" spans="1:10" x14ac:dyDescent="0.25">
      <c r="A29" s="5">
        <v>197</v>
      </c>
      <c r="B29" s="5">
        <v>37</v>
      </c>
      <c r="C29" s="25">
        <v>46274</v>
      </c>
      <c r="D29" s="26">
        <v>46274</v>
      </c>
      <c r="E29" s="27">
        <v>0.70833333333333337</v>
      </c>
      <c r="F29" s="6" t="s">
        <v>113</v>
      </c>
      <c r="G29" s="6" t="s">
        <v>15</v>
      </c>
      <c r="H29" s="6" t="s">
        <v>59</v>
      </c>
      <c r="I29" s="6" t="s">
        <v>78</v>
      </c>
      <c r="J29" s="6"/>
    </row>
    <row r="30" spans="1:10" x14ac:dyDescent="0.25">
      <c r="A30" s="5">
        <v>201</v>
      </c>
      <c r="B30" s="5">
        <v>37</v>
      </c>
      <c r="C30" s="25">
        <v>46274</v>
      </c>
      <c r="D30" s="26">
        <v>46274</v>
      </c>
      <c r="E30" s="33">
        <v>0.75</v>
      </c>
      <c r="F30" s="6" t="s">
        <v>113</v>
      </c>
      <c r="G30" s="21" t="s">
        <v>154</v>
      </c>
      <c r="H30" s="6" t="s">
        <v>38</v>
      </c>
      <c r="I30" s="6" t="s">
        <v>115</v>
      </c>
      <c r="J30" s="35" t="s">
        <v>156</v>
      </c>
    </row>
    <row r="31" spans="1:10" x14ac:dyDescent="0.25">
      <c r="A31" s="5">
        <v>202</v>
      </c>
      <c r="B31" s="5">
        <v>37</v>
      </c>
      <c r="C31" s="25">
        <v>46274</v>
      </c>
      <c r="D31" s="26">
        <v>46274</v>
      </c>
      <c r="E31" s="27">
        <v>0.75</v>
      </c>
      <c r="F31" s="6" t="s">
        <v>113</v>
      </c>
      <c r="G31" s="6" t="s">
        <v>16</v>
      </c>
      <c r="H31" s="6" t="s">
        <v>120</v>
      </c>
      <c r="I31" s="6" t="s">
        <v>140</v>
      </c>
      <c r="J31" s="6"/>
    </row>
    <row r="32" spans="1:10" x14ac:dyDescent="0.25">
      <c r="A32" s="5">
        <v>215</v>
      </c>
      <c r="B32" s="5">
        <v>37</v>
      </c>
      <c r="C32" s="25">
        <v>46274</v>
      </c>
      <c r="D32" s="26">
        <v>46274</v>
      </c>
      <c r="E32" s="27">
        <v>0.79166666666666663</v>
      </c>
      <c r="F32" s="6" t="s">
        <v>113</v>
      </c>
      <c r="G32" s="6" t="s">
        <v>24</v>
      </c>
      <c r="H32" s="6" t="s">
        <v>128</v>
      </c>
      <c r="I32" s="6" t="s">
        <v>141</v>
      </c>
      <c r="J32" s="6"/>
    </row>
    <row r="33" spans="1:10" x14ac:dyDescent="0.25">
      <c r="A33" s="5">
        <v>217</v>
      </c>
      <c r="B33" s="5">
        <v>37</v>
      </c>
      <c r="C33" s="25">
        <v>46275</v>
      </c>
      <c r="D33" s="26">
        <v>46275</v>
      </c>
      <c r="E33" s="27">
        <v>0.79166666666666663</v>
      </c>
      <c r="F33" s="6" t="s">
        <v>113</v>
      </c>
      <c r="G33" s="6" t="s">
        <v>15</v>
      </c>
      <c r="H33" s="6" t="s">
        <v>37</v>
      </c>
      <c r="I33" s="6" t="s">
        <v>117</v>
      </c>
      <c r="J33" s="6"/>
    </row>
    <row r="34" spans="1:10" x14ac:dyDescent="0.25">
      <c r="A34" s="5">
        <v>227</v>
      </c>
      <c r="B34" s="5">
        <v>38</v>
      </c>
      <c r="C34" s="25">
        <v>46279</v>
      </c>
      <c r="D34" s="26">
        <v>46279</v>
      </c>
      <c r="E34" s="27">
        <v>0.77083333333333337</v>
      </c>
      <c r="F34" s="6" t="s">
        <v>113</v>
      </c>
      <c r="G34" s="6" t="s">
        <v>44</v>
      </c>
      <c r="H34" s="6" t="s">
        <v>45</v>
      </c>
      <c r="I34" s="6" t="s">
        <v>78</v>
      </c>
      <c r="J34" s="6"/>
    </row>
    <row r="35" spans="1:10" x14ac:dyDescent="0.25">
      <c r="A35" s="5">
        <v>230</v>
      </c>
      <c r="B35" s="5">
        <v>38</v>
      </c>
      <c r="C35" s="25">
        <v>46280</v>
      </c>
      <c r="D35" s="26">
        <v>46280</v>
      </c>
      <c r="E35" s="27">
        <v>0.75</v>
      </c>
      <c r="F35" s="6" t="s">
        <v>53</v>
      </c>
      <c r="G35" s="6" t="s">
        <v>54</v>
      </c>
      <c r="H35" s="6" t="s">
        <v>55</v>
      </c>
      <c r="I35" s="6" t="s">
        <v>130</v>
      </c>
      <c r="J35" s="5"/>
    </row>
    <row r="36" spans="1:10" x14ac:dyDescent="0.25">
      <c r="A36" s="5">
        <v>232</v>
      </c>
      <c r="B36" s="5">
        <v>38</v>
      </c>
      <c r="C36" s="25">
        <v>46280</v>
      </c>
      <c r="D36" s="26">
        <v>46280</v>
      </c>
      <c r="E36" s="27">
        <v>0.70833333333333337</v>
      </c>
      <c r="F36" s="6" t="s">
        <v>113</v>
      </c>
      <c r="G36" s="6" t="s">
        <v>19</v>
      </c>
      <c r="H36" s="6" t="s">
        <v>141</v>
      </c>
      <c r="I36" s="6" t="s">
        <v>120</v>
      </c>
      <c r="J36" s="6"/>
    </row>
    <row r="37" spans="1:10" x14ac:dyDescent="0.25">
      <c r="A37" s="5">
        <v>233</v>
      </c>
      <c r="B37" s="5">
        <v>38</v>
      </c>
      <c r="C37" s="25">
        <v>46280</v>
      </c>
      <c r="D37" s="26">
        <v>46280</v>
      </c>
      <c r="E37" s="27">
        <v>0.70833333333333337</v>
      </c>
      <c r="F37" s="6" t="s">
        <v>113</v>
      </c>
      <c r="G37" s="6" t="s">
        <v>19</v>
      </c>
      <c r="H37" s="6" t="s">
        <v>140</v>
      </c>
      <c r="I37" s="6" t="s">
        <v>114</v>
      </c>
      <c r="J37" s="6"/>
    </row>
    <row r="38" spans="1:10" x14ac:dyDescent="0.25">
      <c r="A38" s="5">
        <v>234</v>
      </c>
      <c r="B38" s="5">
        <v>38</v>
      </c>
      <c r="C38" s="25">
        <v>46281</v>
      </c>
      <c r="D38" s="26">
        <v>46281</v>
      </c>
      <c r="E38" s="27">
        <v>0.70833333333333337</v>
      </c>
      <c r="F38" s="6" t="s">
        <v>113</v>
      </c>
      <c r="G38" s="6" t="s">
        <v>15</v>
      </c>
      <c r="H38" s="6" t="s">
        <v>59</v>
      </c>
      <c r="I38" s="6" t="s">
        <v>38</v>
      </c>
      <c r="J38" s="6"/>
    </row>
    <row r="39" spans="1:10" x14ac:dyDescent="0.25">
      <c r="A39" s="5">
        <v>256</v>
      </c>
      <c r="B39" s="5">
        <v>38</v>
      </c>
      <c r="C39" s="25">
        <v>46282</v>
      </c>
      <c r="D39" s="26">
        <v>46282</v>
      </c>
      <c r="E39" s="27">
        <v>0.70833333333333337</v>
      </c>
      <c r="F39" s="6" t="s">
        <v>113</v>
      </c>
      <c r="G39" s="6" t="s">
        <v>17</v>
      </c>
      <c r="H39" s="6" t="s">
        <v>115</v>
      </c>
      <c r="I39" s="6" t="s">
        <v>37</v>
      </c>
      <c r="J39" s="6"/>
    </row>
    <row r="40" spans="1:10" x14ac:dyDescent="0.25">
      <c r="A40" s="5">
        <v>258</v>
      </c>
      <c r="B40" s="5">
        <v>38</v>
      </c>
      <c r="C40" s="25">
        <v>46282</v>
      </c>
      <c r="D40" s="26">
        <v>46282</v>
      </c>
      <c r="E40" s="27">
        <v>0.75</v>
      </c>
      <c r="F40" s="6" t="s">
        <v>113</v>
      </c>
      <c r="G40" s="6" t="s">
        <v>17</v>
      </c>
      <c r="H40" s="6" t="s">
        <v>117</v>
      </c>
      <c r="I40" s="6" t="s">
        <v>128</v>
      </c>
      <c r="J40" s="6"/>
    </row>
    <row r="41" spans="1:10" x14ac:dyDescent="0.25">
      <c r="A41" s="5">
        <v>259</v>
      </c>
      <c r="B41" s="5">
        <v>38</v>
      </c>
      <c r="C41" s="25">
        <v>46282</v>
      </c>
      <c r="D41" s="26">
        <v>46282</v>
      </c>
      <c r="E41" s="27">
        <v>0.70833333333333337</v>
      </c>
      <c r="F41" s="6" t="s">
        <v>53</v>
      </c>
      <c r="G41" s="6" t="s">
        <v>18</v>
      </c>
      <c r="H41" s="6" t="s">
        <v>56</v>
      </c>
      <c r="I41" s="6" t="s">
        <v>134</v>
      </c>
      <c r="J41" s="5"/>
    </row>
    <row r="42" spans="1:10" x14ac:dyDescent="0.25">
      <c r="A42" s="5">
        <v>267</v>
      </c>
      <c r="B42" s="5">
        <v>39</v>
      </c>
      <c r="C42" s="25">
        <v>46286</v>
      </c>
      <c r="D42" s="26">
        <v>46286</v>
      </c>
      <c r="E42" s="27">
        <v>0.70833333333333337</v>
      </c>
      <c r="F42" s="6" t="s">
        <v>113</v>
      </c>
      <c r="G42" s="6" t="s">
        <v>15</v>
      </c>
      <c r="H42" s="6" t="s">
        <v>37</v>
      </c>
      <c r="I42" s="6" t="s">
        <v>38</v>
      </c>
      <c r="J42" s="6"/>
    </row>
    <row r="43" spans="1:10" x14ac:dyDescent="0.25">
      <c r="A43" s="5">
        <v>270</v>
      </c>
      <c r="B43" s="5">
        <v>39</v>
      </c>
      <c r="C43" s="25">
        <v>46286</v>
      </c>
      <c r="D43" s="26">
        <v>46286</v>
      </c>
      <c r="E43" s="27">
        <v>0.77083333333333337</v>
      </c>
      <c r="F43" s="6" t="s">
        <v>113</v>
      </c>
      <c r="G43" s="6" t="s">
        <v>44</v>
      </c>
      <c r="H43" s="6" t="s">
        <v>45</v>
      </c>
      <c r="I43" s="6" t="s">
        <v>59</v>
      </c>
      <c r="J43" s="6"/>
    </row>
    <row r="44" spans="1:10" x14ac:dyDescent="0.25">
      <c r="A44" s="5">
        <v>274</v>
      </c>
      <c r="B44" s="5">
        <v>39</v>
      </c>
      <c r="C44" s="25">
        <v>46287</v>
      </c>
      <c r="D44" s="26">
        <v>46287</v>
      </c>
      <c r="E44" s="27">
        <v>0.75</v>
      </c>
      <c r="F44" s="6" t="s">
        <v>113</v>
      </c>
      <c r="G44" s="6" t="s">
        <v>54</v>
      </c>
      <c r="H44" s="6" t="s">
        <v>114</v>
      </c>
      <c r="I44" s="6" t="s">
        <v>141</v>
      </c>
      <c r="J44" s="6"/>
    </row>
    <row r="45" spans="1:10" x14ac:dyDescent="0.25">
      <c r="A45" s="5">
        <v>287</v>
      </c>
      <c r="B45" s="5">
        <v>39</v>
      </c>
      <c r="C45" s="25">
        <v>46288</v>
      </c>
      <c r="D45" s="26">
        <v>46288</v>
      </c>
      <c r="E45" s="27">
        <v>0.75</v>
      </c>
      <c r="F45" s="6" t="s">
        <v>113</v>
      </c>
      <c r="G45" s="6" t="s">
        <v>16</v>
      </c>
      <c r="H45" s="6" t="s">
        <v>120</v>
      </c>
      <c r="I45" s="6" t="s">
        <v>117</v>
      </c>
      <c r="J45" s="6"/>
    </row>
    <row r="46" spans="1:10" x14ac:dyDescent="0.25">
      <c r="A46" s="5">
        <v>298</v>
      </c>
      <c r="B46" s="5">
        <v>39</v>
      </c>
      <c r="C46" s="25">
        <v>46288</v>
      </c>
      <c r="D46" s="26">
        <v>46288</v>
      </c>
      <c r="E46" s="27">
        <v>0.79166666666666663</v>
      </c>
      <c r="F46" s="6" t="s">
        <v>113</v>
      </c>
      <c r="G46" s="6" t="s">
        <v>24</v>
      </c>
      <c r="H46" s="6" t="s">
        <v>128</v>
      </c>
      <c r="I46" s="6" t="s">
        <v>115</v>
      </c>
      <c r="J46" s="6"/>
    </row>
    <row r="47" spans="1:10" x14ac:dyDescent="0.25">
      <c r="A47" s="5">
        <v>300</v>
      </c>
      <c r="B47" s="5">
        <v>39</v>
      </c>
      <c r="C47" s="25">
        <v>46289</v>
      </c>
      <c r="D47" s="26">
        <v>46289</v>
      </c>
      <c r="E47" s="27">
        <v>0.70833333333333337</v>
      </c>
      <c r="F47" s="6" t="s">
        <v>113</v>
      </c>
      <c r="G47" s="6" t="s">
        <v>18</v>
      </c>
      <c r="H47" s="6" t="s">
        <v>78</v>
      </c>
      <c r="I47" s="6" t="s">
        <v>140</v>
      </c>
      <c r="J47" s="6"/>
    </row>
    <row r="48" spans="1:10" x14ac:dyDescent="0.25">
      <c r="A48" s="5">
        <v>302</v>
      </c>
      <c r="B48" s="5">
        <v>39</v>
      </c>
      <c r="C48" s="25">
        <v>46289</v>
      </c>
      <c r="D48" s="26">
        <v>46289</v>
      </c>
      <c r="E48" s="33">
        <v>0.75</v>
      </c>
      <c r="F48" s="6" t="s">
        <v>53</v>
      </c>
      <c r="G48" s="21" t="s">
        <v>154</v>
      </c>
      <c r="H48" s="6" t="s">
        <v>130</v>
      </c>
      <c r="I48" s="6" t="s">
        <v>56</v>
      </c>
      <c r="J48" s="35" t="s">
        <v>156</v>
      </c>
    </row>
    <row r="49" spans="1:10" x14ac:dyDescent="0.25">
      <c r="A49" s="5">
        <v>309</v>
      </c>
      <c r="B49" s="5">
        <v>39</v>
      </c>
      <c r="C49" s="25">
        <v>46289</v>
      </c>
      <c r="D49" s="26">
        <v>46289</v>
      </c>
      <c r="E49" s="27">
        <v>0.70833333333333337</v>
      </c>
      <c r="F49" s="6" t="s">
        <v>53</v>
      </c>
      <c r="G49" s="6" t="s">
        <v>22</v>
      </c>
      <c r="H49" s="6" t="s">
        <v>66</v>
      </c>
      <c r="I49" s="6" t="s">
        <v>55</v>
      </c>
      <c r="J49" s="5"/>
    </row>
    <row r="50" spans="1:10" x14ac:dyDescent="0.25">
      <c r="A50" s="5">
        <v>320</v>
      </c>
      <c r="B50" s="5">
        <v>40</v>
      </c>
      <c r="C50" s="25">
        <v>46294</v>
      </c>
      <c r="D50" s="26">
        <v>46294</v>
      </c>
      <c r="E50" s="27">
        <v>0.75</v>
      </c>
      <c r="F50" s="6" t="s">
        <v>113</v>
      </c>
      <c r="G50" s="6" t="s">
        <v>54</v>
      </c>
      <c r="H50" s="6" t="s">
        <v>114</v>
      </c>
      <c r="I50" s="6" t="s">
        <v>37</v>
      </c>
      <c r="J50" s="6"/>
    </row>
    <row r="51" spans="1:10" x14ac:dyDescent="0.25">
      <c r="A51" s="5">
        <v>321</v>
      </c>
      <c r="B51" s="5">
        <v>40</v>
      </c>
      <c r="C51" s="25">
        <v>46294</v>
      </c>
      <c r="D51" s="26">
        <v>46294</v>
      </c>
      <c r="E51" s="27">
        <v>0.70833333333333337</v>
      </c>
      <c r="F51" s="6" t="s">
        <v>113</v>
      </c>
      <c r="G51" s="6" t="s">
        <v>19</v>
      </c>
      <c r="H51" s="6" t="s">
        <v>141</v>
      </c>
      <c r="I51" s="6" t="s">
        <v>59</v>
      </c>
      <c r="J51" s="6"/>
    </row>
    <row r="52" spans="1:10" x14ac:dyDescent="0.25">
      <c r="A52" s="5">
        <v>322</v>
      </c>
      <c r="B52" s="5">
        <v>40</v>
      </c>
      <c r="C52" s="25">
        <v>46294</v>
      </c>
      <c r="D52" s="26">
        <v>46294</v>
      </c>
      <c r="E52" s="27">
        <v>0.70833333333333337</v>
      </c>
      <c r="F52" s="6" t="s">
        <v>113</v>
      </c>
      <c r="G52" s="6" t="s">
        <v>19</v>
      </c>
      <c r="H52" s="6" t="s">
        <v>140</v>
      </c>
      <c r="I52" s="6" t="s">
        <v>117</v>
      </c>
      <c r="J52" s="6"/>
    </row>
    <row r="53" spans="1:10" x14ac:dyDescent="0.25">
      <c r="A53" s="5">
        <v>330</v>
      </c>
      <c r="B53" s="5">
        <v>40</v>
      </c>
      <c r="C53" s="25">
        <v>46295</v>
      </c>
      <c r="D53" s="26">
        <v>46295</v>
      </c>
      <c r="E53" s="27">
        <v>0.70833333333333337</v>
      </c>
      <c r="F53" s="6" t="s">
        <v>53</v>
      </c>
      <c r="G53" s="6" t="s">
        <v>17</v>
      </c>
      <c r="H53" s="6" t="s">
        <v>134</v>
      </c>
      <c r="I53" s="6" t="s">
        <v>130</v>
      </c>
      <c r="J53" s="5"/>
    </row>
    <row r="54" spans="1:10" x14ac:dyDescent="0.25">
      <c r="A54" s="5">
        <v>334</v>
      </c>
      <c r="B54" s="5">
        <v>40</v>
      </c>
      <c r="C54" s="25">
        <v>46295</v>
      </c>
      <c r="D54" s="26">
        <v>46295</v>
      </c>
      <c r="E54" s="27">
        <v>0.75</v>
      </c>
      <c r="F54" s="6" t="s">
        <v>113</v>
      </c>
      <c r="G54" s="6" t="s">
        <v>16</v>
      </c>
      <c r="H54" s="6" t="s">
        <v>120</v>
      </c>
      <c r="I54" s="6" t="s">
        <v>128</v>
      </c>
      <c r="J54" s="6"/>
    </row>
    <row r="55" spans="1:10" x14ac:dyDescent="0.25">
      <c r="A55" s="5">
        <v>344</v>
      </c>
      <c r="B55" s="5">
        <v>40</v>
      </c>
      <c r="C55" s="25">
        <v>46296</v>
      </c>
      <c r="D55" s="26">
        <v>46296</v>
      </c>
      <c r="E55" s="27">
        <v>0.70833333333333337</v>
      </c>
      <c r="F55" s="6" t="s">
        <v>113</v>
      </c>
      <c r="G55" s="6" t="s">
        <v>17</v>
      </c>
      <c r="H55" s="6" t="s">
        <v>115</v>
      </c>
      <c r="I55" s="6" t="s">
        <v>45</v>
      </c>
      <c r="J55" s="6"/>
    </row>
    <row r="56" spans="1:10" x14ac:dyDescent="0.25">
      <c r="A56" s="5">
        <v>345</v>
      </c>
      <c r="B56" s="5">
        <v>40</v>
      </c>
      <c r="C56" s="25">
        <v>46296</v>
      </c>
      <c r="D56" s="26">
        <v>46296</v>
      </c>
      <c r="E56" s="27">
        <v>0.70833333333333337</v>
      </c>
      <c r="F56" s="6" t="s">
        <v>53</v>
      </c>
      <c r="G56" s="6" t="s">
        <v>18</v>
      </c>
      <c r="H56" s="6" t="s">
        <v>56</v>
      </c>
      <c r="I56" s="6" t="s">
        <v>66</v>
      </c>
      <c r="J56" s="5"/>
    </row>
    <row r="57" spans="1:10" x14ac:dyDescent="0.25">
      <c r="A57" s="5">
        <v>347</v>
      </c>
      <c r="B57" s="5">
        <v>40</v>
      </c>
      <c r="C57" s="25">
        <v>46296</v>
      </c>
      <c r="D57" s="26">
        <v>46296</v>
      </c>
      <c r="E57" s="33">
        <v>0.75</v>
      </c>
      <c r="F57" s="6" t="s">
        <v>113</v>
      </c>
      <c r="G57" s="21" t="s">
        <v>154</v>
      </c>
      <c r="H57" s="6" t="s">
        <v>38</v>
      </c>
      <c r="I57" s="6" t="s">
        <v>78</v>
      </c>
      <c r="J57" s="35" t="s">
        <v>156</v>
      </c>
    </row>
    <row r="58" spans="1:10" x14ac:dyDescent="0.25">
      <c r="A58" s="5">
        <v>353</v>
      </c>
      <c r="B58" s="5">
        <v>41</v>
      </c>
      <c r="C58" s="25">
        <v>46300</v>
      </c>
      <c r="D58" s="26">
        <v>46300</v>
      </c>
      <c r="E58" s="27">
        <v>0.70833333333333337</v>
      </c>
      <c r="F58" s="6" t="s">
        <v>113</v>
      </c>
      <c r="G58" s="6" t="s">
        <v>15</v>
      </c>
      <c r="H58" s="6" t="s">
        <v>37</v>
      </c>
      <c r="I58" s="6" t="s">
        <v>78</v>
      </c>
      <c r="J58" s="6"/>
    </row>
    <row r="59" spans="1:10" x14ac:dyDescent="0.25">
      <c r="A59" s="5">
        <v>358</v>
      </c>
      <c r="B59" s="5">
        <v>41</v>
      </c>
      <c r="C59" s="25">
        <v>46301</v>
      </c>
      <c r="D59" s="26">
        <v>46301</v>
      </c>
      <c r="E59" s="27">
        <v>0.75</v>
      </c>
      <c r="F59" s="6" t="s">
        <v>53</v>
      </c>
      <c r="G59" s="6" t="s">
        <v>54</v>
      </c>
      <c r="H59" s="6" t="s">
        <v>55</v>
      </c>
      <c r="I59" s="6" t="s">
        <v>56</v>
      </c>
      <c r="J59" s="5"/>
    </row>
    <row r="60" spans="1:10" x14ac:dyDescent="0.25">
      <c r="A60" s="5">
        <v>373</v>
      </c>
      <c r="B60" s="5">
        <v>41</v>
      </c>
      <c r="C60" s="25">
        <v>46302</v>
      </c>
      <c r="D60" s="26">
        <v>46302</v>
      </c>
      <c r="E60" s="27">
        <v>0.75</v>
      </c>
      <c r="F60" s="6" t="s">
        <v>113</v>
      </c>
      <c r="G60" s="6" t="s">
        <v>16</v>
      </c>
      <c r="H60" s="6" t="s">
        <v>120</v>
      </c>
      <c r="I60" s="6" t="s">
        <v>59</v>
      </c>
      <c r="J60" s="6"/>
    </row>
    <row r="61" spans="1:10" x14ac:dyDescent="0.25">
      <c r="A61" s="5">
        <v>384</v>
      </c>
      <c r="B61" s="5">
        <v>41</v>
      </c>
      <c r="C61" s="25">
        <v>46302</v>
      </c>
      <c r="D61" s="26">
        <v>46302</v>
      </c>
      <c r="E61" s="27">
        <v>0.79166666666666663</v>
      </c>
      <c r="F61" s="6" t="s">
        <v>113</v>
      </c>
      <c r="G61" s="6" t="s">
        <v>24</v>
      </c>
      <c r="H61" s="6" t="s">
        <v>128</v>
      </c>
      <c r="I61" s="6" t="s">
        <v>114</v>
      </c>
      <c r="J61" s="6"/>
    </row>
    <row r="62" spans="1:10" x14ac:dyDescent="0.25">
      <c r="A62" s="5">
        <v>387</v>
      </c>
      <c r="B62" s="5">
        <v>41</v>
      </c>
      <c r="C62" s="25">
        <v>46303</v>
      </c>
      <c r="D62" s="26">
        <v>46303</v>
      </c>
      <c r="E62" s="27">
        <v>0.70833333333333337</v>
      </c>
      <c r="F62" s="6" t="s">
        <v>113</v>
      </c>
      <c r="G62" s="6" t="s">
        <v>17</v>
      </c>
      <c r="H62" s="6" t="s">
        <v>115</v>
      </c>
      <c r="I62" s="6" t="s">
        <v>140</v>
      </c>
      <c r="J62" s="6"/>
    </row>
    <row r="63" spans="1:10" x14ac:dyDescent="0.25">
      <c r="A63" s="5">
        <v>388</v>
      </c>
      <c r="B63" s="5">
        <v>41</v>
      </c>
      <c r="C63" s="25">
        <v>46303</v>
      </c>
      <c r="D63" s="26">
        <v>46303</v>
      </c>
      <c r="E63" s="27">
        <v>0.75</v>
      </c>
      <c r="F63" s="6" t="s">
        <v>113</v>
      </c>
      <c r="G63" s="6" t="s">
        <v>17</v>
      </c>
      <c r="H63" s="6" t="s">
        <v>117</v>
      </c>
      <c r="I63" s="6" t="s">
        <v>141</v>
      </c>
      <c r="J63" s="6"/>
    </row>
    <row r="64" spans="1:10" x14ac:dyDescent="0.25">
      <c r="A64" s="5">
        <v>390</v>
      </c>
      <c r="B64" s="5">
        <v>41</v>
      </c>
      <c r="C64" s="25">
        <v>46303</v>
      </c>
      <c r="D64" s="26">
        <v>46303</v>
      </c>
      <c r="E64" s="33">
        <v>0.75</v>
      </c>
      <c r="F64" s="6" t="s">
        <v>113</v>
      </c>
      <c r="G64" s="21" t="s">
        <v>154</v>
      </c>
      <c r="H64" s="6" t="s">
        <v>38</v>
      </c>
      <c r="I64" s="6" t="s">
        <v>45</v>
      </c>
      <c r="J64" s="35" t="s">
        <v>156</v>
      </c>
    </row>
    <row r="65" spans="1:10" x14ac:dyDescent="0.25">
      <c r="A65" s="5">
        <v>395</v>
      </c>
      <c r="B65" s="5">
        <v>41</v>
      </c>
      <c r="C65" s="25">
        <v>46303</v>
      </c>
      <c r="D65" s="26">
        <v>46303</v>
      </c>
      <c r="E65" s="27">
        <v>0.70833333333333337</v>
      </c>
      <c r="F65" s="6" t="s">
        <v>53</v>
      </c>
      <c r="G65" s="6" t="s">
        <v>22</v>
      </c>
      <c r="H65" s="6" t="s">
        <v>66</v>
      </c>
      <c r="I65" s="6" t="s">
        <v>134</v>
      </c>
      <c r="J65" s="5"/>
    </row>
    <row r="66" spans="1:10" x14ac:dyDescent="0.25">
      <c r="A66" s="5">
        <v>400</v>
      </c>
      <c r="B66" s="5">
        <v>42</v>
      </c>
      <c r="C66" s="25">
        <v>46307</v>
      </c>
      <c r="D66" s="26">
        <v>46307</v>
      </c>
      <c r="E66" s="27">
        <v>0.77083333333333337</v>
      </c>
      <c r="F66" s="6" t="s">
        <v>113</v>
      </c>
      <c r="G66" s="6" t="s">
        <v>44</v>
      </c>
      <c r="H66" s="6" t="s">
        <v>45</v>
      </c>
      <c r="I66" s="6" t="s">
        <v>37</v>
      </c>
      <c r="J66" s="6"/>
    </row>
    <row r="67" spans="1:10" x14ac:dyDescent="0.25">
      <c r="A67" s="5">
        <v>404</v>
      </c>
      <c r="B67" s="5">
        <v>42</v>
      </c>
      <c r="C67" s="25">
        <v>46308</v>
      </c>
      <c r="D67" s="26">
        <v>46308</v>
      </c>
      <c r="E67" s="27">
        <v>0.75</v>
      </c>
      <c r="F67" s="6" t="s">
        <v>113</v>
      </c>
      <c r="G67" s="6" t="s">
        <v>54</v>
      </c>
      <c r="H67" s="6" t="s">
        <v>114</v>
      </c>
      <c r="I67" s="6" t="s">
        <v>120</v>
      </c>
      <c r="J67" s="6"/>
    </row>
    <row r="68" spans="1:10" x14ac:dyDescent="0.25">
      <c r="A68" s="5">
        <v>405</v>
      </c>
      <c r="B68" s="5">
        <v>42</v>
      </c>
      <c r="C68" s="25">
        <v>46308</v>
      </c>
      <c r="D68" s="26">
        <v>46308</v>
      </c>
      <c r="E68" s="27">
        <v>0.70833333333333337</v>
      </c>
      <c r="F68" s="6" t="s">
        <v>113</v>
      </c>
      <c r="G68" s="6" t="s">
        <v>19</v>
      </c>
      <c r="H68" s="6" t="s">
        <v>141</v>
      </c>
      <c r="I68" s="6" t="s">
        <v>115</v>
      </c>
      <c r="J68" s="6"/>
    </row>
    <row r="69" spans="1:10" x14ac:dyDescent="0.25">
      <c r="A69" s="5">
        <v>406</v>
      </c>
      <c r="B69" s="5">
        <v>42</v>
      </c>
      <c r="C69" s="25">
        <v>46308</v>
      </c>
      <c r="D69" s="26">
        <v>46308</v>
      </c>
      <c r="E69" s="27">
        <v>0.70833333333333337</v>
      </c>
      <c r="F69" s="6" t="s">
        <v>113</v>
      </c>
      <c r="G69" s="6" t="s">
        <v>19</v>
      </c>
      <c r="H69" s="6" t="s">
        <v>140</v>
      </c>
      <c r="I69" s="6" t="s">
        <v>38</v>
      </c>
      <c r="J69" s="6"/>
    </row>
    <row r="70" spans="1:10" x14ac:dyDescent="0.25">
      <c r="A70" s="5">
        <v>407</v>
      </c>
      <c r="B70" s="5">
        <v>42</v>
      </c>
      <c r="C70" s="25">
        <v>46309</v>
      </c>
      <c r="D70" s="26">
        <v>46309</v>
      </c>
      <c r="E70" s="27">
        <v>0.70833333333333337</v>
      </c>
      <c r="F70" s="6" t="s">
        <v>113</v>
      </c>
      <c r="G70" s="6" t="s">
        <v>15</v>
      </c>
      <c r="H70" s="6" t="s">
        <v>59</v>
      </c>
      <c r="I70" s="6" t="s">
        <v>117</v>
      </c>
      <c r="J70" s="6"/>
    </row>
    <row r="71" spans="1:10" x14ac:dyDescent="0.25">
      <c r="A71" s="5">
        <v>408</v>
      </c>
      <c r="B71" s="5">
        <v>42</v>
      </c>
      <c r="C71" s="25">
        <v>46309</v>
      </c>
      <c r="D71" s="26">
        <v>46309</v>
      </c>
      <c r="E71" s="27">
        <v>0.70833333333333337</v>
      </c>
      <c r="F71" s="6" t="s">
        <v>53</v>
      </c>
      <c r="G71" s="6" t="s">
        <v>17</v>
      </c>
      <c r="H71" s="6" t="s">
        <v>134</v>
      </c>
      <c r="I71" s="6" t="s">
        <v>55</v>
      </c>
      <c r="J71" s="5"/>
    </row>
    <row r="72" spans="1:10" x14ac:dyDescent="0.25">
      <c r="A72" s="5">
        <v>430</v>
      </c>
      <c r="B72" s="5">
        <v>42</v>
      </c>
      <c r="C72" s="25">
        <v>46310</v>
      </c>
      <c r="D72" s="26">
        <v>46310</v>
      </c>
      <c r="E72" s="27">
        <v>0.70833333333333337</v>
      </c>
      <c r="F72" s="6" t="s">
        <v>113</v>
      </c>
      <c r="G72" s="6" t="s">
        <v>18</v>
      </c>
      <c r="H72" s="6" t="s">
        <v>78</v>
      </c>
      <c r="I72" s="6" t="s">
        <v>128</v>
      </c>
      <c r="J72" s="6"/>
    </row>
    <row r="73" spans="1:10" x14ac:dyDescent="0.25">
      <c r="A73" s="5">
        <v>432</v>
      </c>
      <c r="B73" s="5">
        <v>42</v>
      </c>
      <c r="C73" s="25">
        <v>46310</v>
      </c>
      <c r="D73" s="26">
        <v>46310</v>
      </c>
      <c r="E73" s="33">
        <v>0.75</v>
      </c>
      <c r="F73" s="6" t="s">
        <v>53</v>
      </c>
      <c r="G73" s="21" t="s">
        <v>154</v>
      </c>
      <c r="H73" s="6" t="s">
        <v>130</v>
      </c>
      <c r="I73" s="6" t="s">
        <v>66</v>
      </c>
      <c r="J73" s="35" t="s">
        <v>156</v>
      </c>
    </row>
  </sheetData>
  <autoFilter ref="A1:J73" xr:uid="{557B2FF1-38F9-4DC7-8DBE-8511DBDFB601}"/>
  <conditionalFormatting sqref="A13:G13 A17:G17 A30:G30">
    <cfRule type="expression" dxfId="23" priority="3">
      <formula>ISODD($B13)</formula>
    </cfRule>
    <cfRule type="expression" dxfId="22" priority="4">
      <formula>ISEVEN($B13)</formula>
    </cfRule>
  </conditionalFormatting>
  <conditionalFormatting sqref="A2:J12 H13:I13 A14:J16 H17:I17 A18:J29 H30:I30 A31:J47 A48:F48 H48:I48 A49:J56">
    <cfRule type="expression" dxfId="21" priority="8">
      <formula>ISODD($B2)</formula>
    </cfRule>
    <cfRule type="expression" dxfId="20" priority="9">
      <formula>ISEVEN($B2)</formula>
    </cfRule>
  </conditionalFormatting>
  <conditionalFormatting sqref="H2:I38">
    <cfRule type="cellIs" dxfId="19" priority="7" operator="equal">
      <formula>$K$2</formula>
    </cfRule>
  </conditionalFormatting>
  <conditionalFormatting sqref="J13:J14 J17 J30 A45:J52 A57:J73">
    <cfRule type="expression" dxfId="18" priority="1">
      <formula>ISODD($B13)</formula>
    </cfRule>
    <cfRule type="expression" dxfId="17" priority="2">
      <formula>ISEVEN($B13)</formula>
    </cfRule>
  </conditionalFormatting>
  <pageMargins left="0.7" right="0.7" top="0.75" bottom="0.75" header="0.3" footer="0.3"/>
  <pageSetup paperSize="9" orientation="portrait" verticalDpi="0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95B692-E2BA-4B67-952C-66C29A668757}">
  <dimension ref="A1:J64"/>
  <sheetViews>
    <sheetView topLeftCell="A19" zoomScale="80" zoomScaleNormal="80" workbookViewId="0">
      <selection activeCell="J2" sqref="J2"/>
    </sheetView>
  </sheetViews>
  <sheetFormatPr defaultRowHeight="15" x14ac:dyDescent="0.25"/>
  <cols>
    <col min="1" max="1" width="16.140625" customWidth="1"/>
    <col min="2" max="2" width="8.42578125" customWidth="1"/>
    <col min="3" max="3" width="11.42578125" customWidth="1"/>
    <col min="4" max="4" width="7.28515625" customWidth="1"/>
    <col min="6" max="6" width="21" customWidth="1"/>
    <col min="7" max="7" width="25.85546875" customWidth="1"/>
    <col min="8" max="9" width="34.7109375" customWidth="1"/>
    <col min="10" max="10" width="33.85546875" customWidth="1"/>
  </cols>
  <sheetData>
    <row r="1" spans="1:10" x14ac:dyDescent="0.25">
      <c r="A1" s="2" t="s">
        <v>150</v>
      </c>
      <c r="B1" s="2" t="s">
        <v>25</v>
      </c>
      <c r="C1" s="2" t="s">
        <v>0</v>
      </c>
      <c r="D1" s="2" t="s">
        <v>1</v>
      </c>
      <c r="E1" s="2" t="s">
        <v>2</v>
      </c>
      <c r="F1" s="2" t="s">
        <v>143</v>
      </c>
      <c r="G1" s="2" t="s">
        <v>5</v>
      </c>
      <c r="H1" s="2" t="s">
        <v>3</v>
      </c>
      <c r="I1" s="2" t="s">
        <v>4</v>
      </c>
      <c r="J1" s="2" t="s">
        <v>6</v>
      </c>
    </row>
    <row r="2" spans="1:10" x14ac:dyDescent="0.25">
      <c r="A2" s="36">
        <v>24</v>
      </c>
      <c r="B2" s="36">
        <v>34</v>
      </c>
      <c r="C2" s="37">
        <v>46251</v>
      </c>
      <c r="D2" s="38">
        <v>46251</v>
      </c>
      <c r="E2" s="39">
        <v>0.70833333333333337</v>
      </c>
      <c r="F2" s="40" t="s">
        <v>79</v>
      </c>
      <c r="G2" s="40" t="s">
        <v>17</v>
      </c>
      <c r="H2" s="40" t="s">
        <v>111</v>
      </c>
      <c r="I2" s="40" t="s">
        <v>80</v>
      </c>
      <c r="J2" s="6" t="s">
        <v>155</v>
      </c>
    </row>
    <row r="3" spans="1:10" x14ac:dyDescent="0.25">
      <c r="A3" s="5">
        <v>25</v>
      </c>
      <c r="B3" s="5">
        <v>34</v>
      </c>
      <c r="C3" s="25">
        <v>46251</v>
      </c>
      <c r="D3" s="26">
        <v>46251</v>
      </c>
      <c r="E3" s="27">
        <v>0.70833333333333337</v>
      </c>
      <c r="F3" s="6" t="s">
        <v>79</v>
      </c>
      <c r="G3" s="6" t="s">
        <v>17</v>
      </c>
      <c r="H3" s="6" t="s">
        <v>112</v>
      </c>
      <c r="I3" s="6" t="s">
        <v>63</v>
      </c>
      <c r="J3" s="6"/>
    </row>
    <row r="4" spans="1:10" x14ac:dyDescent="0.25">
      <c r="A4" s="5">
        <v>42</v>
      </c>
      <c r="B4" s="5">
        <v>34</v>
      </c>
      <c r="C4" s="25">
        <v>46253</v>
      </c>
      <c r="D4" s="26">
        <v>46253</v>
      </c>
      <c r="E4" s="27">
        <v>0.70833333333333337</v>
      </c>
      <c r="F4" s="6" t="s">
        <v>79</v>
      </c>
      <c r="G4" s="6" t="s">
        <v>17</v>
      </c>
      <c r="H4" s="6" t="s">
        <v>67</v>
      </c>
      <c r="I4" s="6" t="s">
        <v>116</v>
      </c>
      <c r="J4" s="6"/>
    </row>
    <row r="5" spans="1:10" x14ac:dyDescent="0.25">
      <c r="A5" s="5">
        <v>52</v>
      </c>
      <c r="B5" s="5">
        <v>34</v>
      </c>
      <c r="C5" s="25">
        <v>46253</v>
      </c>
      <c r="D5" s="26">
        <v>46253</v>
      </c>
      <c r="E5" s="27">
        <v>0.70833333333333337</v>
      </c>
      <c r="F5" s="6" t="s">
        <v>79</v>
      </c>
      <c r="G5" s="6" t="s">
        <v>54</v>
      </c>
      <c r="H5" s="6" t="s">
        <v>118</v>
      </c>
      <c r="I5" s="6" t="s">
        <v>119</v>
      </c>
      <c r="J5" s="6"/>
    </row>
    <row r="6" spans="1:10" x14ac:dyDescent="0.25">
      <c r="A6" s="5">
        <v>62</v>
      </c>
      <c r="B6" s="5">
        <v>34</v>
      </c>
      <c r="C6" s="25">
        <v>46253</v>
      </c>
      <c r="D6" s="26">
        <v>46253</v>
      </c>
      <c r="E6" s="27">
        <v>0.70833333333333337</v>
      </c>
      <c r="F6" s="6" t="s">
        <v>79</v>
      </c>
      <c r="G6" s="6" t="s">
        <v>14</v>
      </c>
      <c r="H6" s="6" t="s">
        <v>126</v>
      </c>
      <c r="I6" s="6" t="s">
        <v>60</v>
      </c>
      <c r="J6" s="6"/>
    </row>
    <row r="7" spans="1:10" x14ac:dyDescent="0.25">
      <c r="A7" s="5">
        <v>63</v>
      </c>
      <c r="B7" s="5">
        <v>34</v>
      </c>
      <c r="C7" s="25">
        <v>46253</v>
      </c>
      <c r="D7" s="26">
        <v>46253</v>
      </c>
      <c r="E7" s="27">
        <v>0.75</v>
      </c>
      <c r="F7" s="6" t="s">
        <v>79</v>
      </c>
      <c r="G7" s="6" t="s">
        <v>22</v>
      </c>
      <c r="H7" s="6" t="s">
        <v>74</v>
      </c>
      <c r="I7" s="6" t="s">
        <v>127</v>
      </c>
      <c r="J7" s="6"/>
    </row>
    <row r="8" spans="1:10" x14ac:dyDescent="0.25">
      <c r="A8" s="5">
        <v>68</v>
      </c>
      <c r="B8" s="5">
        <v>34</v>
      </c>
      <c r="C8" s="25">
        <v>46254</v>
      </c>
      <c r="D8" s="26">
        <v>46254</v>
      </c>
      <c r="E8" s="27">
        <v>0.75</v>
      </c>
      <c r="F8" s="6" t="s">
        <v>79</v>
      </c>
      <c r="G8" s="6" t="s">
        <v>54</v>
      </c>
      <c r="H8" s="6" t="s">
        <v>131</v>
      </c>
      <c r="I8" s="6" t="s">
        <v>132</v>
      </c>
      <c r="J8" s="6"/>
    </row>
    <row r="9" spans="1:10" x14ac:dyDescent="0.25">
      <c r="A9" s="5">
        <v>75</v>
      </c>
      <c r="B9" s="5">
        <v>35</v>
      </c>
      <c r="C9" s="25">
        <v>46258</v>
      </c>
      <c r="D9" s="26">
        <v>46258</v>
      </c>
      <c r="E9" s="27">
        <v>0.70833333333333337</v>
      </c>
      <c r="F9" s="6" t="s">
        <v>79</v>
      </c>
      <c r="G9" s="6" t="s">
        <v>15</v>
      </c>
      <c r="H9" s="6" t="s">
        <v>116</v>
      </c>
      <c r="I9" s="6" t="s">
        <v>112</v>
      </c>
      <c r="J9" s="6"/>
    </row>
    <row r="10" spans="1:10" x14ac:dyDescent="0.25">
      <c r="A10" s="5">
        <v>97</v>
      </c>
      <c r="B10" s="5">
        <v>35</v>
      </c>
      <c r="C10" s="25">
        <v>46260</v>
      </c>
      <c r="D10" s="26">
        <v>46260</v>
      </c>
      <c r="E10" s="27">
        <v>0.75</v>
      </c>
      <c r="F10" s="6" t="s">
        <v>79</v>
      </c>
      <c r="G10" s="6" t="s">
        <v>18</v>
      </c>
      <c r="H10" s="6" t="s">
        <v>132</v>
      </c>
      <c r="I10" s="6" t="s">
        <v>118</v>
      </c>
      <c r="J10" s="6"/>
    </row>
    <row r="11" spans="1:10" x14ac:dyDescent="0.25">
      <c r="A11" s="5">
        <v>100</v>
      </c>
      <c r="B11" s="5">
        <v>35</v>
      </c>
      <c r="C11" s="25">
        <v>46260</v>
      </c>
      <c r="D11" s="26">
        <v>46260</v>
      </c>
      <c r="E11" s="27">
        <v>0.70833333333333337</v>
      </c>
      <c r="F11" s="6" t="s">
        <v>79</v>
      </c>
      <c r="G11" s="6" t="s">
        <v>54</v>
      </c>
      <c r="H11" s="6" t="s">
        <v>131</v>
      </c>
      <c r="I11" s="6" t="s">
        <v>74</v>
      </c>
      <c r="J11" s="6"/>
    </row>
    <row r="12" spans="1:10" x14ac:dyDescent="0.25">
      <c r="A12" s="5">
        <v>103</v>
      </c>
      <c r="B12" s="5">
        <v>35</v>
      </c>
      <c r="C12" s="25">
        <v>46260</v>
      </c>
      <c r="D12" s="26">
        <v>46260</v>
      </c>
      <c r="E12" s="27">
        <v>0.70833333333333337</v>
      </c>
      <c r="F12" s="6" t="s">
        <v>79</v>
      </c>
      <c r="G12" s="6" t="s">
        <v>14</v>
      </c>
      <c r="H12" s="6" t="s">
        <v>119</v>
      </c>
      <c r="I12" s="6" t="s">
        <v>60</v>
      </c>
      <c r="J12" s="6"/>
    </row>
    <row r="13" spans="1:10" x14ac:dyDescent="0.25">
      <c r="A13" s="5">
        <v>104</v>
      </c>
      <c r="B13" s="5">
        <v>35</v>
      </c>
      <c r="C13" s="25">
        <v>46260</v>
      </c>
      <c r="D13" s="26">
        <v>46260</v>
      </c>
      <c r="E13" s="27">
        <v>0.70833333333333337</v>
      </c>
      <c r="F13" s="6" t="s">
        <v>79</v>
      </c>
      <c r="G13" s="6" t="s">
        <v>14</v>
      </c>
      <c r="H13" s="6" t="s">
        <v>126</v>
      </c>
      <c r="I13" s="6" t="s">
        <v>67</v>
      </c>
      <c r="J13" s="6"/>
    </row>
    <row r="14" spans="1:10" x14ac:dyDescent="0.25">
      <c r="A14" s="5">
        <v>111</v>
      </c>
      <c r="B14" s="5">
        <v>35</v>
      </c>
      <c r="C14" s="25">
        <v>46260</v>
      </c>
      <c r="D14" s="26">
        <v>46260</v>
      </c>
      <c r="E14" s="27">
        <v>0.75</v>
      </c>
      <c r="F14" s="6" t="s">
        <v>79</v>
      </c>
      <c r="G14" s="6" t="s">
        <v>22</v>
      </c>
      <c r="H14" s="6" t="s">
        <v>63</v>
      </c>
      <c r="I14" s="6" t="s">
        <v>111</v>
      </c>
      <c r="J14" s="6"/>
    </row>
    <row r="15" spans="1:10" x14ac:dyDescent="0.25">
      <c r="A15" s="36">
        <v>119</v>
      </c>
      <c r="B15" s="36">
        <v>35</v>
      </c>
      <c r="C15" s="37">
        <v>46261</v>
      </c>
      <c r="D15" s="38">
        <v>46261</v>
      </c>
      <c r="E15" s="39">
        <v>0.72916666666666663</v>
      </c>
      <c r="F15" s="40" t="s">
        <v>79</v>
      </c>
      <c r="G15" s="40" t="s">
        <v>44</v>
      </c>
      <c r="H15" s="40" t="s">
        <v>127</v>
      </c>
      <c r="I15" s="40" t="s">
        <v>80</v>
      </c>
      <c r="J15" s="6" t="s">
        <v>155</v>
      </c>
    </row>
    <row r="16" spans="1:10" x14ac:dyDescent="0.25">
      <c r="A16" s="5">
        <v>130</v>
      </c>
      <c r="B16" s="5">
        <v>36</v>
      </c>
      <c r="C16" s="25">
        <v>46265</v>
      </c>
      <c r="D16" s="26">
        <v>46265</v>
      </c>
      <c r="E16" s="27">
        <v>0.70833333333333337</v>
      </c>
      <c r="F16" s="6" t="s">
        <v>79</v>
      </c>
      <c r="G16" s="6" t="s">
        <v>17</v>
      </c>
      <c r="H16" s="6" t="s">
        <v>112</v>
      </c>
      <c r="I16" s="6" t="s">
        <v>126</v>
      </c>
      <c r="J16" s="6"/>
    </row>
    <row r="17" spans="1:10" x14ac:dyDescent="0.25">
      <c r="A17" s="5">
        <v>131</v>
      </c>
      <c r="B17" s="5">
        <v>36</v>
      </c>
      <c r="C17" s="25">
        <v>46265</v>
      </c>
      <c r="D17" s="26">
        <v>46265</v>
      </c>
      <c r="E17" s="27">
        <v>0.75</v>
      </c>
      <c r="F17" s="6" t="s">
        <v>79</v>
      </c>
      <c r="G17" s="6" t="s">
        <v>17</v>
      </c>
      <c r="H17" s="6" t="s">
        <v>60</v>
      </c>
      <c r="I17" s="6" t="s">
        <v>132</v>
      </c>
      <c r="J17" s="6"/>
    </row>
    <row r="18" spans="1:10" x14ac:dyDescent="0.25">
      <c r="A18" s="5">
        <v>144</v>
      </c>
      <c r="B18" s="5">
        <v>36</v>
      </c>
      <c r="C18" s="25">
        <v>46267</v>
      </c>
      <c r="D18" s="26">
        <v>46267</v>
      </c>
      <c r="E18" s="27">
        <v>0.70833333333333337</v>
      </c>
      <c r="F18" s="6" t="s">
        <v>79</v>
      </c>
      <c r="G18" s="6" t="s">
        <v>15</v>
      </c>
      <c r="H18" s="6" t="s">
        <v>116</v>
      </c>
      <c r="I18" s="6" t="s">
        <v>111</v>
      </c>
      <c r="J18" s="6"/>
    </row>
    <row r="19" spans="1:10" x14ac:dyDescent="0.25">
      <c r="A19" s="5">
        <v>145</v>
      </c>
      <c r="B19" s="5">
        <v>36</v>
      </c>
      <c r="C19" s="25">
        <v>46267</v>
      </c>
      <c r="D19" s="26">
        <v>46267</v>
      </c>
      <c r="E19" s="27">
        <v>0.70833333333333337</v>
      </c>
      <c r="F19" s="6" t="s">
        <v>79</v>
      </c>
      <c r="G19" s="6" t="s">
        <v>17</v>
      </c>
      <c r="H19" s="6" t="s">
        <v>67</v>
      </c>
      <c r="I19" s="6" t="s">
        <v>119</v>
      </c>
      <c r="J19" s="6"/>
    </row>
    <row r="20" spans="1:10" x14ac:dyDescent="0.25">
      <c r="A20" s="5">
        <v>153</v>
      </c>
      <c r="B20" s="5">
        <v>36</v>
      </c>
      <c r="C20" s="25">
        <v>46267</v>
      </c>
      <c r="D20" s="26">
        <v>46267</v>
      </c>
      <c r="E20" s="27">
        <v>0.70833333333333337</v>
      </c>
      <c r="F20" s="6" t="s">
        <v>79</v>
      </c>
      <c r="G20" s="6" t="s">
        <v>54</v>
      </c>
      <c r="H20" s="6" t="s">
        <v>118</v>
      </c>
      <c r="I20" s="6" t="s">
        <v>131</v>
      </c>
      <c r="J20" s="6"/>
    </row>
    <row r="21" spans="1:10" x14ac:dyDescent="0.25">
      <c r="A21" s="5">
        <v>158</v>
      </c>
      <c r="B21" s="5">
        <v>36</v>
      </c>
      <c r="C21" s="25">
        <v>46267</v>
      </c>
      <c r="D21" s="26">
        <v>46267</v>
      </c>
      <c r="E21" s="27">
        <v>0.75</v>
      </c>
      <c r="F21" s="6" t="s">
        <v>79</v>
      </c>
      <c r="G21" s="6" t="s">
        <v>22</v>
      </c>
      <c r="H21" s="6" t="s">
        <v>63</v>
      </c>
      <c r="I21" s="6" t="s">
        <v>127</v>
      </c>
      <c r="J21" s="6"/>
    </row>
    <row r="22" spans="1:10" x14ac:dyDescent="0.25">
      <c r="A22" s="36">
        <v>167</v>
      </c>
      <c r="B22" s="36">
        <v>36</v>
      </c>
      <c r="C22" s="37">
        <v>46268</v>
      </c>
      <c r="D22" s="38">
        <v>46268</v>
      </c>
      <c r="E22" s="39">
        <v>0.75</v>
      </c>
      <c r="F22" s="40" t="s">
        <v>79</v>
      </c>
      <c r="G22" s="40" t="s">
        <v>54</v>
      </c>
      <c r="H22" s="40" t="s">
        <v>80</v>
      </c>
      <c r="I22" s="40" t="s">
        <v>74</v>
      </c>
      <c r="J22" s="6" t="s">
        <v>155</v>
      </c>
    </row>
    <row r="23" spans="1:10" x14ac:dyDescent="0.25">
      <c r="A23" s="5">
        <v>180</v>
      </c>
      <c r="B23" s="5">
        <v>37</v>
      </c>
      <c r="C23" s="25">
        <v>46272</v>
      </c>
      <c r="D23" s="26">
        <v>46272</v>
      </c>
      <c r="E23" s="27">
        <v>0.70833333333333337</v>
      </c>
      <c r="F23" s="6" t="s">
        <v>79</v>
      </c>
      <c r="G23" s="6" t="s">
        <v>17</v>
      </c>
      <c r="H23" s="6" t="s">
        <v>111</v>
      </c>
      <c r="I23" s="6" t="s">
        <v>126</v>
      </c>
      <c r="J23" s="6"/>
    </row>
    <row r="24" spans="1:10" x14ac:dyDescent="0.25">
      <c r="A24" s="5">
        <v>181</v>
      </c>
      <c r="B24" s="5">
        <v>37</v>
      </c>
      <c r="C24" s="25">
        <v>46272</v>
      </c>
      <c r="D24" s="26">
        <v>46272</v>
      </c>
      <c r="E24" s="27">
        <v>0.75</v>
      </c>
      <c r="F24" s="6" t="s">
        <v>79</v>
      </c>
      <c r="G24" s="6" t="s">
        <v>17</v>
      </c>
      <c r="H24" s="6" t="s">
        <v>60</v>
      </c>
      <c r="I24" s="6" t="s">
        <v>131</v>
      </c>
      <c r="J24" s="6"/>
    </row>
    <row r="25" spans="1:10" x14ac:dyDescent="0.25">
      <c r="A25" s="5">
        <v>207</v>
      </c>
      <c r="B25" s="5">
        <v>37</v>
      </c>
      <c r="C25" s="25">
        <v>46274</v>
      </c>
      <c r="D25" s="26">
        <v>46274</v>
      </c>
      <c r="E25" s="27">
        <v>0.70833333333333337</v>
      </c>
      <c r="F25" s="6" t="s">
        <v>79</v>
      </c>
      <c r="G25" s="6" t="s">
        <v>14</v>
      </c>
      <c r="H25" s="6" t="s">
        <v>119</v>
      </c>
      <c r="I25" s="6" t="s">
        <v>112</v>
      </c>
      <c r="J25" s="6"/>
    </row>
    <row r="26" spans="1:10" x14ac:dyDescent="0.25">
      <c r="A26" s="5">
        <v>214</v>
      </c>
      <c r="B26" s="5">
        <v>37</v>
      </c>
      <c r="C26" s="25">
        <v>46274</v>
      </c>
      <c r="D26" s="26">
        <v>46274</v>
      </c>
      <c r="E26" s="27">
        <v>0.75</v>
      </c>
      <c r="F26" s="6" t="s">
        <v>79</v>
      </c>
      <c r="G26" s="6" t="s">
        <v>22</v>
      </c>
      <c r="H26" s="6" t="s">
        <v>74</v>
      </c>
      <c r="I26" s="6" t="s">
        <v>118</v>
      </c>
      <c r="J26" s="6"/>
    </row>
    <row r="27" spans="1:10" x14ac:dyDescent="0.25">
      <c r="A27" s="5">
        <v>218</v>
      </c>
      <c r="B27" s="5">
        <v>37</v>
      </c>
      <c r="C27" s="25">
        <v>46275</v>
      </c>
      <c r="D27" s="26">
        <v>46275</v>
      </c>
      <c r="E27" s="27">
        <v>0.75</v>
      </c>
      <c r="F27" s="6" t="s">
        <v>79</v>
      </c>
      <c r="G27" s="6" t="s">
        <v>18</v>
      </c>
      <c r="H27" s="6" t="s">
        <v>132</v>
      </c>
      <c r="I27" s="6" t="s">
        <v>67</v>
      </c>
      <c r="J27" s="6"/>
    </row>
    <row r="28" spans="1:10" x14ac:dyDescent="0.25">
      <c r="A28" s="36">
        <v>219</v>
      </c>
      <c r="B28" s="36">
        <v>37</v>
      </c>
      <c r="C28" s="37">
        <v>46275</v>
      </c>
      <c r="D28" s="38">
        <v>46275</v>
      </c>
      <c r="E28" s="39">
        <v>0.75</v>
      </c>
      <c r="F28" s="40" t="s">
        <v>79</v>
      </c>
      <c r="G28" s="40" t="s">
        <v>54</v>
      </c>
      <c r="H28" s="40" t="s">
        <v>80</v>
      </c>
      <c r="I28" s="40" t="s">
        <v>63</v>
      </c>
      <c r="J28" s="6" t="s">
        <v>155</v>
      </c>
    </row>
    <row r="29" spans="1:10" x14ac:dyDescent="0.25">
      <c r="A29" s="5">
        <v>220</v>
      </c>
      <c r="B29" s="5">
        <v>37</v>
      </c>
      <c r="C29" s="25">
        <v>46275</v>
      </c>
      <c r="D29" s="26">
        <v>46275</v>
      </c>
      <c r="E29" s="27">
        <v>0.72916666666666663</v>
      </c>
      <c r="F29" s="6" t="s">
        <v>79</v>
      </c>
      <c r="G29" s="6" t="s">
        <v>44</v>
      </c>
      <c r="H29" s="6" t="s">
        <v>127</v>
      </c>
      <c r="I29" s="6" t="s">
        <v>116</v>
      </c>
      <c r="J29" s="6"/>
    </row>
    <row r="30" spans="1:10" x14ac:dyDescent="0.25">
      <c r="A30" s="36">
        <v>224</v>
      </c>
      <c r="B30" s="36">
        <v>38</v>
      </c>
      <c r="C30" s="37">
        <v>46279</v>
      </c>
      <c r="D30" s="38">
        <v>46279</v>
      </c>
      <c r="E30" s="39">
        <v>0.70833333333333337</v>
      </c>
      <c r="F30" s="40" t="s">
        <v>79</v>
      </c>
      <c r="G30" s="40" t="s">
        <v>15</v>
      </c>
      <c r="H30" s="40" t="s">
        <v>116</v>
      </c>
      <c r="I30" s="40" t="s">
        <v>80</v>
      </c>
      <c r="J30" s="6" t="s">
        <v>155</v>
      </c>
    </row>
    <row r="31" spans="1:10" x14ac:dyDescent="0.25">
      <c r="A31" s="5">
        <v>225</v>
      </c>
      <c r="B31" s="5">
        <v>38</v>
      </c>
      <c r="C31" s="25">
        <v>46279</v>
      </c>
      <c r="D31" s="26">
        <v>46279</v>
      </c>
      <c r="E31" s="27">
        <v>0.70833333333333337</v>
      </c>
      <c r="F31" s="6" t="s">
        <v>79</v>
      </c>
      <c r="G31" s="6" t="s">
        <v>17</v>
      </c>
      <c r="H31" s="6" t="s">
        <v>112</v>
      </c>
      <c r="I31" s="6" t="s">
        <v>132</v>
      </c>
      <c r="J31" s="6"/>
    </row>
    <row r="32" spans="1:10" x14ac:dyDescent="0.25">
      <c r="A32" s="5">
        <v>226</v>
      </c>
      <c r="B32" s="5">
        <v>38</v>
      </c>
      <c r="C32" s="25">
        <v>46279</v>
      </c>
      <c r="D32" s="26">
        <v>46279</v>
      </c>
      <c r="E32" s="27">
        <v>0.70833333333333337</v>
      </c>
      <c r="F32" s="6" t="s">
        <v>79</v>
      </c>
      <c r="G32" s="6" t="s">
        <v>17</v>
      </c>
      <c r="H32" s="6" t="s">
        <v>111</v>
      </c>
      <c r="I32" s="6" t="s">
        <v>119</v>
      </c>
      <c r="J32" s="6"/>
    </row>
    <row r="33" spans="1:10" x14ac:dyDescent="0.25">
      <c r="A33" s="5">
        <v>235</v>
      </c>
      <c r="B33" s="5">
        <v>38</v>
      </c>
      <c r="C33" s="25">
        <v>46281</v>
      </c>
      <c r="D33" s="26">
        <v>46281</v>
      </c>
      <c r="E33" s="27">
        <v>0.70833333333333337</v>
      </c>
      <c r="F33" s="6" t="s">
        <v>79</v>
      </c>
      <c r="G33" s="6" t="s">
        <v>17</v>
      </c>
      <c r="H33" s="6" t="s">
        <v>67</v>
      </c>
      <c r="I33" s="6" t="s">
        <v>131</v>
      </c>
      <c r="J33" s="6"/>
    </row>
    <row r="34" spans="1:10" x14ac:dyDescent="0.25">
      <c r="A34" s="5">
        <v>248</v>
      </c>
      <c r="B34" s="5">
        <v>38</v>
      </c>
      <c r="C34" s="25">
        <v>46281</v>
      </c>
      <c r="D34" s="26">
        <v>46281</v>
      </c>
      <c r="E34" s="27">
        <v>0.70833333333333337</v>
      </c>
      <c r="F34" s="6" t="s">
        <v>79</v>
      </c>
      <c r="G34" s="6" t="s">
        <v>54</v>
      </c>
      <c r="H34" s="6" t="s">
        <v>118</v>
      </c>
      <c r="I34" s="6" t="s">
        <v>60</v>
      </c>
      <c r="J34" s="6"/>
    </row>
    <row r="35" spans="1:10" x14ac:dyDescent="0.25">
      <c r="A35" s="5">
        <v>251</v>
      </c>
      <c r="B35" s="5">
        <v>38</v>
      </c>
      <c r="C35" s="25">
        <v>46281</v>
      </c>
      <c r="D35" s="26">
        <v>46281</v>
      </c>
      <c r="E35" s="27">
        <v>0.70833333333333337</v>
      </c>
      <c r="F35" s="6" t="s">
        <v>79</v>
      </c>
      <c r="G35" s="6" t="s">
        <v>14</v>
      </c>
      <c r="H35" s="6" t="s">
        <v>126</v>
      </c>
      <c r="I35" s="6" t="s">
        <v>127</v>
      </c>
      <c r="J35" s="6"/>
    </row>
    <row r="36" spans="1:10" x14ac:dyDescent="0.25">
      <c r="A36" s="5">
        <v>252</v>
      </c>
      <c r="B36" s="5">
        <v>38</v>
      </c>
      <c r="C36" s="25">
        <v>46281</v>
      </c>
      <c r="D36" s="26">
        <v>46281</v>
      </c>
      <c r="E36" s="27">
        <v>0.75</v>
      </c>
      <c r="F36" s="6" t="s">
        <v>79</v>
      </c>
      <c r="G36" s="6" t="s">
        <v>22</v>
      </c>
      <c r="H36" s="6" t="s">
        <v>74</v>
      </c>
      <c r="I36" s="6" t="s">
        <v>63</v>
      </c>
      <c r="J36" s="6"/>
    </row>
    <row r="37" spans="1:10" x14ac:dyDescent="0.25">
      <c r="A37" s="5">
        <v>268</v>
      </c>
      <c r="B37" s="5">
        <v>39</v>
      </c>
      <c r="C37" s="25">
        <v>46286</v>
      </c>
      <c r="D37" s="26">
        <v>46286</v>
      </c>
      <c r="E37" s="27">
        <v>0.70833333333333337</v>
      </c>
      <c r="F37" s="6" t="s">
        <v>79</v>
      </c>
      <c r="G37" s="6" t="s">
        <v>17</v>
      </c>
      <c r="H37" s="6" t="s">
        <v>111</v>
      </c>
      <c r="I37" s="6" t="s">
        <v>132</v>
      </c>
      <c r="J37" s="6"/>
    </row>
    <row r="38" spans="1:10" x14ac:dyDescent="0.25">
      <c r="A38" s="5">
        <v>269</v>
      </c>
      <c r="B38" s="5">
        <v>39</v>
      </c>
      <c r="C38" s="25">
        <v>46286</v>
      </c>
      <c r="D38" s="26">
        <v>46286</v>
      </c>
      <c r="E38" s="27">
        <v>0.75</v>
      </c>
      <c r="F38" s="6" t="s">
        <v>79</v>
      </c>
      <c r="G38" s="6" t="s">
        <v>17</v>
      </c>
      <c r="H38" s="6" t="s">
        <v>60</v>
      </c>
      <c r="I38" s="6" t="s">
        <v>74</v>
      </c>
      <c r="J38" s="6"/>
    </row>
    <row r="39" spans="1:10" x14ac:dyDescent="0.25">
      <c r="A39" s="5">
        <v>273</v>
      </c>
      <c r="B39" s="5">
        <v>39</v>
      </c>
      <c r="C39" s="25">
        <v>46287</v>
      </c>
      <c r="D39" s="26">
        <v>46287</v>
      </c>
      <c r="E39" s="27">
        <v>0.70833333333333337</v>
      </c>
      <c r="F39" s="6" t="s">
        <v>79</v>
      </c>
      <c r="G39" s="6" t="s">
        <v>54</v>
      </c>
      <c r="H39" s="6" t="s">
        <v>118</v>
      </c>
      <c r="I39" s="6" t="s">
        <v>67</v>
      </c>
      <c r="J39" s="6"/>
    </row>
    <row r="40" spans="1:10" x14ac:dyDescent="0.25">
      <c r="A40" s="5">
        <v>286</v>
      </c>
      <c r="B40" s="5">
        <v>39</v>
      </c>
      <c r="C40" s="25">
        <v>46288</v>
      </c>
      <c r="D40" s="26">
        <v>46288</v>
      </c>
      <c r="E40" s="27">
        <v>0.70833333333333337</v>
      </c>
      <c r="F40" s="6" t="s">
        <v>79</v>
      </c>
      <c r="G40" s="6" t="s">
        <v>54</v>
      </c>
      <c r="H40" s="6" t="s">
        <v>131</v>
      </c>
      <c r="I40" s="6" t="s">
        <v>112</v>
      </c>
      <c r="J40" s="6"/>
    </row>
    <row r="41" spans="1:10" x14ac:dyDescent="0.25">
      <c r="A41" s="5">
        <v>296</v>
      </c>
      <c r="B41" s="5">
        <v>39</v>
      </c>
      <c r="C41" s="25">
        <v>46288</v>
      </c>
      <c r="D41" s="26">
        <v>46288</v>
      </c>
      <c r="E41" s="27">
        <v>0.75</v>
      </c>
      <c r="F41" s="6" t="s">
        <v>79</v>
      </c>
      <c r="G41" s="6" t="s">
        <v>22</v>
      </c>
      <c r="H41" s="6" t="s">
        <v>63</v>
      </c>
      <c r="I41" s="6" t="s">
        <v>116</v>
      </c>
      <c r="J41" s="6"/>
    </row>
    <row r="42" spans="1:10" x14ac:dyDescent="0.25">
      <c r="A42" s="36">
        <v>303</v>
      </c>
      <c r="B42" s="36">
        <v>39</v>
      </c>
      <c r="C42" s="37">
        <v>46289</v>
      </c>
      <c r="D42" s="38">
        <v>46289</v>
      </c>
      <c r="E42" s="39">
        <v>0.75</v>
      </c>
      <c r="F42" s="40" t="s">
        <v>79</v>
      </c>
      <c r="G42" s="40" t="s">
        <v>54</v>
      </c>
      <c r="H42" s="40" t="s">
        <v>80</v>
      </c>
      <c r="I42" s="40" t="s">
        <v>126</v>
      </c>
      <c r="J42" s="6" t="s">
        <v>155</v>
      </c>
    </row>
    <row r="43" spans="1:10" x14ac:dyDescent="0.25">
      <c r="A43" s="5">
        <v>305</v>
      </c>
      <c r="B43" s="5">
        <v>39</v>
      </c>
      <c r="C43" s="25">
        <v>46289</v>
      </c>
      <c r="D43" s="26">
        <v>46289</v>
      </c>
      <c r="E43" s="27">
        <v>0.72916666666666663</v>
      </c>
      <c r="F43" s="6" t="s">
        <v>79</v>
      </c>
      <c r="G43" s="6" t="s">
        <v>44</v>
      </c>
      <c r="H43" s="6" t="s">
        <v>127</v>
      </c>
      <c r="I43" s="6" t="s">
        <v>119</v>
      </c>
      <c r="J43" s="6"/>
    </row>
    <row r="44" spans="1:10" x14ac:dyDescent="0.25">
      <c r="A44" s="5">
        <v>316</v>
      </c>
      <c r="B44" s="5">
        <v>40</v>
      </c>
      <c r="C44" s="25">
        <v>46293</v>
      </c>
      <c r="D44" s="26">
        <v>46293</v>
      </c>
      <c r="E44" s="27">
        <v>0.70833333333333337</v>
      </c>
      <c r="F44" s="6" t="s">
        <v>79</v>
      </c>
      <c r="G44" s="6" t="s">
        <v>17</v>
      </c>
      <c r="H44" s="6" t="s">
        <v>112</v>
      </c>
      <c r="I44" s="6" t="s">
        <v>118</v>
      </c>
      <c r="J44" s="6"/>
    </row>
    <row r="45" spans="1:10" x14ac:dyDescent="0.25">
      <c r="A45" s="5">
        <v>331</v>
      </c>
      <c r="B45" s="5">
        <v>40</v>
      </c>
      <c r="C45" s="25">
        <v>46295</v>
      </c>
      <c r="D45" s="26">
        <v>46295</v>
      </c>
      <c r="E45" s="27">
        <v>0.70833333333333337</v>
      </c>
      <c r="F45" s="6" t="s">
        <v>79</v>
      </c>
      <c r="G45" s="6" t="s">
        <v>17</v>
      </c>
      <c r="H45" s="6" t="s">
        <v>67</v>
      </c>
      <c r="I45" s="6" t="s">
        <v>60</v>
      </c>
      <c r="J45" s="6"/>
    </row>
    <row r="46" spans="1:10" x14ac:dyDescent="0.25">
      <c r="A46" s="5">
        <v>333</v>
      </c>
      <c r="B46" s="5">
        <v>40</v>
      </c>
      <c r="C46" s="25">
        <v>46295</v>
      </c>
      <c r="D46" s="26">
        <v>46295</v>
      </c>
      <c r="E46" s="27">
        <v>0.70833333333333337</v>
      </c>
      <c r="F46" s="6" t="s">
        <v>79</v>
      </c>
      <c r="G46" s="6" t="s">
        <v>54</v>
      </c>
      <c r="H46" s="6" t="s">
        <v>131</v>
      </c>
      <c r="I46" s="6" t="s">
        <v>111</v>
      </c>
      <c r="J46" s="6"/>
    </row>
    <row r="47" spans="1:10" x14ac:dyDescent="0.25">
      <c r="A47" s="5">
        <v>338</v>
      </c>
      <c r="B47" s="5">
        <v>40</v>
      </c>
      <c r="C47" s="25">
        <v>46295</v>
      </c>
      <c r="D47" s="26">
        <v>46295</v>
      </c>
      <c r="E47" s="27">
        <v>0.70833333333333337</v>
      </c>
      <c r="F47" s="6" t="s">
        <v>79</v>
      </c>
      <c r="G47" s="6" t="s">
        <v>14</v>
      </c>
      <c r="H47" s="6" t="s">
        <v>126</v>
      </c>
      <c r="I47" s="6" t="s">
        <v>63</v>
      </c>
      <c r="J47" s="6"/>
    </row>
    <row r="48" spans="1:10" x14ac:dyDescent="0.25">
      <c r="A48" s="36">
        <v>339</v>
      </c>
      <c r="B48" s="36">
        <v>40</v>
      </c>
      <c r="C48" s="37">
        <v>46295</v>
      </c>
      <c r="D48" s="38">
        <v>46295</v>
      </c>
      <c r="E48" s="39">
        <v>0.70833333333333337</v>
      </c>
      <c r="F48" s="40" t="s">
        <v>79</v>
      </c>
      <c r="G48" s="40" t="s">
        <v>14</v>
      </c>
      <c r="H48" s="40" t="s">
        <v>119</v>
      </c>
      <c r="I48" s="40" t="s">
        <v>80</v>
      </c>
      <c r="J48" s="6" t="s">
        <v>155</v>
      </c>
    </row>
    <row r="49" spans="1:10" x14ac:dyDescent="0.25">
      <c r="A49" s="5">
        <v>340</v>
      </c>
      <c r="B49" s="5">
        <v>40</v>
      </c>
      <c r="C49" s="25">
        <v>46295</v>
      </c>
      <c r="D49" s="26">
        <v>46295</v>
      </c>
      <c r="E49" s="27">
        <v>0.75</v>
      </c>
      <c r="F49" s="6" t="s">
        <v>79</v>
      </c>
      <c r="G49" s="6" t="s">
        <v>22</v>
      </c>
      <c r="H49" s="6" t="s">
        <v>74</v>
      </c>
      <c r="I49" s="6" t="s">
        <v>116</v>
      </c>
      <c r="J49" s="6"/>
    </row>
    <row r="50" spans="1:10" x14ac:dyDescent="0.25">
      <c r="A50" s="5">
        <v>346</v>
      </c>
      <c r="B50" s="5">
        <v>40</v>
      </c>
      <c r="C50" s="25">
        <v>46296</v>
      </c>
      <c r="D50" s="26">
        <v>46296</v>
      </c>
      <c r="E50" s="27">
        <v>0.75</v>
      </c>
      <c r="F50" s="6" t="s">
        <v>79</v>
      </c>
      <c r="G50" s="6" t="s">
        <v>18</v>
      </c>
      <c r="H50" s="6" t="s">
        <v>132</v>
      </c>
      <c r="I50" s="6" t="s">
        <v>127</v>
      </c>
      <c r="J50" s="6"/>
    </row>
    <row r="51" spans="1:10" x14ac:dyDescent="0.25">
      <c r="A51" s="5">
        <v>354</v>
      </c>
      <c r="B51" s="5">
        <v>41</v>
      </c>
      <c r="C51" s="25">
        <v>46300</v>
      </c>
      <c r="D51" s="26">
        <v>46300</v>
      </c>
      <c r="E51" s="27">
        <v>0.70833333333333337</v>
      </c>
      <c r="F51" s="6" t="s">
        <v>79</v>
      </c>
      <c r="G51" s="6" t="s">
        <v>15</v>
      </c>
      <c r="H51" s="6" t="s">
        <v>116</v>
      </c>
      <c r="I51" s="6" t="s">
        <v>126</v>
      </c>
      <c r="J51" s="6"/>
    </row>
    <row r="52" spans="1:10" x14ac:dyDescent="0.25">
      <c r="A52" s="5">
        <v>355</v>
      </c>
      <c r="B52" s="5">
        <v>41</v>
      </c>
      <c r="C52" s="25">
        <v>46300</v>
      </c>
      <c r="D52" s="26">
        <v>46300</v>
      </c>
      <c r="E52" s="27">
        <v>0.70833333333333337</v>
      </c>
      <c r="F52" s="6" t="s">
        <v>79</v>
      </c>
      <c r="G52" s="6" t="s">
        <v>17</v>
      </c>
      <c r="H52" s="6" t="s">
        <v>111</v>
      </c>
      <c r="I52" s="6" t="s">
        <v>118</v>
      </c>
      <c r="J52" s="6"/>
    </row>
    <row r="53" spans="1:10" x14ac:dyDescent="0.25">
      <c r="A53" s="5">
        <v>356</v>
      </c>
      <c r="B53" s="5">
        <v>41</v>
      </c>
      <c r="C53" s="25">
        <v>46300</v>
      </c>
      <c r="D53" s="26">
        <v>46300</v>
      </c>
      <c r="E53" s="27">
        <v>0.75</v>
      </c>
      <c r="F53" s="6" t="s">
        <v>79</v>
      </c>
      <c r="G53" s="6" t="s">
        <v>17</v>
      </c>
      <c r="H53" s="6" t="s">
        <v>60</v>
      </c>
      <c r="I53" s="6" t="s">
        <v>112</v>
      </c>
      <c r="J53" s="6"/>
    </row>
    <row r="54" spans="1:10" x14ac:dyDescent="0.25">
      <c r="A54" s="5">
        <v>365</v>
      </c>
      <c r="B54" s="5">
        <v>41</v>
      </c>
      <c r="C54" s="25">
        <v>46302</v>
      </c>
      <c r="D54" s="26">
        <v>46302</v>
      </c>
      <c r="E54" s="27">
        <v>0.70833333333333337</v>
      </c>
      <c r="F54" s="6" t="s">
        <v>79</v>
      </c>
      <c r="G54" s="6" t="s">
        <v>17</v>
      </c>
      <c r="H54" s="6" t="s">
        <v>67</v>
      </c>
      <c r="I54" s="6" t="s">
        <v>74</v>
      </c>
      <c r="J54" s="6"/>
    </row>
    <row r="55" spans="1:10" x14ac:dyDescent="0.25">
      <c r="A55" s="5">
        <v>382</v>
      </c>
      <c r="B55" s="5">
        <v>41</v>
      </c>
      <c r="C55" s="25">
        <v>46302</v>
      </c>
      <c r="D55" s="26">
        <v>46302</v>
      </c>
      <c r="E55" s="27">
        <v>0.75</v>
      </c>
      <c r="F55" s="6" t="s">
        <v>79</v>
      </c>
      <c r="G55" s="6" t="s">
        <v>22</v>
      </c>
      <c r="H55" s="6" t="s">
        <v>63</v>
      </c>
      <c r="I55" s="6" t="s">
        <v>119</v>
      </c>
      <c r="J55" s="6"/>
    </row>
    <row r="56" spans="1:10" x14ac:dyDescent="0.25">
      <c r="A56" s="36">
        <v>391</v>
      </c>
      <c r="B56" s="36">
        <v>41</v>
      </c>
      <c r="C56" s="37">
        <v>46303</v>
      </c>
      <c r="D56" s="38">
        <v>46303</v>
      </c>
      <c r="E56" s="39">
        <v>0.75</v>
      </c>
      <c r="F56" s="40" t="s">
        <v>79</v>
      </c>
      <c r="G56" s="40" t="s">
        <v>54</v>
      </c>
      <c r="H56" s="40" t="s">
        <v>80</v>
      </c>
      <c r="I56" s="40" t="s">
        <v>132</v>
      </c>
      <c r="J56" s="6" t="s">
        <v>155</v>
      </c>
    </row>
    <row r="57" spans="1:10" x14ac:dyDescent="0.25">
      <c r="A57" s="5">
        <v>392</v>
      </c>
      <c r="B57" s="5">
        <v>41</v>
      </c>
      <c r="C57" s="25">
        <v>46303</v>
      </c>
      <c r="D57" s="26">
        <v>46303</v>
      </c>
      <c r="E57" s="27">
        <v>0.72916666666666663</v>
      </c>
      <c r="F57" s="6" t="s">
        <v>79</v>
      </c>
      <c r="G57" s="6" t="s">
        <v>44</v>
      </c>
      <c r="H57" s="6" t="s">
        <v>127</v>
      </c>
      <c r="I57" s="6" t="s">
        <v>131</v>
      </c>
      <c r="J57" s="6"/>
    </row>
    <row r="58" spans="1:10" x14ac:dyDescent="0.25">
      <c r="A58" s="5">
        <v>396</v>
      </c>
      <c r="B58" s="5">
        <v>42</v>
      </c>
      <c r="C58" s="25">
        <v>46307</v>
      </c>
      <c r="D58" s="26">
        <v>46307</v>
      </c>
      <c r="E58" s="27">
        <v>0.70833333333333337</v>
      </c>
      <c r="F58" s="6" t="s">
        <v>79</v>
      </c>
      <c r="G58" s="6" t="s">
        <v>17</v>
      </c>
      <c r="H58" s="6" t="s">
        <v>112</v>
      </c>
      <c r="I58" s="6" t="s">
        <v>67</v>
      </c>
      <c r="J58" s="6"/>
    </row>
    <row r="59" spans="1:10" x14ac:dyDescent="0.25">
      <c r="A59" s="5">
        <v>397</v>
      </c>
      <c r="B59" s="5">
        <v>42</v>
      </c>
      <c r="C59" s="25">
        <v>46307</v>
      </c>
      <c r="D59" s="26">
        <v>46307</v>
      </c>
      <c r="E59" s="27">
        <v>0.75</v>
      </c>
      <c r="F59" s="6" t="s">
        <v>79</v>
      </c>
      <c r="G59" s="6" t="s">
        <v>17</v>
      </c>
      <c r="H59" s="6" t="s">
        <v>60</v>
      </c>
      <c r="I59" s="6" t="s">
        <v>111</v>
      </c>
      <c r="J59" s="6"/>
    </row>
    <row r="60" spans="1:10" x14ac:dyDescent="0.25">
      <c r="A60" s="5">
        <v>422</v>
      </c>
      <c r="B60" s="5">
        <v>42</v>
      </c>
      <c r="C60" s="25">
        <v>46309</v>
      </c>
      <c r="D60" s="26">
        <v>46309</v>
      </c>
      <c r="E60" s="27">
        <v>0.70833333333333337</v>
      </c>
      <c r="F60" s="6" t="s">
        <v>79</v>
      </c>
      <c r="G60" s="6" t="s">
        <v>54</v>
      </c>
      <c r="H60" s="6" t="s">
        <v>118</v>
      </c>
      <c r="I60" s="6" t="s">
        <v>127</v>
      </c>
      <c r="J60" s="6"/>
    </row>
    <row r="61" spans="1:10" x14ac:dyDescent="0.25">
      <c r="A61" s="5">
        <v>426</v>
      </c>
      <c r="B61" s="5">
        <v>42</v>
      </c>
      <c r="C61" s="25">
        <v>46309</v>
      </c>
      <c r="D61" s="26">
        <v>46309</v>
      </c>
      <c r="E61" s="27">
        <v>0.70833333333333337</v>
      </c>
      <c r="F61" s="6" t="s">
        <v>79</v>
      </c>
      <c r="G61" s="6" t="s">
        <v>14</v>
      </c>
      <c r="H61" s="6" t="s">
        <v>119</v>
      </c>
      <c r="I61" s="6" t="s">
        <v>116</v>
      </c>
      <c r="J61" s="6"/>
    </row>
    <row r="62" spans="1:10" x14ac:dyDescent="0.25">
      <c r="A62" s="5">
        <v>427</v>
      </c>
      <c r="B62" s="5">
        <v>42</v>
      </c>
      <c r="C62" s="25">
        <v>46309</v>
      </c>
      <c r="D62" s="26">
        <v>46309</v>
      </c>
      <c r="E62" s="27">
        <v>0.75</v>
      </c>
      <c r="F62" s="6" t="s">
        <v>79</v>
      </c>
      <c r="G62" s="6" t="s">
        <v>22</v>
      </c>
      <c r="H62" s="6" t="s">
        <v>74</v>
      </c>
      <c r="I62" s="6" t="s">
        <v>126</v>
      </c>
      <c r="J62" s="6"/>
    </row>
    <row r="63" spans="1:10" x14ac:dyDescent="0.25">
      <c r="A63" s="5">
        <v>431</v>
      </c>
      <c r="B63" s="5">
        <v>42</v>
      </c>
      <c r="C63" s="25">
        <v>46310</v>
      </c>
      <c r="D63" s="26">
        <v>46310</v>
      </c>
      <c r="E63" s="27">
        <v>0.75</v>
      </c>
      <c r="F63" s="6" t="s">
        <v>79</v>
      </c>
      <c r="G63" s="6" t="s">
        <v>18</v>
      </c>
      <c r="H63" s="6" t="s">
        <v>132</v>
      </c>
      <c r="I63" s="6" t="s">
        <v>63</v>
      </c>
      <c r="J63" s="6"/>
    </row>
    <row r="64" spans="1:10" x14ac:dyDescent="0.25">
      <c r="A64" s="36">
        <v>433</v>
      </c>
      <c r="B64" s="36">
        <v>42</v>
      </c>
      <c r="C64" s="37">
        <v>46310</v>
      </c>
      <c r="D64" s="38">
        <v>46310</v>
      </c>
      <c r="E64" s="39">
        <v>0.75</v>
      </c>
      <c r="F64" s="40" t="s">
        <v>79</v>
      </c>
      <c r="G64" s="40" t="s">
        <v>54</v>
      </c>
      <c r="H64" s="40" t="s">
        <v>131</v>
      </c>
      <c r="I64" s="40" t="s">
        <v>80</v>
      </c>
      <c r="J64" s="6" t="s">
        <v>155</v>
      </c>
    </row>
  </sheetData>
  <autoFilter ref="A1:J64" xr:uid="{7495B692-E2BA-4B67-952C-66C29A668757}"/>
  <conditionalFormatting sqref="A2:J64">
    <cfRule type="expression" dxfId="16" priority="4">
      <formula>ISODD($B2)</formula>
    </cfRule>
    <cfRule type="expression" dxfId="15" priority="5">
      <formula>ISEVEN($B2)</formula>
    </cfRule>
  </conditionalFormatting>
  <conditionalFormatting sqref="A40:J44">
    <cfRule type="expression" dxfId="14" priority="1">
      <formula>ISODD($B40)</formula>
    </cfRule>
    <cfRule type="expression" dxfId="13" priority="2">
      <formula>ISEVEN($B40)</formula>
    </cfRule>
  </conditionalFormatting>
  <conditionalFormatting sqref="H2:I33">
    <cfRule type="cellIs" dxfId="12" priority="3" operator="equal">
      <formula>$K$2</formula>
    </cfRule>
  </conditionalFormatting>
  <pageMargins left="0.7" right="0.7" top="0.75" bottom="0.75" header="0.3" footer="0.3"/>
  <pageSetup paperSize="9" orientation="portrait" verticalDpi="0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86D893-3919-492C-B406-ADFE0B773680}">
  <dimension ref="A1:J55"/>
  <sheetViews>
    <sheetView zoomScale="80" zoomScaleNormal="80" workbookViewId="0">
      <selection activeCell="G52" sqref="G52"/>
    </sheetView>
  </sheetViews>
  <sheetFormatPr defaultRowHeight="15" x14ac:dyDescent="0.25"/>
  <cols>
    <col min="1" max="1" width="16.140625" customWidth="1"/>
    <col min="2" max="2" width="8.42578125" customWidth="1"/>
    <col min="3" max="3" width="11.42578125" customWidth="1"/>
    <col min="4" max="4" width="7.28515625" customWidth="1"/>
    <col min="6" max="6" width="21" customWidth="1"/>
    <col min="7" max="7" width="25.85546875" customWidth="1"/>
    <col min="8" max="9" width="34.7109375" customWidth="1"/>
    <col min="10" max="10" width="33.85546875" customWidth="1"/>
  </cols>
  <sheetData>
    <row r="1" spans="1:10" x14ac:dyDescent="0.25">
      <c r="A1" s="2" t="s">
        <v>149</v>
      </c>
      <c r="B1" s="2" t="s">
        <v>25</v>
      </c>
      <c r="C1" s="2" t="s">
        <v>0</v>
      </c>
      <c r="D1" s="2" t="s">
        <v>1</v>
      </c>
      <c r="E1" s="2" t="s">
        <v>2</v>
      </c>
      <c r="F1" s="2" t="s">
        <v>143</v>
      </c>
      <c r="G1" s="2" t="s">
        <v>5</v>
      </c>
      <c r="H1" s="2" t="s">
        <v>3</v>
      </c>
      <c r="I1" s="2" t="s">
        <v>4</v>
      </c>
      <c r="J1" s="2" t="s">
        <v>6</v>
      </c>
    </row>
    <row r="2" spans="1:10" x14ac:dyDescent="0.25">
      <c r="A2" s="5">
        <v>46</v>
      </c>
      <c r="B2" s="5">
        <v>34</v>
      </c>
      <c r="C2" s="25">
        <v>46253</v>
      </c>
      <c r="D2" s="26">
        <v>46253</v>
      </c>
      <c r="E2" s="27">
        <v>0.79166666666666663</v>
      </c>
      <c r="F2" s="6" t="s">
        <v>69</v>
      </c>
      <c r="G2" s="6" t="s">
        <v>23</v>
      </c>
      <c r="H2" s="6" t="s">
        <v>70</v>
      </c>
      <c r="I2" s="6" t="s">
        <v>71</v>
      </c>
      <c r="J2" s="6"/>
    </row>
    <row r="3" spans="1:10" x14ac:dyDescent="0.25">
      <c r="A3" s="5">
        <v>47</v>
      </c>
      <c r="B3" s="5">
        <v>34</v>
      </c>
      <c r="C3" s="25">
        <v>46253</v>
      </c>
      <c r="D3" s="26">
        <v>46253</v>
      </c>
      <c r="E3" s="27">
        <v>0.79166666666666663</v>
      </c>
      <c r="F3" s="6" t="s">
        <v>69</v>
      </c>
      <c r="G3" s="6" t="s">
        <v>23</v>
      </c>
      <c r="H3" s="6" t="s">
        <v>72</v>
      </c>
      <c r="I3" s="6" t="s">
        <v>73</v>
      </c>
      <c r="J3" s="6"/>
    </row>
    <row r="4" spans="1:10" x14ac:dyDescent="0.25">
      <c r="A4" s="5">
        <v>48</v>
      </c>
      <c r="B4" s="5">
        <v>34</v>
      </c>
      <c r="C4" s="25">
        <v>46253</v>
      </c>
      <c r="D4" s="26">
        <v>46253</v>
      </c>
      <c r="E4" s="27">
        <v>0.80555555555555547</v>
      </c>
      <c r="F4" s="6" t="s">
        <v>69</v>
      </c>
      <c r="G4" s="6" t="s">
        <v>23</v>
      </c>
      <c r="H4" s="6" t="s">
        <v>71</v>
      </c>
      <c r="I4" s="6" t="s">
        <v>73</v>
      </c>
      <c r="J4" s="6"/>
    </row>
    <row r="5" spans="1:10" x14ac:dyDescent="0.25">
      <c r="A5" s="5">
        <v>49</v>
      </c>
      <c r="B5" s="5">
        <v>34</v>
      </c>
      <c r="C5" s="25">
        <v>46253</v>
      </c>
      <c r="D5" s="26">
        <v>46253</v>
      </c>
      <c r="E5" s="27">
        <v>0.80555555555555547</v>
      </c>
      <c r="F5" s="6" t="s">
        <v>69</v>
      </c>
      <c r="G5" s="6" t="s">
        <v>23</v>
      </c>
      <c r="H5" s="6" t="s">
        <v>70</v>
      </c>
      <c r="I5" s="6" t="s">
        <v>72</v>
      </c>
      <c r="J5" s="6"/>
    </row>
    <row r="6" spans="1:10" x14ac:dyDescent="0.25">
      <c r="A6" s="5">
        <v>50</v>
      </c>
      <c r="B6" s="5">
        <v>34</v>
      </c>
      <c r="C6" s="25">
        <v>46253</v>
      </c>
      <c r="D6" s="26">
        <v>46253</v>
      </c>
      <c r="E6" s="27">
        <v>0.81944444444444453</v>
      </c>
      <c r="F6" s="6" t="s">
        <v>69</v>
      </c>
      <c r="G6" s="6" t="s">
        <v>23</v>
      </c>
      <c r="H6" s="6" t="s">
        <v>71</v>
      </c>
      <c r="I6" s="6" t="s">
        <v>72</v>
      </c>
      <c r="J6" s="6"/>
    </row>
    <row r="7" spans="1:10" x14ac:dyDescent="0.25">
      <c r="A7" s="5">
        <v>51</v>
      </c>
      <c r="B7" s="5">
        <v>34</v>
      </c>
      <c r="C7" s="25">
        <v>46253</v>
      </c>
      <c r="D7" s="26">
        <v>46253</v>
      </c>
      <c r="E7" s="27">
        <v>0.81944444444444453</v>
      </c>
      <c r="F7" s="6" t="s">
        <v>69</v>
      </c>
      <c r="G7" s="6" t="s">
        <v>23</v>
      </c>
      <c r="H7" s="6" t="s">
        <v>70</v>
      </c>
      <c r="I7" s="6" t="s">
        <v>73</v>
      </c>
      <c r="J7" s="6"/>
    </row>
    <row r="8" spans="1:10" x14ac:dyDescent="0.25">
      <c r="A8" s="5">
        <v>105</v>
      </c>
      <c r="B8" s="5">
        <v>35</v>
      </c>
      <c r="C8" s="25">
        <v>46260</v>
      </c>
      <c r="D8" s="26">
        <v>46260</v>
      </c>
      <c r="E8" s="27">
        <v>0.70833333333333337</v>
      </c>
      <c r="F8" s="6" t="s">
        <v>69</v>
      </c>
      <c r="G8" s="6" t="s">
        <v>22</v>
      </c>
      <c r="H8" s="6" t="s">
        <v>71</v>
      </c>
      <c r="I8" s="6" t="s">
        <v>70</v>
      </c>
      <c r="J8" s="6"/>
    </row>
    <row r="9" spans="1:10" x14ac:dyDescent="0.25">
      <c r="A9" s="5">
        <v>106</v>
      </c>
      <c r="B9" s="5">
        <v>35</v>
      </c>
      <c r="C9" s="25">
        <v>46260</v>
      </c>
      <c r="D9" s="26">
        <v>46260</v>
      </c>
      <c r="E9" s="27">
        <v>0.70833333333333337</v>
      </c>
      <c r="F9" s="6" t="s">
        <v>69</v>
      </c>
      <c r="G9" s="6" t="s">
        <v>22</v>
      </c>
      <c r="H9" s="6" t="s">
        <v>72</v>
      </c>
      <c r="I9" s="6" t="s">
        <v>73</v>
      </c>
      <c r="J9" s="6"/>
    </row>
    <row r="10" spans="1:10" x14ac:dyDescent="0.25">
      <c r="A10" s="5">
        <v>107</v>
      </c>
      <c r="B10" s="5">
        <v>35</v>
      </c>
      <c r="C10" s="25">
        <v>46260</v>
      </c>
      <c r="D10" s="26">
        <v>46260</v>
      </c>
      <c r="E10" s="27">
        <v>0.72222222222222221</v>
      </c>
      <c r="F10" s="6" t="s">
        <v>69</v>
      </c>
      <c r="G10" s="6" t="s">
        <v>22</v>
      </c>
      <c r="H10" s="6" t="s">
        <v>73</v>
      </c>
      <c r="I10" s="6" t="s">
        <v>71</v>
      </c>
      <c r="J10" s="6"/>
    </row>
    <row r="11" spans="1:10" x14ac:dyDescent="0.25">
      <c r="A11" s="5">
        <v>108</v>
      </c>
      <c r="B11" s="5">
        <v>35</v>
      </c>
      <c r="C11" s="25">
        <v>46260</v>
      </c>
      <c r="D11" s="26">
        <v>46260</v>
      </c>
      <c r="E11" s="27">
        <v>0.72222222222222221</v>
      </c>
      <c r="F11" s="6" t="s">
        <v>69</v>
      </c>
      <c r="G11" s="6" t="s">
        <v>22</v>
      </c>
      <c r="H11" s="6" t="s">
        <v>70</v>
      </c>
      <c r="I11" s="6" t="s">
        <v>72</v>
      </c>
      <c r="J11" s="6"/>
    </row>
    <row r="12" spans="1:10" x14ac:dyDescent="0.25">
      <c r="A12" s="5">
        <v>109</v>
      </c>
      <c r="B12" s="5">
        <v>35</v>
      </c>
      <c r="C12" s="25">
        <v>46260</v>
      </c>
      <c r="D12" s="26">
        <v>46260</v>
      </c>
      <c r="E12" s="27">
        <v>0.73611111111111116</v>
      </c>
      <c r="F12" s="6" t="s">
        <v>69</v>
      </c>
      <c r="G12" s="6" t="s">
        <v>22</v>
      </c>
      <c r="H12" s="6" t="s">
        <v>71</v>
      </c>
      <c r="I12" s="6" t="s">
        <v>72</v>
      </c>
      <c r="J12" s="6"/>
    </row>
    <row r="13" spans="1:10" x14ac:dyDescent="0.25">
      <c r="A13" s="5">
        <v>110</v>
      </c>
      <c r="B13" s="5">
        <v>35</v>
      </c>
      <c r="C13" s="25">
        <v>46260</v>
      </c>
      <c r="D13" s="26">
        <v>46260</v>
      </c>
      <c r="E13" s="27">
        <v>0.73611111111111116</v>
      </c>
      <c r="F13" s="6" t="s">
        <v>69</v>
      </c>
      <c r="G13" s="6" t="s">
        <v>22</v>
      </c>
      <c r="H13" s="6" t="s">
        <v>73</v>
      </c>
      <c r="I13" s="6" t="s">
        <v>70</v>
      </c>
      <c r="J13" s="6"/>
    </row>
    <row r="14" spans="1:10" x14ac:dyDescent="0.25">
      <c r="A14" s="5">
        <v>124</v>
      </c>
      <c r="B14" s="5">
        <v>36</v>
      </c>
      <c r="C14" s="25">
        <v>46265</v>
      </c>
      <c r="D14" s="26">
        <v>46265</v>
      </c>
      <c r="E14" s="27">
        <v>0.70833333333333337</v>
      </c>
      <c r="F14" s="6" t="s">
        <v>69</v>
      </c>
      <c r="G14" s="6" t="s">
        <v>15</v>
      </c>
      <c r="H14" s="6" t="s">
        <v>70</v>
      </c>
      <c r="I14" s="6" t="s">
        <v>71</v>
      </c>
      <c r="J14" s="6"/>
    </row>
    <row r="15" spans="1:10" x14ac:dyDescent="0.25">
      <c r="A15" s="5">
        <v>125</v>
      </c>
      <c r="B15" s="5">
        <v>36</v>
      </c>
      <c r="C15" s="25">
        <v>46265</v>
      </c>
      <c r="D15" s="26">
        <v>46265</v>
      </c>
      <c r="E15" s="27">
        <v>0.70833333333333337</v>
      </c>
      <c r="F15" s="6" t="s">
        <v>69</v>
      </c>
      <c r="G15" s="6" t="s">
        <v>15</v>
      </c>
      <c r="H15" s="6" t="s">
        <v>73</v>
      </c>
      <c r="I15" s="6" t="s">
        <v>72</v>
      </c>
      <c r="J15" s="6"/>
    </row>
    <row r="16" spans="1:10" x14ac:dyDescent="0.25">
      <c r="A16" s="5">
        <v>126</v>
      </c>
      <c r="B16" s="5">
        <v>36</v>
      </c>
      <c r="C16" s="25">
        <v>46265</v>
      </c>
      <c r="D16" s="26">
        <v>46265</v>
      </c>
      <c r="E16" s="27">
        <v>0.72222222222222221</v>
      </c>
      <c r="F16" s="6" t="s">
        <v>69</v>
      </c>
      <c r="G16" s="6" t="s">
        <v>15</v>
      </c>
      <c r="H16" s="6" t="s">
        <v>71</v>
      </c>
      <c r="I16" s="6" t="s">
        <v>73</v>
      </c>
      <c r="J16" s="6"/>
    </row>
    <row r="17" spans="1:10" x14ac:dyDescent="0.25">
      <c r="A17" s="5">
        <v>127</v>
      </c>
      <c r="B17" s="5">
        <v>36</v>
      </c>
      <c r="C17" s="25">
        <v>46265</v>
      </c>
      <c r="D17" s="26">
        <v>46265</v>
      </c>
      <c r="E17" s="27">
        <v>0.72222222222222221</v>
      </c>
      <c r="F17" s="6" t="s">
        <v>69</v>
      </c>
      <c r="G17" s="6" t="s">
        <v>15</v>
      </c>
      <c r="H17" s="6" t="s">
        <v>72</v>
      </c>
      <c r="I17" s="6" t="s">
        <v>70</v>
      </c>
      <c r="J17" s="6"/>
    </row>
    <row r="18" spans="1:10" x14ac:dyDescent="0.25">
      <c r="A18" s="5">
        <v>128</v>
      </c>
      <c r="B18" s="5">
        <v>36</v>
      </c>
      <c r="C18" s="25">
        <v>46265</v>
      </c>
      <c r="D18" s="26">
        <v>46265</v>
      </c>
      <c r="E18" s="27">
        <v>0.73611111111111116</v>
      </c>
      <c r="F18" s="6" t="s">
        <v>69</v>
      </c>
      <c r="G18" s="6" t="s">
        <v>15</v>
      </c>
      <c r="H18" s="6" t="s">
        <v>72</v>
      </c>
      <c r="I18" s="6" t="s">
        <v>71</v>
      </c>
      <c r="J18" s="6"/>
    </row>
    <row r="19" spans="1:10" x14ac:dyDescent="0.25">
      <c r="A19" s="5">
        <v>129</v>
      </c>
      <c r="B19" s="5">
        <v>36</v>
      </c>
      <c r="C19" s="25">
        <v>46265</v>
      </c>
      <c r="D19" s="26">
        <v>46265</v>
      </c>
      <c r="E19" s="27">
        <v>0.73611111111111116</v>
      </c>
      <c r="F19" s="6" t="s">
        <v>69</v>
      </c>
      <c r="G19" s="6" t="s">
        <v>15</v>
      </c>
      <c r="H19" s="6" t="s">
        <v>70</v>
      </c>
      <c r="I19" s="6" t="s">
        <v>73</v>
      </c>
      <c r="J19" s="6"/>
    </row>
    <row r="20" spans="1:10" x14ac:dyDescent="0.25">
      <c r="A20" s="5">
        <v>208</v>
      </c>
      <c r="B20" s="5">
        <v>37</v>
      </c>
      <c r="C20" s="25">
        <v>46274</v>
      </c>
      <c r="D20" s="26">
        <v>46274</v>
      </c>
      <c r="E20" s="27">
        <v>0.70833333333333337</v>
      </c>
      <c r="F20" s="6" t="s">
        <v>69</v>
      </c>
      <c r="G20" s="6" t="s">
        <v>22</v>
      </c>
      <c r="H20" s="6" t="s">
        <v>71</v>
      </c>
      <c r="I20" s="6" t="s">
        <v>70</v>
      </c>
      <c r="J20" s="6"/>
    </row>
    <row r="21" spans="1:10" x14ac:dyDescent="0.25">
      <c r="A21" s="5">
        <v>209</v>
      </c>
      <c r="B21" s="5">
        <v>37</v>
      </c>
      <c r="C21" s="25">
        <v>46274</v>
      </c>
      <c r="D21" s="26">
        <v>46274</v>
      </c>
      <c r="E21" s="27">
        <v>0.70833333333333337</v>
      </c>
      <c r="F21" s="6" t="s">
        <v>69</v>
      </c>
      <c r="G21" s="6" t="s">
        <v>22</v>
      </c>
      <c r="H21" s="6" t="s">
        <v>73</v>
      </c>
      <c r="I21" s="6" t="s">
        <v>72</v>
      </c>
      <c r="J21" s="6"/>
    </row>
    <row r="22" spans="1:10" x14ac:dyDescent="0.25">
      <c r="A22" s="5">
        <v>210</v>
      </c>
      <c r="B22" s="5">
        <v>37</v>
      </c>
      <c r="C22" s="25">
        <v>46274</v>
      </c>
      <c r="D22" s="26">
        <v>46274</v>
      </c>
      <c r="E22" s="27">
        <v>0.72222222222222221</v>
      </c>
      <c r="F22" s="6" t="s">
        <v>69</v>
      </c>
      <c r="G22" s="6" t="s">
        <v>22</v>
      </c>
      <c r="H22" s="6" t="s">
        <v>73</v>
      </c>
      <c r="I22" s="6" t="s">
        <v>71</v>
      </c>
      <c r="J22" s="6"/>
    </row>
    <row r="23" spans="1:10" x14ac:dyDescent="0.25">
      <c r="A23" s="5">
        <v>211</v>
      </c>
      <c r="B23" s="5">
        <v>37</v>
      </c>
      <c r="C23" s="25">
        <v>46274</v>
      </c>
      <c r="D23" s="26">
        <v>46274</v>
      </c>
      <c r="E23" s="27">
        <v>0.72222222222222221</v>
      </c>
      <c r="F23" s="6" t="s">
        <v>69</v>
      </c>
      <c r="G23" s="6" t="s">
        <v>22</v>
      </c>
      <c r="H23" s="6" t="s">
        <v>72</v>
      </c>
      <c r="I23" s="6" t="s">
        <v>70</v>
      </c>
      <c r="J23" s="6"/>
    </row>
    <row r="24" spans="1:10" x14ac:dyDescent="0.25">
      <c r="A24" s="5">
        <v>212</v>
      </c>
      <c r="B24" s="5">
        <v>37</v>
      </c>
      <c r="C24" s="25">
        <v>46274</v>
      </c>
      <c r="D24" s="26">
        <v>46274</v>
      </c>
      <c r="E24" s="27">
        <v>0.73611111111111116</v>
      </c>
      <c r="F24" s="6" t="s">
        <v>69</v>
      </c>
      <c r="G24" s="6" t="s">
        <v>22</v>
      </c>
      <c r="H24" s="6" t="s">
        <v>72</v>
      </c>
      <c r="I24" s="6" t="s">
        <v>71</v>
      </c>
      <c r="J24" s="6"/>
    </row>
    <row r="25" spans="1:10" x14ac:dyDescent="0.25">
      <c r="A25" s="5">
        <v>213</v>
      </c>
      <c r="B25" s="5">
        <v>37</v>
      </c>
      <c r="C25" s="25">
        <v>46274</v>
      </c>
      <c r="D25" s="26">
        <v>46274</v>
      </c>
      <c r="E25" s="27">
        <v>0.73611111111111116</v>
      </c>
      <c r="F25" s="6" t="s">
        <v>69</v>
      </c>
      <c r="G25" s="6" t="s">
        <v>22</v>
      </c>
      <c r="H25" s="6" t="s">
        <v>73</v>
      </c>
      <c r="I25" s="6" t="s">
        <v>70</v>
      </c>
      <c r="J25" s="6"/>
    </row>
    <row r="26" spans="1:10" x14ac:dyDescent="0.25">
      <c r="A26" s="5">
        <v>242</v>
      </c>
      <c r="B26" s="5">
        <v>38</v>
      </c>
      <c r="C26" s="25">
        <v>46281</v>
      </c>
      <c r="D26" s="26">
        <v>46281</v>
      </c>
      <c r="E26" s="27">
        <v>0.79166666666666663</v>
      </c>
      <c r="F26" s="6" t="s">
        <v>69</v>
      </c>
      <c r="G26" s="6" t="s">
        <v>23</v>
      </c>
      <c r="H26" s="6" t="s">
        <v>70</v>
      </c>
      <c r="I26" s="6" t="s">
        <v>71</v>
      </c>
      <c r="J26" s="6"/>
    </row>
    <row r="27" spans="1:10" x14ac:dyDescent="0.25">
      <c r="A27" s="5">
        <v>243</v>
      </c>
      <c r="B27" s="5">
        <v>38</v>
      </c>
      <c r="C27" s="25">
        <v>46281</v>
      </c>
      <c r="D27" s="26">
        <v>46281</v>
      </c>
      <c r="E27" s="27">
        <v>0.79166666666666663</v>
      </c>
      <c r="F27" s="6" t="s">
        <v>69</v>
      </c>
      <c r="G27" s="6" t="s">
        <v>23</v>
      </c>
      <c r="H27" s="6" t="s">
        <v>72</v>
      </c>
      <c r="I27" s="6" t="s">
        <v>73</v>
      </c>
      <c r="J27" s="6"/>
    </row>
    <row r="28" spans="1:10" x14ac:dyDescent="0.25">
      <c r="A28" s="5">
        <v>244</v>
      </c>
      <c r="B28" s="5">
        <v>38</v>
      </c>
      <c r="C28" s="25">
        <v>46281</v>
      </c>
      <c r="D28" s="26">
        <v>46281</v>
      </c>
      <c r="E28" s="27">
        <v>0.80555555555555547</v>
      </c>
      <c r="F28" s="6" t="s">
        <v>69</v>
      </c>
      <c r="G28" s="6" t="s">
        <v>23</v>
      </c>
      <c r="H28" s="6" t="s">
        <v>71</v>
      </c>
      <c r="I28" s="6" t="s">
        <v>73</v>
      </c>
      <c r="J28" s="6"/>
    </row>
    <row r="29" spans="1:10" x14ac:dyDescent="0.25">
      <c r="A29" s="5">
        <v>245</v>
      </c>
      <c r="B29" s="5">
        <v>38</v>
      </c>
      <c r="C29" s="25">
        <v>46281</v>
      </c>
      <c r="D29" s="26">
        <v>46281</v>
      </c>
      <c r="E29" s="27">
        <v>0.80555555555555547</v>
      </c>
      <c r="F29" s="6" t="s">
        <v>69</v>
      </c>
      <c r="G29" s="6" t="s">
        <v>23</v>
      </c>
      <c r="H29" s="6" t="s">
        <v>70</v>
      </c>
      <c r="I29" s="6" t="s">
        <v>72</v>
      </c>
      <c r="J29" s="6"/>
    </row>
    <row r="30" spans="1:10" x14ac:dyDescent="0.25">
      <c r="A30" s="5">
        <v>246</v>
      </c>
      <c r="B30" s="5">
        <v>38</v>
      </c>
      <c r="C30" s="25">
        <v>46281</v>
      </c>
      <c r="D30" s="26">
        <v>46281</v>
      </c>
      <c r="E30" s="27">
        <v>0.81944444444444453</v>
      </c>
      <c r="F30" s="6" t="s">
        <v>69</v>
      </c>
      <c r="G30" s="6" t="s">
        <v>23</v>
      </c>
      <c r="H30" s="6" t="s">
        <v>71</v>
      </c>
      <c r="I30" s="6" t="s">
        <v>72</v>
      </c>
      <c r="J30" s="6"/>
    </row>
    <row r="31" spans="1:10" x14ac:dyDescent="0.25">
      <c r="A31" s="5">
        <v>247</v>
      </c>
      <c r="B31" s="5">
        <v>38</v>
      </c>
      <c r="C31" s="25">
        <v>46281</v>
      </c>
      <c r="D31" s="26">
        <v>46281</v>
      </c>
      <c r="E31" s="27">
        <v>0.81944444444444453</v>
      </c>
      <c r="F31" s="6" t="s">
        <v>69</v>
      </c>
      <c r="G31" s="6" t="s">
        <v>23</v>
      </c>
      <c r="H31" s="6" t="s">
        <v>70</v>
      </c>
      <c r="I31" s="6" t="s">
        <v>73</v>
      </c>
      <c r="J31" s="6"/>
    </row>
    <row r="32" spans="1:10" x14ac:dyDescent="0.25">
      <c r="A32" s="5">
        <v>289</v>
      </c>
      <c r="B32" s="5">
        <v>39</v>
      </c>
      <c r="C32" s="25">
        <v>46288</v>
      </c>
      <c r="D32" s="26">
        <v>46288</v>
      </c>
      <c r="E32" s="27">
        <v>0.75</v>
      </c>
      <c r="F32" s="6" t="s">
        <v>69</v>
      </c>
      <c r="G32" s="6" t="s">
        <v>21</v>
      </c>
      <c r="H32" s="6" t="s">
        <v>71</v>
      </c>
      <c r="I32" s="6" t="s">
        <v>70</v>
      </c>
      <c r="J32" s="6"/>
    </row>
    <row r="33" spans="1:10" x14ac:dyDescent="0.25">
      <c r="A33" s="5">
        <v>290</v>
      </c>
      <c r="B33" s="5">
        <v>39</v>
      </c>
      <c r="C33" s="25">
        <v>46288</v>
      </c>
      <c r="D33" s="26">
        <v>46288</v>
      </c>
      <c r="E33" s="27">
        <v>0.75</v>
      </c>
      <c r="F33" s="6" t="s">
        <v>69</v>
      </c>
      <c r="G33" s="6" t="s">
        <v>21</v>
      </c>
      <c r="H33" s="6" t="s">
        <v>72</v>
      </c>
      <c r="I33" s="6" t="s">
        <v>73</v>
      </c>
      <c r="J33" s="6"/>
    </row>
    <row r="34" spans="1:10" x14ac:dyDescent="0.25">
      <c r="A34" s="5">
        <v>291</v>
      </c>
      <c r="B34" s="5">
        <v>39</v>
      </c>
      <c r="C34" s="25">
        <v>46288</v>
      </c>
      <c r="D34" s="26">
        <v>46288</v>
      </c>
      <c r="E34" s="27">
        <v>0.76388888888888884</v>
      </c>
      <c r="F34" s="6" t="s">
        <v>69</v>
      </c>
      <c r="G34" s="6" t="s">
        <v>21</v>
      </c>
      <c r="H34" s="6" t="s">
        <v>73</v>
      </c>
      <c r="I34" s="6" t="s">
        <v>71</v>
      </c>
      <c r="J34" s="6"/>
    </row>
    <row r="35" spans="1:10" x14ac:dyDescent="0.25">
      <c r="A35" s="5">
        <v>292</v>
      </c>
      <c r="B35" s="5">
        <v>39</v>
      </c>
      <c r="C35" s="25">
        <v>46288</v>
      </c>
      <c r="D35" s="26">
        <v>46288</v>
      </c>
      <c r="E35" s="27">
        <v>0.76388888888888884</v>
      </c>
      <c r="F35" s="6" t="s">
        <v>69</v>
      </c>
      <c r="G35" s="6" t="s">
        <v>21</v>
      </c>
      <c r="H35" s="6" t="s">
        <v>70</v>
      </c>
      <c r="I35" s="6" t="s">
        <v>72</v>
      </c>
      <c r="J35" s="6"/>
    </row>
    <row r="36" spans="1:10" x14ac:dyDescent="0.25">
      <c r="A36" s="5">
        <v>293</v>
      </c>
      <c r="B36" s="5">
        <v>39</v>
      </c>
      <c r="C36" s="25">
        <v>46288</v>
      </c>
      <c r="D36" s="26">
        <v>46288</v>
      </c>
      <c r="E36" s="27">
        <v>0.77777777777777779</v>
      </c>
      <c r="F36" s="6" t="s">
        <v>69</v>
      </c>
      <c r="G36" s="6" t="s">
        <v>21</v>
      </c>
      <c r="H36" s="6" t="s">
        <v>71</v>
      </c>
      <c r="I36" s="6" t="s">
        <v>72</v>
      </c>
      <c r="J36" s="6"/>
    </row>
    <row r="37" spans="1:10" x14ac:dyDescent="0.25">
      <c r="A37" s="5">
        <v>294</v>
      </c>
      <c r="B37" s="5">
        <v>39</v>
      </c>
      <c r="C37" s="25">
        <v>46288</v>
      </c>
      <c r="D37" s="26">
        <v>46288</v>
      </c>
      <c r="E37" s="27">
        <v>0.77777777777777779</v>
      </c>
      <c r="F37" s="6" t="s">
        <v>69</v>
      </c>
      <c r="G37" s="6" t="s">
        <v>21</v>
      </c>
      <c r="H37" s="6" t="s">
        <v>73</v>
      </c>
      <c r="I37" s="6" t="s">
        <v>70</v>
      </c>
      <c r="J37" s="6"/>
    </row>
    <row r="38" spans="1:10" x14ac:dyDescent="0.25">
      <c r="A38" s="5">
        <v>310</v>
      </c>
      <c r="B38" s="5">
        <v>40</v>
      </c>
      <c r="C38" s="25">
        <v>46293</v>
      </c>
      <c r="D38" s="26">
        <v>46293</v>
      </c>
      <c r="E38" s="27">
        <v>0.70833333333333337</v>
      </c>
      <c r="F38" s="6" t="s">
        <v>69</v>
      </c>
      <c r="G38" s="6" t="s">
        <v>15</v>
      </c>
      <c r="H38" s="6" t="s">
        <v>70</v>
      </c>
      <c r="I38" s="6" t="s">
        <v>71</v>
      </c>
      <c r="J38" s="6"/>
    </row>
    <row r="39" spans="1:10" x14ac:dyDescent="0.25">
      <c r="A39" s="5">
        <v>311</v>
      </c>
      <c r="B39" s="5">
        <v>40</v>
      </c>
      <c r="C39" s="25">
        <v>46293</v>
      </c>
      <c r="D39" s="26">
        <v>46293</v>
      </c>
      <c r="E39" s="27">
        <v>0.70833333333333337</v>
      </c>
      <c r="F39" s="6" t="s">
        <v>69</v>
      </c>
      <c r="G39" s="6" t="s">
        <v>15</v>
      </c>
      <c r="H39" s="6" t="s">
        <v>73</v>
      </c>
      <c r="I39" s="6" t="s">
        <v>72</v>
      </c>
      <c r="J39" s="6"/>
    </row>
    <row r="40" spans="1:10" x14ac:dyDescent="0.25">
      <c r="A40" s="5">
        <v>312</v>
      </c>
      <c r="B40" s="5">
        <v>40</v>
      </c>
      <c r="C40" s="25">
        <v>46293</v>
      </c>
      <c r="D40" s="26">
        <v>46293</v>
      </c>
      <c r="E40" s="27">
        <v>0.72222222222222221</v>
      </c>
      <c r="F40" s="6" t="s">
        <v>69</v>
      </c>
      <c r="G40" s="6" t="s">
        <v>15</v>
      </c>
      <c r="H40" s="6" t="s">
        <v>71</v>
      </c>
      <c r="I40" s="6" t="s">
        <v>73</v>
      </c>
      <c r="J40" s="6"/>
    </row>
    <row r="41" spans="1:10" x14ac:dyDescent="0.25">
      <c r="A41" s="5">
        <v>313</v>
      </c>
      <c r="B41" s="5">
        <v>40</v>
      </c>
      <c r="C41" s="25">
        <v>46293</v>
      </c>
      <c r="D41" s="26">
        <v>46293</v>
      </c>
      <c r="E41" s="27">
        <v>0.72222222222222221</v>
      </c>
      <c r="F41" s="6" t="s">
        <v>69</v>
      </c>
      <c r="G41" s="6" t="s">
        <v>15</v>
      </c>
      <c r="H41" s="6" t="s">
        <v>72</v>
      </c>
      <c r="I41" s="6" t="s">
        <v>70</v>
      </c>
      <c r="J41" s="6"/>
    </row>
    <row r="42" spans="1:10" x14ac:dyDescent="0.25">
      <c r="A42" s="5">
        <v>314</v>
      </c>
      <c r="B42" s="5">
        <v>40</v>
      </c>
      <c r="C42" s="25">
        <v>46293</v>
      </c>
      <c r="D42" s="26">
        <v>46293</v>
      </c>
      <c r="E42" s="27">
        <v>0.73611111111111116</v>
      </c>
      <c r="F42" s="6" t="s">
        <v>69</v>
      </c>
      <c r="G42" s="6" t="s">
        <v>15</v>
      </c>
      <c r="H42" s="6" t="s">
        <v>72</v>
      </c>
      <c r="I42" s="6" t="s">
        <v>71</v>
      </c>
      <c r="J42" s="6"/>
    </row>
    <row r="43" spans="1:10" x14ac:dyDescent="0.25">
      <c r="A43" s="5">
        <v>315</v>
      </c>
      <c r="B43" s="5">
        <v>40</v>
      </c>
      <c r="C43" s="25">
        <v>46293</v>
      </c>
      <c r="D43" s="26">
        <v>46293</v>
      </c>
      <c r="E43" s="27">
        <v>0.73611111111111116</v>
      </c>
      <c r="F43" s="6" t="s">
        <v>69</v>
      </c>
      <c r="G43" s="6" t="s">
        <v>15</v>
      </c>
      <c r="H43" s="6" t="s">
        <v>70</v>
      </c>
      <c r="I43" s="6" t="s">
        <v>73</v>
      </c>
      <c r="J43" s="6"/>
    </row>
    <row r="44" spans="1:10" x14ac:dyDescent="0.25">
      <c r="A44" s="5">
        <v>375</v>
      </c>
      <c r="B44" s="5">
        <v>41</v>
      </c>
      <c r="C44" s="25">
        <v>46302</v>
      </c>
      <c r="D44" s="26">
        <v>46302</v>
      </c>
      <c r="E44" s="27">
        <v>0.75</v>
      </c>
      <c r="F44" s="6" t="s">
        <v>69</v>
      </c>
      <c r="G44" s="6" t="s">
        <v>21</v>
      </c>
      <c r="H44" s="6" t="s">
        <v>71</v>
      </c>
      <c r="I44" s="6" t="s">
        <v>70</v>
      </c>
      <c r="J44" s="6"/>
    </row>
    <row r="45" spans="1:10" x14ac:dyDescent="0.25">
      <c r="A45" s="5">
        <v>376</v>
      </c>
      <c r="B45" s="5">
        <v>41</v>
      </c>
      <c r="C45" s="25">
        <v>46302</v>
      </c>
      <c r="D45" s="26">
        <v>46302</v>
      </c>
      <c r="E45" s="27">
        <v>0.75</v>
      </c>
      <c r="F45" s="6" t="s">
        <v>69</v>
      </c>
      <c r="G45" s="6" t="s">
        <v>21</v>
      </c>
      <c r="H45" s="6" t="s">
        <v>73</v>
      </c>
      <c r="I45" s="6" t="s">
        <v>72</v>
      </c>
      <c r="J45" s="6"/>
    </row>
    <row r="46" spans="1:10" x14ac:dyDescent="0.25">
      <c r="A46" s="5">
        <v>377</v>
      </c>
      <c r="B46" s="5">
        <v>41</v>
      </c>
      <c r="C46" s="25">
        <v>46302</v>
      </c>
      <c r="D46" s="26">
        <v>46302</v>
      </c>
      <c r="E46" s="27">
        <v>0.76388888888888884</v>
      </c>
      <c r="F46" s="6" t="s">
        <v>69</v>
      </c>
      <c r="G46" s="6" t="s">
        <v>21</v>
      </c>
      <c r="H46" s="6" t="s">
        <v>73</v>
      </c>
      <c r="I46" s="6" t="s">
        <v>71</v>
      </c>
      <c r="J46" s="6"/>
    </row>
    <row r="47" spans="1:10" x14ac:dyDescent="0.25">
      <c r="A47" s="5">
        <v>378</v>
      </c>
      <c r="B47" s="5">
        <v>41</v>
      </c>
      <c r="C47" s="25">
        <v>46302</v>
      </c>
      <c r="D47" s="26">
        <v>46302</v>
      </c>
      <c r="E47" s="27">
        <v>0.76388888888888884</v>
      </c>
      <c r="F47" s="6" t="s">
        <v>69</v>
      </c>
      <c r="G47" s="6" t="s">
        <v>21</v>
      </c>
      <c r="H47" s="6" t="s">
        <v>72</v>
      </c>
      <c r="I47" s="6" t="s">
        <v>70</v>
      </c>
      <c r="J47" s="6"/>
    </row>
    <row r="48" spans="1:10" x14ac:dyDescent="0.25">
      <c r="A48" s="5">
        <v>379</v>
      </c>
      <c r="B48" s="5">
        <v>41</v>
      </c>
      <c r="C48" s="25">
        <v>46302</v>
      </c>
      <c r="D48" s="26">
        <v>46302</v>
      </c>
      <c r="E48" s="27">
        <v>0.77777777777777779</v>
      </c>
      <c r="F48" s="6" t="s">
        <v>69</v>
      </c>
      <c r="G48" s="6" t="s">
        <v>21</v>
      </c>
      <c r="H48" s="6" t="s">
        <v>72</v>
      </c>
      <c r="I48" s="6" t="s">
        <v>71</v>
      </c>
      <c r="J48" s="6"/>
    </row>
    <row r="49" spans="1:10" x14ac:dyDescent="0.25">
      <c r="A49" s="5">
        <v>380</v>
      </c>
      <c r="B49" s="5">
        <v>41</v>
      </c>
      <c r="C49" s="25">
        <v>46302</v>
      </c>
      <c r="D49" s="26">
        <v>46302</v>
      </c>
      <c r="E49" s="27">
        <v>0.77777777777777779</v>
      </c>
      <c r="F49" s="6" t="s">
        <v>69</v>
      </c>
      <c r="G49" s="6" t="s">
        <v>21</v>
      </c>
      <c r="H49" s="6" t="s">
        <v>73</v>
      </c>
      <c r="I49" s="6" t="s">
        <v>70</v>
      </c>
      <c r="J49" s="6"/>
    </row>
    <row r="50" spans="1:10" x14ac:dyDescent="0.25">
      <c r="A50" s="5">
        <v>416</v>
      </c>
      <c r="B50" s="5">
        <v>42</v>
      </c>
      <c r="C50" s="25">
        <v>46309</v>
      </c>
      <c r="D50" s="26">
        <v>46309</v>
      </c>
      <c r="E50" s="27">
        <v>0.79166666666666663</v>
      </c>
      <c r="F50" s="6" t="s">
        <v>69</v>
      </c>
      <c r="G50" s="6" t="s">
        <v>23</v>
      </c>
      <c r="H50" s="6" t="s">
        <v>71</v>
      </c>
      <c r="I50" s="6" t="s">
        <v>70</v>
      </c>
      <c r="J50" s="6"/>
    </row>
    <row r="51" spans="1:10" x14ac:dyDescent="0.25">
      <c r="A51" s="5">
        <v>417</v>
      </c>
      <c r="B51" s="5">
        <v>42</v>
      </c>
      <c r="C51" s="25">
        <v>46309</v>
      </c>
      <c r="D51" s="26">
        <v>46309</v>
      </c>
      <c r="E51" s="27">
        <v>0.79166666666666663</v>
      </c>
      <c r="F51" s="6" t="s">
        <v>69</v>
      </c>
      <c r="G51" s="6" t="s">
        <v>23</v>
      </c>
      <c r="H51" s="6" t="s">
        <v>73</v>
      </c>
      <c r="I51" s="6" t="s">
        <v>72</v>
      </c>
      <c r="J51" s="6"/>
    </row>
    <row r="52" spans="1:10" x14ac:dyDescent="0.25">
      <c r="A52" s="5">
        <v>418</v>
      </c>
      <c r="B52" s="5">
        <v>42</v>
      </c>
      <c r="C52" s="25">
        <v>46309</v>
      </c>
      <c r="D52" s="26">
        <v>46309</v>
      </c>
      <c r="E52" s="27">
        <v>0.80555555555555547</v>
      </c>
      <c r="F52" s="6" t="s">
        <v>69</v>
      </c>
      <c r="G52" s="6" t="s">
        <v>23</v>
      </c>
      <c r="H52" s="6" t="s">
        <v>73</v>
      </c>
      <c r="I52" s="6" t="s">
        <v>71</v>
      </c>
      <c r="J52" s="6"/>
    </row>
    <row r="53" spans="1:10" x14ac:dyDescent="0.25">
      <c r="A53" s="5">
        <v>419</v>
      </c>
      <c r="B53" s="5">
        <v>42</v>
      </c>
      <c r="C53" s="25">
        <v>46309</v>
      </c>
      <c r="D53" s="26">
        <v>46309</v>
      </c>
      <c r="E53" s="27">
        <v>0.80555555555555547</v>
      </c>
      <c r="F53" s="6" t="s">
        <v>69</v>
      </c>
      <c r="G53" s="6" t="s">
        <v>23</v>
      </c>
      <c r="H53" s="6" t="s">
        <v>72</v>
      </c>
      <c r="I53" s="6" t="s">
        <v>70</v>
      </c>
      <c r="J53" s="6"/>
    </row>
    <row r="54" spans="1:10" x14ac:dyDescent="0.25">
      <c r="A54" s="5">
        <v>420</v>
      </c>
      <c r="B54" s="5">
        <v>42</v>
      </c>
      <c r="C54" s="25">
        <v>46309</v>
      </c>
      <c r="D54" s="26">
        <v>46309</v>
      </c>
      <c r="E54" s="27">
        <v>0.81944444444444453</v>
      </c>
      <c r="F54" s="6" t="s">
        <v>69</v>
      </c>
      <c r="G54" s="6" t="s">
        <v>23</v>
      </c>
      <c r="H54" s="6" t="s">
        <v>72</v>
      </c>
      <c r="I54" s="6" t="s">
        <v>71</v>
      </c>
      <c r="J54" s="6"/>
    </row>
    <row r="55" spans="1:10" x14ac:dyDescent="0.25">
      <c r="A55" s="5">
        <v>421</v>
      </c>
      <c r="B55" s="5">
        <v>42</v>
      </c>
      <c r="C55" s="25">
        <v>46309</v>
      </c>
      <c r="D55" s="26">
        <v>46309</v>
      </c>
      <c r="E55" s="27">
        <v>0.81944444444444453</v>
      </c>
      <c r="F55" s="6" t="s">
        <v>69</v>
      </c>
      <c r="G55" s="6" t="s">
        <v>23</v>
      </c>
      <c r="H55" s="6" t="s">
        <v>73</v>
      </c>
      <c r="I55" s="6" t="s">
        <v>70</v>
      </c>
      <c r="J55" s="6"/>
    </row>
  </sheetData>
  <autoFilter ref="A1:J1" xr:uid="{7495B692-E2BA-4B67-952C-66C29A668757}"/>
  <conditionalFormatting sqref="A2:J55">
    <cfRule type="expression" dxfId="11" priority="4">
      <formula>ISODD($B2)</formula>
    </cfRule>
    <cfRule type="expression" dxfId="10" priority="5">
      <formula>ISEVEN($B2)</formula>
    </cfRule>
  </conditionalFormatting>
  <conditionalFormatting sqref="A32:J43">
    <cfRule type="expression" dxfId="9" priority="1">
      <formula>ISODD($B32)</formula>
    </cfRule>
    <cfRule type="expression" dxfId="8" priority="2">
      <formula>ISEVEN($B32)</formula>
    </cfRule>
  </conditionalFormatting>
  <conditionalFormatting sqref="H2:I29">
    <cfRule type="cellIs" dxfId="7" priority="3" operator="equal">
      <formula>$K$2</formula>
    </cfRule>
  </conditionalFormatting>
  <pageMargins left="0.7" right="0.7" top="0.75" bottom="0.75" header="0.3" footer="0.3"/>
  <pageSetup paperSize="9" orientation="portrait" verticalDpi="0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F79DE4-2EEB-4F73-A478-BDF581D6CF17}">
  <dimension ref="A1:J55"/>
  <sheetViews>
    <sheetView zoomScale="80" zoomScaleNormal="80" workbookViewId="0">
      <selection activeCell="G29" sqref="G29"/>
    </sheetView>
  </sheetViews>
  <sheetFormatPr defaultRowHeight="15" x14ac:dyDescent="0.25"/>
  <cols>
    <col min="1" max="1" width="16.140625" customWidth="1"/>
    <col min="2" max="2" width="8.42578125" customWidth="1"/>
    <col min="3" max="3" width="11.42578125" customWidth="1"/>
    <col min="4" max="4" width="7.28515625" customWidth="1"/>
    <col min="6" max="6" width="21" customWidth="1"/>
    <col min="7" max="7" width="25.85546875" customWidth="1"/>
    <col min="8" max="9" width="34.7109375" customWidth="1"/>
    <col min="10" max="10" width="33.85546875" customWidth="1"/>
  </cols>
  <sheetData>
    <row r="1" spans="1:10" x14ac:dyDescent="0.25">
      <c r="A1" s="2" t="s">
        <v>149</v>
      </c>
      <c r="B1" s="2" t="s">
        <v>25</v>
      </c>
      <c r="C1" s="2" t="s">
        <v>0</v>
      </c>
      <c r="D1" s="2" t="s">
        <v>1</v>
      </c>
      <c r="E1" s="2" t="s">
        <v>2</v>
      </c>
      <c r="F1" s="2" t="s">
        <v>143</v>
      </c>
      <c r="G1" s="2" t="s">
        <v>5</v>
      </c>
      <c r="H1" s="2" t="s">
        <v>3</v>
      </c>
      <c r="I1" s="2" t="s">
        <v>4</v>
      </c>
      <c r="J1" s="2" t="s">
        <v>6</v>
      </c>
    </row>
    <row r="2" spans="1:10" x14ac:dyDescent="0.25">
      <c r="A2" s="5">
        <v>55</v>
      </c>
      <c r="B2" s="5">
        <v>34</v>
      </c>
      <c r="C2" s="25">
        <v>46253</v>
      </c>
      <c r="D2" s="26">
        <v>46253</v>
      </c>
      <c r="E2" s="27">
        <v>0.75</v>
      </c>
      <c r="F2" s="6" t="s">
        <v>121</v>
      </c>
      <c r="G2" s="6" t="s">
        <v>21</v>
      </c>
      <c r="H2" s="6" t="s">
        <v>122</v>
      </c>
      <c r="I2" s="6" t="s">
        <v>123</v>
      </c>
      <c r="J2" s="6"/>
    </row>
    <row r="3" spans="1:10" x14ac:dyDescent="0.25">
      <c r="A3" s="5">
        <v>56</v>
      </c>
      <c r="B3" s="5">
        <v>34</v>
      </c>
      <c r="C3" s="25">
        <v>46253</v>
      </c>
      <c r="D3" s="26">
        <v>46253</v>
      </c>
      <c r="E3" s="27">
        <v>0.75</v>
      </c>
      <c r="F3" s="6" t="s">
        <v>121</v>
      </c>
      <c r="G3" s="6" t="s">
        <v>21</v>
      </c>
      <c r="H3" s="6" t="s">
        <v>124</v>
      </c>
      <c r="I3" s="6" t="s">
        <v>125</v>
      </c>
      <c r="J3" s="6"/>
    </row>
    <row r="4" spans="1:10" x14ac:dyDescent="0.25">
      <c r="A4" s="5">
        <v>57</v>
      </c>
      <c r="B4" s="5">
        <v>34</v>
      </c>
      <c r="C4" s="25">
        <v>46253</v>
      </c>
      <c r="D4" s="26">
        <v>46253</v>
      </c>
      <c r="E4" s="27">
        <v>0.76388888888888884</v>
      </c>
      <c r="F4" s="6" t="s">
        <v>121</v>
      </c>
      <c r="G4" s="6" t="s">
        <v>21</v>
      </c>
      <c r="H4" s="6" t="s">
        <v>123</v>
      </c>
      <c r="I4" s="6" t="s">
        <v>125</v>
      </c>
      <c r="J4" s="6"/>
    </row>
    <row r="5" spans="1:10" x14ac:dyDescent="0.25">
      <c r="A5" s="5">
        <v>58</v>
      </c>
      <c r="B5" s="5">
        <v>34</v>
      </c>
      <c r="C5" s="25">
        <v>46253</v>
      </c>
      <c r="D5" s="26">
        <v>46253</v>
      </c>
      <c r="E5" s="27">
        <v>0.76388888888888884</v>
      </c>
      <c r="F5" s="6" t="s">
        <v>121</v>
      </c>
      <c r="G5" s="6" t="s">
        <v>21</v>
      </c>
      <c r="H5" s="6" t="s">
        <v>122</v>
      </c>
      <c r="I5" s="6" t="s">
        <v>124</v>
      </c>
      <c r="J5" s="6"/>
    </row>
    <row r="6" spans="1:10" x14ac:dyDescent="0.25">
      <c r="A6" s="5">
        <v>59</v>
      </c>
      <c r="B6" s="5">
        <v>34</v>
      </c>
      <c r="C6" s="25">
        <v>46253</v>
      </c>
      <c r="D6" s="26">
        <v>46253</v>
      </c>
      <c r="E6" s="27">
        <v>0.77777777777777779</v>
      </c>
      <c r="F6" s="6" t="s">
        <v>121</v>
      </c>
      <c r="G6" s="6" t="s">
        <v>21</v>
      </c>
      <c r="H6" s="6" t="s">
        <v>123</v>
      </c>
      <c r="I6" s="6" t="s">
        <v>124</v>
      </c>
      <c r="J6" s="6"/>
    </row>
    <row r="7" spans="1:10" x14ac:dyDescent="0.25">
      <c r="A7" s="5">
        <v>60</v>
      </c>
      <c r="B7" s="5">
        <v>34</v>
      </c>
      <c r="C7" s="25">
        <v>46253</v>
      </c>
      <c r="D7" s="26">
        <v>46253</v>
      </c>
      <c r="E7" s="27">
        <v>0.77777777777777779</v>
      </c>
      <c r="F7" s="6" t="s">
        <v>121</v>
      </c>
      <c r="G7" s="6" t="s">
        <v>21</v>
      </c>
      <c r="H7" s="6" t="s">
        <v>122</v>
      </c>
      <c r="I7" s="6" t="s">
        <v>125</v>
      </c>
      <c r="J7" s="6"/>
    </row>
    <row r="8" spans="1:10" x14ac:dyDescent="0.25">
      <c r="A8" s="5">
        <v>91</v>
      </c>
      <c r="B8" s="5">
        <v>35</v>
      </c>
      <c r="C8" s="25">
        <v>46260</v>
      </c>
      <c r="D8" s="26">
        <v>46260</v>
      </c>
      <c r="E8" s="27">
        <v>0.75</v>
      </c>
      <c r="F8" s="6" t="s">
        <v>121</v>
      </c>
      <c r="G8" s="6" t="s">
        <v>17</v>
      </c>
      <c r="H8" s="6" t="s">
        <v>123</v>
      </c>
      <c r="I8" s="6" t="s">
        <v>122</v>
      </c>
      <c r="J8" s="6"/>
    </row>
    <row r="9" spans="1:10" x14ac:dyDescent="0.25">
      <c r="A9" s="5">
        <v>92</v>
      </c>
      <c r="B9" s="5">
        <v>35</v>
      </c>
      <c r="C9" s="25">
        <v>46260</v>
      </c>
      <c r="D9" s="26">
        <v>46260</v>
      </c>
      <c r="E9" s="27">
        <v>0.75</v>
      </c>
      <c r="F9" s="6" t="s">
        <v>121</v>
      </c>
      <c r="G9" s="6" t="s">
        <v>17</v>
      </c>
      <c r="H9" s="6" t="s">
        <v>124</v>
      </c>
      <c r="I9" s="6" t="s">
        <v>125</v>
      </c>
      <c r="J9" s="6"/>
    </row>
    <row r="10" spans="1:10" x14ac:dyDescent="0.25">
      <c r="A10" s="5">
        <v>93</v>
      </c>
      <c r="B10" s="5">
        <v>35</v>
      </c>
      <c r="C10" s="25">
        <v>46260</v>
      </c>
      <c r="D10" s="26">
        <v>46260</v>
      </c>
      <c r="E10" s="27">
        <v>0.76388888888888884</v>
      </c>
      <c r="F10" s="6" t="s">
        <v>121</v>
      </c>
      <c r="G10" s="6" t="s">
        <v>17</v>
      </c>
      <c r="H10" s="6" t="s">
        <v>125</v>
      </c>
      <c r="I10" s="6" t="s">
        <v>123</v>
      </c>
      <c r="J10" s="6"/>
    </row>
    <row r="11" spans="1:10" x14ac:dyDescent="0.25">
      <c r="A11" s="5">
        <v>94</v>
      </c>
      <c r="B11" s="5">
        <v>35</v>
      </c>
      <c r="C11" s="25">
        <v>46260</v>
      </c>
      <c r="D11" s="26">
        <v>46260</v>
      </c>
      <c r="E11" s="27">
        <v>0.76388888888888884</v>
      </c>
      <c r="F11" s="6" t="s">
        <v>121</v>
      </c>
      <c r="G11" s="6" t="s">
        <v>17</v>
      </c>
      <c r="H11" s="6" t="s">
        <v>122</v>
      </c>
      <c r="I11" s="6" t="s">
        <v>124</v>
      </c>
      <c r="J11" s="6"/>
    </row>
    <row r="12" spans="1:10" x14ac:dyDescent="0.25">
      <c r="A12" s="5">
        <v>95</v>
      </c>
      <c r="B12" s="5">
        <v>35</v>
      </c>
      <c r="C12" s="25">
        <v>46260</v>
      </c>
      <c r="D12" s="26">
        <v>46260</v>
      </c>
      <c r="E12" s="27">
        <v>0.77777777777777779</v>
      </c>
      <c r="F12" s="6" t="s">
        <v>121</v>
      </c>
      <c r="G12" s="6" t="s">
        <v>17</v>
      </c>
      <c r="H12" s="6" t="s">
        <v>123</v>
      </c>
      <c r="I12" s="6" t="s">
        <v>124</v>
      </c>
      <c r="J12" s="6"/>
    </row>
    <row r="13" spans="1:10" x14ac:dyDescent="0.25">
      <c r="A13" s="5">
        <v>96</v>
      </c>
      <c r="B13" s="5">
        <v>35</v>
      </c>
      <c r="C13" s="25">
        <v>46260</v>
      </c>
      <c r="D13" s="26">
        <v>46260</v>
      </c>
      <c r="E13" s="27">
        <v>0.77777777777777779</v>
      </c>
      <c r="F13" s="6" t="s">
        <v>121</v>
      </c>
      <c r="G13" s="6" t="s">
        <v>17</v>
      </c>
      <c r="H13" s="6" t="s">
        <v>125</v>
      </c>
      <c r="I13" s="6" t="s">
        <v>122</v>
      </c>
      <c r="J13" s="6"/>
    </row>
    <row r="14" spans="1:10" x14ac:dyDescent="0.25">
      <c r="A14" s="5">
        <v>147</v>
      </c>
      <c r="B14" s="5">
        <v>36</v>
      </c>
      <c r="C14" s="25">
        <v>46267</v>
      </c>
      <c r="D14" s="26">
        <v>46267</v>
      </c>
      <c r="E14" s="27">
        <v>0.79166666666666663</v>
      </c>
      <c r="F14" s="6" t="s">
        <v>121</v>
      </c>
      <c r="G14" s="6" t="s">
        <v>23</v>
      </c>
      <c r="H14" s="6" t="s">
        <v>122</v>
      </c>
      <c r="I14" s="6" t="s">
        <v>123</v>
      </c>
      <c r="J14" s="6"/>
    </row>
    <row r="15" spans="1:10" x14ac:dyDescent="0.25">
      <c r="A15" s="5">
        <v>148</v>
      </c>
      <c r="B15" s="5">
        <v>36</v>
      </c>
      <c r="C15" s="25">
        <v>46267</v>
      </c>
      <c r="D15" s="26">
        <v>46267</v>
      </c>
      <c r="E15" s="27">
        <v>0.79166666666666663</v>
      </c>
      <c r="F15" s="6" t="s">
        <v>121</v>
      </c>
      <c r="G15" s="6" t="s">
        <v>23</v>
      </c>
      <c r="H15" s="6" t="s">
        <v>125</v>
      </c>
      <c r="I15" s="6" t="s">
        <v>124</v>
      </c>
      <c r="J15" s="6"/>
    </row>
    <row r="16" spans="1:10" x14ac:dyDescent="0.25">
      <c r="A16" s="5">
        <v>149</v>
      </c>
      <c r="B16" s="5">
        <v>36</v>
      </c>
      <c r="C16" s="25">
        <v>46267</v>
      </c>
      <c r="D16" s="26">
        <v>46267</v>
      </c>
      <c r="E16" s="27">
        <v>0.80555555555555547</v>
      </c>
      <c r="F16" s="6" t="s">
        <v>121</v>
      </c>
      <c r="G16" s="6" t="s">
        <v>23</v>
      </c>
      <c r="H16" s="6" t="s">
        <v>123</v>
      </c>
      <c r="I16" s="6" t="s">
        <v>125</v>
      </c>
      <c r="J16" s="6"/>
    </row>
    <row r="17" spans="1:10" x14ac:dyDescent="0.25">
      <c r="A17" s="5">
        <v>150</v>
      </c>
      <c r="B17" s="5">
        <v>36</v>
      </c>
      <c r="C17" s="25">
        <v>46267</v>
      </c>
      <c r="D17" s="26">
        <v>46267</v>
      </c>
      <c r="E17" s="27">
        <v>0.80555555555555547</v>
      </c>
      <c r="F17" s="6" t="s">
        <v>121</v>
      </c>
      <c r="G17" s="6" t="s">
        <v>23</v>
      </c>
      <c r="H17" s="6" t="s">
        <v>124</v>
      </c>
      <c r="I17" s="6" t="s">
        <v>122</v>
      </c>
      <c r="J17" s="6"/>
    </row>
    <row r="18" spans="1:10" x14ac:dyDescent="0.25">
      <c r="A18" s="5">
        <v>151</v>
      </c>
      <c r="B18" s="5">
        <v>36</v>
      </c>
      <c r="C18" s="25">
        <v>46267</v>
      </c>
      <c r="D18" s="26">
        <v>46267</v>
      </c>
      <c r="E18" s="27">
        <v>0.81944444444444453</v>
      </c>
      <c r="F18" s="6" t="s">
        <v>121</v>
      </c>
      <c r="G18" s="6" t="s">
        <v>23</v>
      </c>
      <c r="H18" s="6" t="s">
        <v>124</v>
      </c>
      <c r="I18" s="6" t="s">
        <v>123</v>
      </c>
      <c r="J18" s="6"/>
    </row>
    <row r="19" spans="1:10" x14ac:dyDescent="0.25">
      <c r="A19" s="5">
        <v>152</v>
      </c>
      <c r="B19" s="5">
        <v>36</v>
      </c>
      <c r="C19" s="25">
        <v>46267</v>
      </c>
      <c r="D19" s="26">
        <v>46267</v>
      </c>
      <c r="E19" s="27">
        <v>0.81944444444444453</v>
      </c>
      <c r="F19" s="6" t="s">
        <v>121</v>
      </c>
      <c r="G19" s="6" t="s">
        <v>23</v>
      </c>
      <c r="H19" s="6" t="s">
        <v>122</v>
      </c>
      <c r="I19" s="6" t="s">
        <v>125</v>
      </c>
      <c r="J19" s="6"/>
    </row>
    <row r="20" spans="1:10" x14ac:dyDescent="0.25">
      <c r="A20" s="5">
        <v>174</v>
      </c>
      <c r="B20" s="5">
        <v>37</v>
      </c>
      <c r="C20" s="25">
        <v>46272</v>
      </c>
      <c r="D20" s="26">
        <v>46272</v>
      </c>
      <c r="E20" s="27">
        <v>0.70833333333333337</v>
      </c>
      <c r="F20" s="6" t="s">
        <v>121</v>
      </c>
      <c r="G20" s="6" t="s">
        <v>15</v>
      </c>
      <c r="H20" s="6" t="s">
        <v>123</v>
      </c>
      <c r="I20" s="6" t="s">
        <v>122</v>
      </c>
      <c r="J20" s="6"/>
    </row>
    <row r="21" spans="1:10" x14ac:dyDescent="0.25">
      <c r="A21" s="5">
        <v>175</v>
      </c>
      <c r="B21" s="5">
        <v>37</v>
      </c>
      <c r="C21" s="25">
        <v>46272</v>
      </c>
      <c r="D21" s="26">
        <v>46272</v>
      </c>
      <c r="E21" s="27">
        <v>0.70833333333333337</v>
      </c>
      <c r="F21" s="6" t="s">
        <v>121</v>
      </c>
      <c r="G21" s="6" t="s">
        <v>15</v>
      </c>
      <c r="H21" s="6" t="s">
        <v>125</v>
      </c>
      <c r="I21" s="6" t="s">
        <v>124</v>
      </c>
      <c r="J21" s="6"/>
    </row>
    <row r="22" spans="1:10" x14ac:dyDescent="0.25">
      <c r="A22" s="5">
        <v>176</v>
      </c>
      <c r="B22" s="5">
        <v>37</v>
      </c>
      <c r="C22" s="25">
        <v>46272</v>
      </c>
      <c r="D22" s="26">
        <v>46272</v>
      </c>
      <c r="E22" s="27">
        <v>0.72222222222222221</v>
      </c>
      <c r="F22" s="6" t="s">
        <v>121</v>
      </c>
      <c r="G22" s="6" t="s">
        <v>15</v>
      </c>
      <c r="H22" s="6" t="s">
        <v>125</v>
      </c>
      <c r="I22" s="6" t="s">
        <v>123</v>
      </c>
      <c r="J22" s="6"/>
    </row>
    <row r="23" spans="1:10" x14ac:dyDescent="0.25">
      <c r="A23" s="5">
        <v>177</v>
      </c>
      <c r="B23" s="5">
        <v>37</v>
      </c>
      <c r="C23" s="25">
        <v>46272</v>
      </c>
      <c r="D23" s="26">
        <v>46272</v>
      </c>
      <c r="E23" s="27">
        <v>0.72222222222222221</v>
      </c>
      <c r="F23" s="6" t="s">
        <v>121</v>
      </c>
      <c r="G23" s="6" t="s">
        <v>15</v>
      </c>
      <c r="H23" s="6" t="s">
        <v>124</v>
      </c>
      <c r="I23" s="6" t="s">
        <v>122</v>
      </c>
      <c r="J23" s="6"/>
    </row>
    <row r="24" spans="1:10" x14ac:dyDescent="0.25">
      <c r="A24" s="5">
        <v>178</v>
      </c>
      <c r="B24" s="5">
        <v>37</v>
      </c>
      <c r="C24" s="25">
        <v>46272</v>
      </c>
      <c r="D24" s="26">
        <v>46272</v>
      </c>
      <c r="E24" s="27">
        <v>0.73611111111111116</v>
      </c>
      <c r="F24" s="6" t="s">
        <v>121</v>
      </c>
      <c r="G24" s="6" t="s">
        <v>15</v>
      </c>
      <c r="H24" s="6" t="s">
        <v>124</v>
      </c>
      <c r="I24" s="6" t="s">
        <v>123</v>
      </c>
      <c r="J24" s="6"/>
    </row>
    <row r="25" spans="1:10" x14ac:dyDescent="0.25">
      <c r="A25" s="5">
        <v>179</v>
      </c>
      <c r="B25" s="5">
        <v>37</v>
      </c>
      <c r="C25" s="25">
        <v>46272</v>
      </c>
      <c r="D25" s="26">
        <v>46272</v>
      </c>
      <c r="E25" s="27">
        <v>0.73611111111111116</v>
      </c>
      <c r="F25" s="6" t="s">
        <v>121</v>
      </c>
      <c r="G25" s="6" t="s">
        <v>15</v>
      </c>
      <c r="H25" s="6" t="s">
        <v>125</v>
      </c>
      <c r="I25" s="6" t="s">
        <v>122</v>
      </c>
      <c r="J25" s="6"/>
    </row>
    <row r="26" spans="1:10" x14ac:dyDescent="0.25">
      <c r="A26" s="5">
        <v>236</v>
      </c>
      <c r="B26" s="5">
        <v>38</v>
      </c>
      <c r="C26" s="25">
        <v>46281</v>
      </c>
      <c r="D26" s="26">
        <v>46281</v>
      </c>
      <c r="E26" s="27">
        <v>0.75</v>
      </c>
      <c r="F26" s="6" t="s">
        <v>121</v>
      </c>
      <c r="G26" s="6" t="s">
        <v>17</v>
      </c>
      <c r="H26" s="6" t="s">
        <v>122</v>
      </c>
      <c r="I26" s="6" t="s">
        <v>123</v>
      </c>
      <c r="J26" s="6"/>
    </row>
    <row r="27" spans="1:10" x14ac:dyDescent="0.25">
      <c r="A27" s="5">
        <v>237</v>
      </c>
      <c r="B27" s="5">
        <v>38</v>
      </c>
      <c r="C27" s="25">
        <v>46281</v>
      </c>
      <c r="D27" s="26">
        <v>46281</v>
      </c>
      <c r="E27" s="27">
        <v>0.75</v>
      </c>
      <c r="F27" s="6" t="s">
        <v>121</v>
      </c>
      <c r="G27" s="6" t="s">
        <v>17</v>
      </c>
      <c r="H27" s="6" t="s">
        <v>124</v>
      </c>
      <c r="I27" s="6" t="s">
        <v>125</v>
      </c>
      <c r="J27" s="6"/>
    </row>
    <row r="28" spans="1:10" x14ac:dyDescent="0.25">
      <c r="A28" s="5">
        <v>238</v>
      </c>
      <c r="B28" s="5">
        <v>38</v>
      </c>
      <c r="C28" s="25">
        <v>46281</v>
      </c>
      <c r="D28" s="26">
        <v>46281</v>
      </c>
      <c r="E28" s="27">
        <v>0.76388888888888884</v>
      </c>
      <c r="F28" s="6" t="s">
        <v>121</v>
      </c>
      <c r="G28" s="6" t="s">
        <v>17</v>
      </c>
      <c r="H28" s="6" t="s">
        <v>123</v>
      </c>
      <c r="I28" s="6" t="s">
        <v>125</v>
      </c>
      <c r="J28" s="6"/>
    </row>
    <row r="29" spans="1:10" x14ac:dyDescent="0.25">
      <c r="A29" s="5">
        <v>239</v>
      </c>
      <c r="B29" s="5">
        <v>38</v>
      </c>
      <c r="C29" s="25">
        <v>46281</v>
      </c>
      <c r="D29" s="26">
        <v>46281</v>
      </c>
      <c r="E29" s="27">
        <v>0.76388888888888884</v>
      </c>
      <c r="F29" s="6" t="s">
        <v>121</v>
      </c>
      <c r="G29" s="6" t="s">
        <v>17</v>
      </c>
      <c r="H29" s="6" t="s">
        <v>122</v>
      </c>
      <c r="I29" s="6" t="s">
        <v>124</v>
      </c>
      <c r="J29" s="6"/>
    </row>
    <row r="30" spans="1:10" x14ac:dyDescent="0.25">
      <c r="A30" s="5">
        <v>240</v>
      </c>
      <c r="B30" s="5">
        <v>38</v>
      </c>
      <c r="C30" s="25">
        <v>46281</v>
      </c>
      <c r="D30" s="26">
        <v>46281</v>
      </c>
      <c r="E30" s="27">
        <v>0.77777777777777779</v>
      </c>
      <c r="F30" s="6" t="s">
        <v>121</v>
      </c>
      <c r="G30" s="6" t="s">
        <v>17</v>
      </c>
      <c r="H30" s="6" t="s">
        <v>123</v>
      </c>
      <c r="I30" s="6" t="s">
        <v>124</v>
      </c>
      <c r="J30" s="6"/>
    </row>
    <row r="31" spans="1:10" x14ac:dyDescent="0.25">
      <c r="A31" s="5">
        <v>241</v>
      </c>
      <c r="B31" s="5">
        <v>38</v>
      </c>
      <c r="C31" s="25">
        <v>46281</v>
      </c>
      <c r="D31" s="26">
        <v>46281</v>
      </c>
      <c r="E31" s="27">
        <v>0.77777777777777779</v>
      </c>
      <c r="F31" s="6" t="s">
        <v>121</v>
      </c>
      <c r="G31" s="6" t="s">
        <v>17</v>
      </c>
      <c r="H31" s="6" t="s">
        <v>122</v>
      </c>
      <c r="I31" s="6" t="s">
        <v>125</v>
      </c>
      <c r="J31" s="6"/>
    </row>
    <row r="32" spans="1:10" x14ac:dyDescent="0.25">
      <c r="A32" s="5">
        <v>280</v>
      </c>
      <c r="B32" s="5">
        <v>39</v>
      </c>
      <c r="C32" s="25">
        <v>46288</v>
      </c>
      <c r="D32" s="26">
        <v>46288</v>
      </c>
      <c r="E32" s="27">
        <v>0.79166666666666663</v>
      </c>
      <c r="F32" s="6" t="s">
        <v>121</v>
      </c>
      <c r="G32" s="6" t="s">
        <v>23</v>
      </c>
      <c r="H32" s="6" t="s">
        <v>123</v>
      </c>
      <c r="I32" s="6" t="s">
        <v>122</v>
      </c>
      <c r="J32" s="6"/>
    </row>
    <row r="33" spans="1:10" x14ac:dyDescent="0.25">
      <c r="A33" s="5">
        <v>281</v>
      </c>
      <c r="B33" s="5">
        <v>39</v>
      </c>
      <c r="C33" s="25">
        <v>46288</v>
      </c>
      <c r="D33" s="26">
        <v>46288</v>
      </c>
      <c r="E33" s="27">
        <v>0.79166666666666663</v>
      </c>
      <c r="F33" s="6" t="s">
        <v>121</v>
      </c>
      <c r="G33" s="6" t="s">
        <v>23</v>
      </c>
      <c r="H33" s="6" t="s">
        <v>124</v>
      </c>
      <c r="I33" s="6" t="s">
        <v>125</v>
      </c>
      <c r="J33" s="6"/>
    </row>
    <row r="34" spans="1:10" x14ac:dyDescent="0.25">
      <c r="A34" s="5">
        <v>282</v>
      </c>
      <c r="B34" s="5">
        <v>39</v>
      </c>
      <c r="C34" s="25">
        <v>46288</v>
      </c>
      <c r="D34" s="26">
        <v>46288</v>
      </c>
      <c r="E34" s="27">
        <v>0.80555555555555547</v>
      </c>
      <c r="F34" s="6" t="s">
        <v>121</v>
      </c>
      <c r="G34" s="6" t="s">
        <v>23</v>
      </c>
      <c r="H34" s="6" t="s">
        <v>125</v>
      </c>
      <c r="I34" s="6" t="s">
        <v>123</v>
      </c>
      <c r="J34" s="6"/>
    </row>
    <row r="35" spans="1:10" x14ac:dyDescent="0.25">
      <c r="A35" s="5">
        <v>283</v>
      </c>
      <c r="B35" s="5">
        <v>39</v>
      </c>
      <c r="C35" s="25">
        <v>46288</v>
      </c>
      <c r="D35" s="26">
        <v>46288</v>
      </c>
      <c r="E35" s="27">
        <v>0.80555555555555547</v>
      </c>
      <c r="F35" s="6" t="s">
        <v>121</v>
      </c>
      <c r="G35" s="6" t="s">
        <v>23</v>
      </c>
      <c r="H35" s="6" t="s">
        <v>122</v>
      </c>
      <c r="I35" s="6" t="s">
        <v>124</v>
      </c>
      <c r="J35" s="6"/>
    </row>
    <row r="36" spans="1:10" x14ac:dyDescent="0.25">
      <c r="A36" s="5">
        <v>284</v>
      </c>
      <c r="B36" s="5">
        <v>39</v>
      </c>
      <c r="C36" s="25">
        <v>46288</v>
      </c>
      <c r="D36" s="26">
        <v>46288</v>
      </c>
      <c r="E36" s="27">
        <v>0.81944444444444453</v>
      </c>
      <c r="F36" s="6" t="s">
        <v>121</v>
      </c>
      <c r="G36" s="6" t="s">
        <v>23</v>
      </c>
      <c r="H36" s="6" t="s">
        <v>123</v>
      </c>
      <c r="I36" s="6" t="s">
        <v>124</v>
      </c>
      <c r="J36" s="6"/>
    </row>
    <row r="37" spans="1:10" x14ac:dyDescent="0.25">
      <c r="A37" s="5">
        <v>285</v>
      </c>
      <c r="B37" s="5">
        <v>39</v>
      </c>
      <c r="C37" s="25">
        <v>46288</v>
      </c>
      <c r="D37" s="26">
        <v>46288</v>
      </c>
      <c r="E37" s="27">
        <v>0.81944444444444453</v>
      </c>
      <c r="F37" s="6" t="s">
        <v>121</v>
      </c>
      <c r="G37" s="6" t="s">
        <v>23</v>
      </c>
      <c r="H37" s="6" t="s">
        <v>125</v>
      </c>
      <c r="I37" s="6" t="s">
        <v>122</v>
      </c>
      <c r="J37" s="6"/>
    </row>
    <row r="38" spans="1:10" x14ac:dyDescent="0.25">
      <c r="A38" s="5">
        <v>324</v>
      </c>
      <c r="B38" s="5">
        <v>40</v>
      </c>
      <c r="C38" s="25">
        <v>46295</v>
      </c>
      <c r="D38" s="26">
        <v>46295</v>
      </c>
      <c r="E38" s="27">
        <v>0.70833333333333337</v>
      </c>
      <c r="F38" s="6" t="s">
        <v>121</v>
      </c>
      <c r="G38" s="6" t="s">
        <v>15</v>
      </c>
      <c r="H38" s="6" t="s">
        <v>122</v>
      </c>
      <c r="I38" s="6" t="s">
        <v>123</v>
      </c>
      <c r="J38" s="6"/>
    </row>
    <row r="39" spans="1:10" x14ac:dyDescent="0.25">
      <c r="A39" s="5">
        <v>325</v>
      </c>
      <c r="B39" s="5">
        <v>40</v>
      </c>
      <c r="C39" s="25">
        <v>46295</v>
      </c>
      <c r="D39" s="26">
        <v>46295</v>
      </c>
      <c r="E39" s="27">
        <v>0.70833333333333337</v>
      </c>
      <c r="F39" s="6" t="s">
        <v>121</v>
      </c>
      <c r="G39" s="6" t="s">
        <v>15</v>
      </c>
      <c r="H39" s="6" t="s">
        <v>125</v>
      </c>
      <c r="I39" s="6" t="s">
        <v>124</v>
      </c>
      <c r="J39" s="6"/>
    </row>
    <row r="40" spans="1:10" x14ac:dyDescent="0.25">
      <c r="A40" s="5">
        <v>326</v>
      </c>
      <c r="B40" s="5">
        <v>40</v>
      </c>
      <c r="C40" s="25">
        <v>46295</v>
      </c>
      <c r="D40" s="26">
        <v>46295</v>
      </c>
      <c r="E40" s="27">
        <v>0.72222222222222221</v>
      </c>
      <c r="F40" s="6" t="s">
        <v>121</v>
      </c>
      <c r="G40" s="6" t="s">
        <v>15</v>
      </c>
      <c r="H40" s="6" t="s">
        <v>123</v>
      </c>
      <c r="I40" s="6" t="s">
        <v>125</v>
      </c>
      <c r="J40" s="6"/>
    </row>
    <row r="41" spans="1:10" x14ac:dyDescent="0.25">
      <c r="A41" s="5">
        <v>327</v>
      </c>
      <c r="B41" s="5">
        <v>40</v>
      </c>
      <c r="C41" s="25">
        <v>46295</v>
      </c>
      <c r="D41" s="26">
        <v>46295</v>
      </c>
      <c r="E41" s="27">
        <v>0.72222222222222221</v>
      </c>
      <c r="F41" s="6" t="s">
        <v>121</v>
      </c>
      <c r="G41" s="6" t="s">
        <v>15</v>
      </c>
      <c r="H41" s="6" t="s">
        <v>124</v>
      </c>
      <c r="I41" s="6" t="s">
        <v>122</v>
      </c>
      <c r="J41" s="6"/>
    </row>
    <row r="42" spans="1:10" x14ac:dyDescent="0.25">
      <c r="A42" s="5">
        <v>328</v>
      </c>
      <c r="B42" s="5">
        <v>40</v>
      </c>
      <c r="C42" s="25">
        <v>46295</v>
      </c>
      <c r="D42" s="26">
        <v>46295</v>
      </c>
      <c r="E42" s="27">
        <v>0.73611111111111116</v>
      </c>
      <c r="F42" s="6" t="s">
        <v>121</v>
      </c>
      <c r="G42" s="6" t="s">
        <v>15</v>
      </c>
      <c r="H42" s="6" t="s">
        <v>124</v>
      </c>
      <c r="I42" s="6" t="s">
        <v>123</v>
      </c>
      <c r="J42" s="6"/>
    </row>
    <row r="43" spans="1:10" x14ac:dyDescent="0.25">
      <c r="A43" s="5">
        <v>329</v>
      </c>
      <c r="B43" s="5">
        <v>40</v>
      </c>
      <c r="C43" s="25">
        <v>46295</v>
      </c>
      <c r="D43" s="26">
        <v>46295</v>
      </c>
      <c r="E43" s="27">
        <v>0.73611111111111116</v>
      </c>
      <c r="F43" s="6" t="s">
        <v>121</v>
      </c>
      <c r="G43" s="6" t="s">
        <v>15</v>
      </c>
      <c r="H43" s="6" t="s">
        <v>122</v>
      </c>
      <c r="I43" s="6" t="s">
        <v>125</v>
      </c>
      <c r="J43" s="6"/>
    </row>
    <row r="44" spans="1:10" x14ac:dyDescent="0.25">
      <c r="A44" s="5">
        <v>367</v>
      </c>
      <c r="B44" s="5">
        <v>41</v>
      </c>
      <c r="C44" s="25">
        <v>46302</v>
      </c>
      <c r="D44" s="26">
        <v>46302</v>
      </c>
      <c r="E44" s="27">
        <v>0.79166666666666663</v>
      </c>
      <c r="F44" s="6" t="s">
        <v>121</v>
      </c>
      <c r="G44" s="6" t="s">
        <v>23</v>
      </c>
      <c r="H44" s="6" t="s">
        <v>123</v>
      </c>
      <c r="I44" s="6" t="s">
        <v>122</v>
      </c>
      <c r="J44" s="6"/>
    </row>
    <row r="45" spans="1:10" x14ac:dyDescent="0.25">
      <c r="A45" s="5">
        <v>368</v>
      </c>
      <c r="B45" s="5">
        <v>41</v>
      </c>
      <c r="C45" s="25">
        <v>46302</v>
      </c>
      <c r="D45" s="26">
        <v>46302</v>
      </c>
      <c r="E45" s="27">
        <v>0.79166666666666663</v>
      </c>
      <c r="F45" s="6" t="s">
        <v>121</v>
      </c>
      <c r="G45" s="6" t="s">
        <v>23</v>
      </c>
      <c r="H45" s="6" t="s">
        <v>125</v>
      </c>
      <c r="I45" s="6" t="s">
        <v>124</v>
      </c>
      <c r="J45" s="6"/>
    </row>
    <row r="46" spans="1:10" x14ac:dyDescent="0.25">
      <c r="A46" s="5">
        <v>369</v>
      </c>
      <c r="B46" s="5">
        <v>41</v>
      </c>
      <c r="C46" s="25">
        <v>46302</v>
      </c>
      <c r="D46" s="26">
        <v>46302</v>
      </c>
      <c r="E46" s="27">
        <v>0.80555555555555547</v>
      </c>
      <c r="F46" s="6" t="s">
        <v>121</v>
      </c>
      <c r="G46" s="6" t="s">
        <v>23</v>
      </c>
      <c r="H46" s="6" t="s">
        <v>125</v>
      </c>
      <c r="I46" s="6" t="s">
        <v>123</v>
      </c>
      <c r="J46" s="6"/>
    </row>
    <row r="47" spans="1:10" x14ac:dyDescent="0.25">
      <c r="A47" s="5">
        <v>370</v>
      </c>
      <c r="B47" s="5">
        <v>41</v>
      </c>
      <c r="C47" s="25">
        <v>46302</v>
      </c>
      <c r="D47" s="26">
        <v>46302</v>
      </c>
      <c r="E47" s="27">
        <v>0.80555555555555547</v>
      </c>
      <c r="F47" s="6" t="s">
        <v>121</v>
      </c>
      <c r="G47" s="6" t="s">
        <v>23</v>
      </c>
      <c r="H47" s="6" t="s">
        <v>124</v>
      </c>
      <c r="I47" s="6" t="s">
        <v>122</v>
      </c>
      <c r="J47" s="6"/>
    </row>
    <row r="48" spans="1:10" x14ac:dyDescent="0.25">
      <c r="A48" s="5">
        <v>371</v>
      </c>
      <c r="B48" s="5">
        <v>41</v>
      </c>
      <c r="C48" s="25">
        <v>46302</v>
      </c>
      <c r="D48" s="26">
        <v>46302</v>
      </c>
      <c r="E48" s="27">
        <v>0.81944444444444453</v>
      </c>
      <c r="F48" s="6" t="s">
        <v>121</v>
      </c>
      <c r="G48" s="6" t="s">
        <v>23</v>
      </c>
      <c r="H48" s="6" t="s">
        <v>124</v>
      </c>
      <c r="I48" s="6" t="s">
        <v>123</v>
      </c>
      <c r="J48" s="6"/>
    </row>
    <row r="49" spans="1:10" x14ac:dyDescent="0.25">
      <c r="A49" s="5">
        <v>372</v>
      </c>
      <c r="B49" s="5">
        <v>41</v>
      </c>
      <c r="C49" s="25">
        <v>46302</v>
      </c>
      <c r="D49" s="26">
        <v>46302</v>
      </c>
      <c r="E49" s="27">
        <v>0.81944444444444453</v>
      </c>
      <c r="F49" s="6" t="s">
        <v>121</v>
      </c>
      <c r="G49" s="6" t="s">
        <v>23</v>
      </c>
      <c r="H49" s="6" t="s">
        <v>125</v>
      </c>
      <c r="I49" s="6" t="s">
        <v>122</v>
      </c>
      <c r="J49" s="6"/>
    </row>
    <row r="50" spans="1:10" x14ac:dyDescent="0.25">
      <c r="A50" s="5">
        <v>409</v>
      </c>
      <c r="B50" s="5">
        <v>42</v>
      </c>
      <c r="C50" s="25">
        <v>46309</v>
      </c>
      <c r="D50" s="26">
        <v>46309</v>
      </c>
      <c r="E50" s="27">
        <v>0.75</v>
      </c>
      <c r="F50" s="6" t="s">
        <v>121</v>
      </c>
      <c r="G50" s="6" t="s">
        <v>17</v>
      </c>
      <c r="H50" s="6" t="s">
        <v>123</v>
      </c>
      <c r="I50" s="6" t="s">
        <v>122</v>
      </c>
      <c r="J50" s="6"/>
    </row>
    <row r="51" spans="1:10" x14ac:dyDescent="0.25">
      <c r="A51" s="5">
        <v>410</v>
      </c>
      <c r="B51" s="5">
        <v>42</v>
      </c>
      <c r="C51" s="25">
        <v>46309</v>
      </c>
      <c r="D51" s="26">
        <v>46309</v>
      </c>
      <c r="E51" s="27">
        <v>0.75</v>
      </c>
      <c r="F51" s="6" t="s">
        <v>121</v>
      </c>
      <c r="G51" s="6" t="s">
        <v>17</v>
      </c>
      <c r="H51" s="6" t="s">
        <v>125</v>
      </c>
      <c r="I51" s="6" t="s">
        <v>124</v>
      </c>
      <c r="J51" s="6"/>
    </row>
    <row r="52" spans="1:10" x14ac:dyDescent="0.25">
      <c r="A52" s="5">
        <v>411</v>
      </c>
      <c r="B52" s="5">
        <v>42</v>
      </c>
      <c r="C52" s="25">
        <v>46309</v>
      </c>
      <c r="D52" s="26">
        <v>46309</v>
      </c>
      <c r="E52" s="27">
        <v>0.76388888888888884</v>
      </c>
      <c r="F52" s="6" t="s">
        <v>121</v>
      </c>
      <c r="G52" s="6" t="s">
        <v>17</v>
      </c>
      <c r="H52" s="6" t="s">
        <v>125</v>
      </c>
      <c r="I52" s="6" t="s">
        <v>123</v>
      </c>
      <c r="J52" s="6"/>
    </row>
    <row r="53" spans="1:10" x14ac:dyDescent="0.25">
      <c r="A53" s="5">
        <v>412</v>
      </c>
      <c r="B53" s="5">
        <v>42</v>
      </c>
      <c r="C53" s="25">
        <v>46309</v>
      </c>
      <c r="D53" s="26">
        <v>46309</v>
      </c>
      <c r="E53" s="27">
        <v>0.76388888888888884</v>
      </c>
      <c r="F53" s="6" t="s">
        <v>121</v>
      </c>
      <c r="G53" s="6" t="s">
        <v>17</v>
      </c>
      <c r="H53" s="6" t="s">
        <v>124</v>
      </c>
      <c r="I53" s="6" t="s">
        <v>122</v>
      </c>
      <c r="J53" s="6"/>
    </row>
    <row r="54" spans="1:10" x14ac:dyDescent="0.25">
      <c r="A54" s="5">
        <v>413</v>
      </c>
      <c r="B54" s="5">
        <v>42</v>
      </c>
      <c r="C54" s="25">
        <v>46309</v>
      </c>
      <c r="D54" s="26">
        <v>46309</v>
      </c>
      <c r="E54" s="27">
        <v>0.77777777777777779</v>
      </c>
      <c r="F54" s="6" t="s">
        <v>121</v>
      </c>
      <c r="G54" s="6" t="s">
        <v>17</v>
      </c>
      <c r="H54" s="6" t="s">
        <v>124</v>
      </c>
      <c r="I54" s="6" t="s">
        <v>123</v>
      </c>
      <c r="J54" s="6"/>
    </row>
    <row r="55" spans="1:10" x14ac:dyDescent="0.25">
      <c r="A55" s="5">
        <v>414</v>
      </c>
      <c r="B55" s="5">
        <v>42</v>
      </c>
      <c r="C55" s="25">
        <v>46309</v>
      </c>
      <c r="D55" s="26">
        <v>46309</v>
      </c>
      <c r="E55" s="27">
        <v>0.77777777777777779</v>
      </c>
      <c r="F55" s="6" t="s">
        <v>121</v>
      </c>
      <c r="G55" s="6" t="s">
        <v>17</v>
      </c>
      <c r="H55" s="6" t="s">
        <v>125</v>
      </c>
      <c r="I55" s="6" t="s">
        <v>122</v>
      </c>
      <c r="J55" s="6"/>
    </row>
  </sheetData>
  <autoFilter ref="A1:J1" xr:uid="{7495B692-E2BA-4B67-952C-66C29A668757}"/>
  <conditionalFormatting sqref="A2:J55">
    <cfRule type="expression" dxfId="6" priority="4">
      <formula>ISODD($B2)</formula>
    </cfRule>
    <cfRule type="expression" dxfId="5" priority="5">
      <formula>ISEVEN($B2)</formula>
    </cfRule>
  </conditionalFormatting>
  <conditionalFormatting sqref="A32:J38">
    <cfRule type="expression" dxfId="4" priority="1">
      <formula>ISODD($B32)</formula>
    </cfRule>
    <cfRule type="expression" dxfId="3" priority="2">
      <formula>ISEVEN($B32)</formula>
    </cfRule>
  </conditionalFormatting>
  <conditionalFormatting sqref="H2:I31">
    <cfRule type="cellIs" dxfId="2" priority="3" operator="equal">
      <formula>$K$2</formula>
    </cfRule>
  </conditionalFormatting>
  <pageMargins left="0.7" right="0.7" top="0.75" bottom="0.75" header="0.3" footer="0.3"/>
  <pageSetup paperSize="9" orientation="portrait" verticalDpi="0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D79B90-BBF2-4BE1-A2FB-D9D00F962F61}">
  <sheetPr codeName="Sheet12"/>
  <dimension ref="A1:H551"/>
  <sheetViews>
    <sheetView zoomScale="80" zoomScaleNormal="80" workbookViewId="0">
      <selection activeCell="A2" sqref="A2"/>
    </sheetView>
  </sheetViews>
  <sheetFormatPr defaultRowHeight="15" x14ac:dyDescent="0.25"/>
  <cols>
    <col min="2" max="2" width="13.5703125" customWidth="1"/>
    <col min="3" max="3" width="6.42578125" customWidth="1"/>
    <col min="4" max="4" width="13.28515625" customWidth="1"/>
    <col min="5" max="5" width="29.85546875" customWidth="1"/>
    <col min="6" max="6" width="20.7109375" customWidth="1"/>
    <col min="7" max="7" width="20.5703125" customWidth="1"/>
    <col min="8" max="8" width="12.5703125" customWidth="1"/>
  </cols>
  <sheetData>
    <row r="1" spans="1:8" x14ac:dyDescent="0.25">
      <c r="A1" s="12" t="s">
        <v>25</v>
      </c>
      <c r="B1" s="7" t="s">
        <v>26</v>
      </c>
      <c r="C1" s="8" t="s">
        <v>27</v>
      </c>
      <c r="D1" s="8" t="s">
        <v>2</v>
      </c>
      <c r="E1" t="str">
        <f>"Kenttä ("&amp;SUBTOTAL(3,E2:E1281)&amp;") tuntia"</f>
        <v>Kenttä (550) tuntia</v>
      </c>
      <c r="F1" t="s">
        <v>28</v>
      </c>
      <c r="G1" t="str">
        <f>"Otteluita (yht. "&amp;SUBTOTAL(9,G2:G1506)&amp;")"</f>
        <v>Otteluita (yht. 350)</v>
      </c>
      <c r="H1" t="s">
        <v>36</v>
      </c>
    </row>
    <row r="2" spans="1:8" x14ac:dyDescent="0.25">
      <c r="A2" s="13">
        <v>33</v>
      </c>
      <c r="B2" s="14">
        <v>46244</v>
      </c>
      <c r="C2" s="10" t="s">
        <v>29</v>
      </c>
      <c r="D2" s="15">
        <v>0.70833333333333337</v>
      </c>
      <c r="E2" s="10" t="s">
        <v>15</v>
      </c>
      <c r="F2" s="10" t="s">
        <v>31</v>
      </c>
      <c r="G2" s="10">
        <f>COUNTIFS('Kaikki ottelut'!C:C,B2,'Kaikki ottelut'!E:E,D2,'Kaikki ottelut'!G:G,"*"&amp;E2&amp;"*")</f>
        <v>0</v>
      </c>
      <c r="H2" s="10"/>
    </row>
    <row r="3" spans="1:8" x14ac:dyDescent="0.25">
      <c r="A3" s="13">
        <v>33</v>
      </c>
      <c r="B3" s="14">
        <v>46244</v>
      </c>
      <c r="C3" s="10" t="s">
        <v>29</v>
      </c>
      <c r="D3" s="15">
        <v>0.70833333333333337</v>
      </c>
      <c r="E3" s="10" t="s">
        <v>17</v>
      </c>
      <c r="F3" s="10" t="s">
        <v>30</v>
      </c>
      <c r="G3" s="10">
        <f>COUNTIFS('Kaikki ottelut'!C:C,B3,'Kaikki ottelut'!E:E,D3,'Kaikki ottelut'!G:G,"*"&amp;E3&amp;"*")</f>
        <v>0</v>
      </c>
      <c r="H3" s="10"/>
    </row>
    <row r="4" spans="1:8" x14ac:dyDescent="0.25">
      <c r="A4" s="12">
        <v>33</v>
      </c>
      <c r="B4" s="14">
        <v>46244</v>
      </c>
      <c r="C4" s="9" t="s">
        <v>29</v>
      </c>
      <c r="D4" s="16">
        <v>0.77083333333333337</v>
      </c>
      <c r="E4" s="9" t="s">
        <v>44</v>
      </c>
      <c r="F4" s="9" t="s">
        <v>31</v>
      </c>
      <c r="G4" s="10">
        <f>COUNTIFS('Kaikki ottelut'!C:C,B4,'Kaikki ottelut'!E:E,D4,'Kaikki ottelut'!G:G,"*"&amp;E4&amp;"*")</f>
        <v>2</v>
      </c>
    </row>
    <row r="5" spans="1:8" x14ac:dyDescent="0.25">
      <c r="A5" s="12">
        <v>33</v>
      </c>
      <c r="B5" s="14">
        <v>46244</v>
      </c>
      <c r="C5" s="9" t="s">
        <v>29</v>
      </c>
      <c r="D5" s="16">
        <v>0.75</v>
      </c>
      <c r="E5" s="10" t="s">
        <v>17</v>
      </c>
      <c r="F5" s="10" t="s">
        <v>30</v>
      </c>
      <c r="G5" s="10">
        <f>COUNTIFS('Kaikki ottelut'!C:C,B5,'Kaikki ottelut'!E:E,D5,'Kaikki ottelut'!G:G,"*"&amp;E5&amp;"*")</f>
        <v>0</v>
      </c>
      <c r="H5" s="10"/>
    </row>
    <row r="6" spans="1:8" x14ac:dyDescent="0.25">
      <c r="A6" s="12">
        <v>33</v>
      </c>
      <c r="B6" s="14">
        <v>46244</v>
      </c>
      <c r="C6" s="9" t="s">
        <v>29</v>
      </c>
      <c r="D6" s="16">
        <v>0.75</v>
      </c>
      <c r="E6" s="9" t="s">
        <v>18</v>
      </c>
      <c r="F6" s="9" t="s">
        <v>30</v>
      </c>
      <c r="G6" s="10">
        <f>COUNTIFS('Kaikki ottelut'!C:C,B6,'Kaikki ottelut'!E:E,D6,'Kaikki ottelut'!G:G,"*"&amp;E6&amp;"*")</f>
        <v>0</v>
      </c>
    </row>
    <row r="7" spans="1:8" x14ac:dyDescent="0.25">
      <c r="A7" s="12">
        <v>33</v>
      </c>
      <c r="B7" s="14">
        <v>46244</v>
      </c>
      <c r="C7" s="9" t="s">
        <v>29</v>
      </c>
      <c r="D7" s="16">
        <v>0.75</v>
      </c>
      <c r="E7" s="9" t="s">
        <v>64</v>
      </c>
      <c r="F7" s="9" t="s">
        <v>30</v>
      </c>
      <c r="G7" s="10">
        <f>COUNTIFS('Kaikki ottelut'!C:C,B7,'Kaikki ottelut'!E:E,D7,'Kaikki ottelut'!G:G,"*"&amp;E7&amp;"*")</f>
        <v>0</v>
      </c>
    </row>
    <row r="8" spans="1:8" x14ac:dyDescent="0.25">
      <c r="A8" s="12">
        <v>33</v>
      </c>
      <c r="B8" s="14">
        <v>46244</v>
      </c>
      <c r="C8" s="9" t="s">
        <v>29</v>
      </c>
      <c r="D8" s="16">
        <v>0.75</v>
      </c>
      <c r="E8" s="9" t="s">
        <v>32</v>
      </c>
      <c r="F8" s="9" t="s">
        <v>31</v>
      </c>
      <c r="G8" s="10">
        <f>COUNTIFS('Kaikki ottelut'!C:C,B8,'Kaikki ottelut'!E:E,D8,'Kaikki ottelut'!G:G,"*"&amp;E8&amp;"*")</f>
        <v>2</v>
      </c>
      <c r="H8" s="9" t="s">
        <v>84</v>
      </c>
    </row>
    <row r="9" spans="1:8" x14ac:dyDescent="0.25">
      <c r="A9" s="13">
        <v>33</v>
      </c>
      <c r="B9" s="14">
        <v>46244</v>
      </c>
      <c r="C9" s="9" t="s">
        <v>29</v>
      </c>
      <c r="D9" s="16">
        <v>0.75</v>
      </c>
      <c r="E9" s="9" t="s">
        <v>24</v>
      </c>
      <c r="F9" s="9" t="s">
        <v>31</v>
      </c>
      <c r="G9" s="10">
        <f>COUNTIFS('Kaikki ottelut'!C:C,B9,'Kaikki ottelut'!E:E,D9,'Kaikki ottelut'!G:G,"*"&amp;E9&amp;"*")</f>
        <v>0</v>
      </c>
    </row>
    <row r="10" spans="1:8" x14ac:dyDescent="0.25">
      <c r="A10" s="12">
        <v>33</v>
      </c>
      <c r="B10" s="14">
        <v>46244</v>
      </c>
      <c r="C10" s="9" t="s">
        <v>29</v>
      </c>
      <c r="D10" s="16">
        <v>0.79166666666666663</v>
      </c>
      <c r="E10" s="9" t="s">
        <v>32</v>
      </c>
      <c r="F10" s="9" t="s">
        <v>31</v>
      </c>
      <c r="G10" s="10">
        <f>COUNTIFS('Kaikki ottelut'!C:C,B10,'Kaikki ottelut'!E:E,D10,'Kaikki ottelut'!G:G,"*"&amp;E10&amp;"*")</f>
        <v>2</v>
      </c>
      <c r="H10" s="9" t="s">
        <v>84</v>
      </c>
    </row>
    <row r="11" spans="1:8" x14ac:dyDescent="0.25">
      <c r="A11" s="12">
        <v>33</v>
      </c>
      <c r="B11" s="7">
        <v>46245</v>
      </c>
      <c r="C11" s="9" t="s">
        <v>33</v>
      </c>
      <c r="D11" s="16">
        <v>0.70833333333333337</v>
      </c>
      <c r="E11" s="9" t="s">
        <v>54</v>
      </c>
      <c r="F11" s="9" t="s">
        <v>30</v>
      </c>
      <c r="G11" s="10">
        <f>COUNTIFS('Kaikki ottelut'!C:C,B11,'Kaikki ottelut'!E:E,D11,'Kaikki ottelut'!G:G,"*"&amp;E11&amp;"*")</f>
        <v>0</v>
      </c>
      <c r="H11" s="9"/>
    </row>
    <row r="12" spans="1:8" x14ac:dyDescent="0.25">
      <c r="A12" s="12">
        <v>33</v>
      </c>
      <c r="B12" s="7">
        <v>46245</v>
      </c>
      <c r="C12" s="9" t="s">
        <v>33</v>
      </c>
      <c r="D12" s="16">
        <v>0.70833333333333337</v>
      </c>
      <c r="E12" s="9" t="s">
        <v>19</v>
      </c>
      <c r="F12" s="9" t="s">
        <v>31</v>
      </c>
      <c r="G12" s="10">
        <f>COUNTIFS('Kaikki ottelut'!C:C,B12,'Kaikki ottelut'!E:E,D12,'Kaikki ottelut'!G:G,"*"&amp;E12&amp;"*")</f>
        <v>0</v>
      </c>
      <c r="H12" s="9"/>
    </row>
    <row r="13" spans="1:8" x14ac:dyDescent="0.25">
      <c r="A13" s="12">
        <v>33</v>
      </c>
      <c r="B13" s="7">
        <v>46245</v>
      </c>
      <c r="C13" s="9" t="s">
        <v>33</v>
      </c>
      <c r="D13" s="16">
        <v>0.70833333333333337</v>
      </c>
      <c r="E13" s="9" t="s">
        <v>9</v>
      </c>
      <c r="F13" s="9" t="s">
        <v>31</v>
      </c>
      <c r="G13" s="10">
        <f>COUNTIFS('Kaikki ottelut'!C:C,B13,'Kaikki ottelut'!E:E,D13,'Kaikki ottelut'!G:G,"*"&amp;E13&amp;"*")</f>
        <v>2</v>
      </c>
    </row>
    <row r="14" spans="1:8" x14ac:dyDescent="0.25">
      <c r="A14" s="17">
        <v>33</v>
      </c>
      <c r="B14" s="18">
        <v>46245</v>
      </c>
      <c r="C14" s="19" t="s">
        <v>33</v>
      </c>
      <c r="D14" s="20">
        <v>0.77083333333333337</v>
      </c>
      <c r="E14" s="19" t="s">
        <v>44</v>
      </c>
      <c r="F14" s="19" t="s">
        <v>31</v>
      </c>
      <c r="G14" s="10">
        <f>COUNTIFS('Kaikki ottelut'!C:C,B14,'Kaikki ottelut'!E:E,D14,'Kaikki ottelut'!G:G,"*"&amp;E14&amp;"*")</f>
        <v>0</v>
      </c>
      <c r="H14" s="19" t="s">
        <v>85</v>
      </c>
    </row>
    <row r="15" spans="1:8" x14ac:dyDescent="0.25">
      <c r="A15" s="13">
        <v>33</v>
      </c>
      <c r="B15" s="7">
        <v>46245</v>
      </c>
      <c r="C15" s="9" t="s">
        <v>33</v>
      </c>
      <c r="D15" s="16">
        <v>0.75</v>
      </c>
      <c r="E15" s="9" t="s">
        <v>17</v>
      </c>
      <c r="F15" s="9" t="s">
        <v>30</v>
      </c>
      <c r="G15" s="10">
        <f>COUNTIFS('Kaikki ottelut'!C:C,B15,'Kaikki ottelut'!E:E,D15,'Kaikki ottelut'!G:G,"*"&amp;E15&amp;"*")</f>
        <v>0</v>
      </c>
    </row>
    <row r="16" spans="1:8" x14ac:dyDescent="0.25">
      <c r="A16" s="12">
        <v>33</v>
      </c>
      <c r="B16" s="7">
        <v>46245</v>
      </c>
      <c r="C16" s="9" t="s">
        <v>33</v>
      </c>
      <c r="D16" s="16">
        <v>0.75</v>
      </c>
      <c r="E16" s="9" t="s">
        <v>18</v>
      </c>
      <c r="F16" s="9" t="s">
        <v>30</v>
      </c>
      <c r="G16" s="10">
        <f>COUNTIFS('Kaikki ottelut'!C:C,B16,'Kaikki ottelut'!E:E,D16,'Kaikki ottelut'!G:G,"*"&amp;E16&amp;"*")</f>
        <v>1</v>
      </c>
    </row>
    <row r="17" spans="1:8" x14ac:dyDescent="0.25">
      <c r="A17" s="12">
        <v>33</v>
      </c>
      <c r="B17" s="7">
        <v>46245</v>
      </c>
      <c r="C17" s="9" t="s">
        <v>33</v>
      </c>
      <c r="D17" s="16">
        <v>0.75</v>
      </c>
      <c r="E17" s="9" t="s">
        <v>23</v>
      </c>
      <c r="F17" s="9" t="s">
        <v>31</v>
      </c>
      <c r="G17" s="10">
        <f>COUNTIFS('Kaikki ottelut'!C:C,B17,'Kaikki ottelut'!E:E,D17,'Kaikki ottelut'!G:G,"*"&amp;E17&amp;"*")</f>
        <v>0</v>
      </c>
    </row>
    <row r="18" spans="1:8" x14ac:dyDescent="0.25">
      <c r="A18" s="12">
        <v>33</v>
      </c>
      <c r="B18" s="7">
        <v>46245</v>
      </c>
      <c r="C18" s="9" t="s">
        <v>33</v>
      </c>
      <c r="D18" s="16">
        <v>0.75</v>
      </c>
      <c r="E18" s="9" t="s">
        <v>64</v>
      </c>
      <c r="F18" s="9" t="s">
        <v>30</v>
      </c>
      <c r="G18" s="10">
        <f>COUNTIFS('Kaikki ottelut'!C:C,B18,'Kaikki ottelut'!E:E,D18,'Kaikki ottelut'!G:G,"*"&amp;E18&amp;"*")</f>
        <v>0</v>
      </c>
    </row>
    <row r="19" spans="1:8" x14ac:dyDescent="0.25">
      <c r="A19" s="12">
        <v>33</v>
      </c>
      <c r="B19" s="7">
        <v>46245</v>
      </c>
      <c r="C19" s="9" t="s">
        <v>33</v>
      </c>
      <c r="D19" s="16">
        <v>0.75</v>
      </c>
      <c r="E19" s="9" t="s">
        <v>54</v>
      </c>
      <c r="F19" s="9" t="s">
        <v>30</v>
      </c>
      <c r="G19" s="10">
        <f>COUNTIFS('Kaikki ottelut'!C:C,B19,'Kaikki ottelut'!E:E,D19,'Kaikki ottelut'!G:G,"*"&amp;E19&amp;"*")</f>
        <v>0</v>
      </c>
    </row>
    <row r="20" spans="1:8" x14ac:dyDescent="0.25">
      <c r="A20" s="13">
        <v>33</v>
      </c>
      <c r="B20" s="7">
        <v>46245</v>
      </c>
      <c r="C20" s="9" t="s">
        <v>33</v>
      </c>
      <c r="D20" s="16">
        <v>0.75</v>
      </c>
      <c r="E20" s="9" t="s">
        <v>16</v>
      </c>
      <c r="F20" s="9" t="s">
        <v>30</v>
      </c>
      <c r="G20" s="10">
        <f>COUNTIFS('Kaikki ottelut'!C:C,B20,'Kaikki ottelut'!E:E,D20,'Kaikki ottelut'!G:G,"*"&amp;E20&amp;"*")</f>
        <v>0</v>
      </c>
    </row>
    <row r="21" spans="1:8" x14ac:dyDescent="0.25">
      <c r="A21" s="13">
        <v>33</v>
      </c>
      <c r="B21" s="7">
        <v>46245</v>
      </c>
      <c r="C21" s="9" t="s">
        <v>33</v>
      </c>
      <c r="D21" s="16">
        <v>0.75</v>
      </c>
      <c r="E21" s="9" t="s">
        <v>22</v>
      </c>
      <c r="F21" s="9" t="s">
        <v>30</v>
      </c>
      <c r="G21" s="10">
        <f>COUNTIFS('Kaikki ottelut'!C:C,B21,'Kaikki ottelut'!E:E,D21,'Kaikki ottelut'!G:G,"*"&amp;E21&amp;"*")</f>
        <v>0</v>
      </c>
    </row>
    <row r="22" spans="1:8" x14ac:dyDescent="0.25">
      <c r="A22" s="12">
        <v>33</v>
      </c>
      <c r="B22" s="7">
        <v>46246</v>
      </c>
      <c r="C22" s="9" t="s">
        <v>34</v>
      </c>
      <c r="D22" s="16">
        <v>0.70833333333333337</v>
      </c>
      <c r="E22" s="9" t="s">
        <v>15</v>
      </c>
      <c r="F22" s="9" t="s">
        <v>31</v>
      </c>
      <c r="G22" s="10">
        <f>COUNTIFS('Kaikki ottelut'!C:C,B22,'Kaikki ottelut'!E:E,D22,'Kaikki ottelut'!G:G,"*"&amp;E22&amp;"*")</f>
        <v>1</v>
      </c>
    </row>
    <row r="23" spans="1:8" x14ac:dyDescent="0.25">
      <c r="A23" s="12">
        <v>33</v>
      </c>
      <c r="B23" s="7">
        <v>46246</v>
      </c>
      <c r="C23" s="9" t="s">
        <v>34</v>
      </c>
      <c r="D23" s="16">
        <v>0.70833333333333337</v>
      </c>
      <c r="E23" s="9" t="s">
        <v>17</v>
      </c>
      <c r="F23" s="9" t="s">
        <v>30</v>
      </c>
      <c r="G23" s="10">
        <f>COUNTIFS('Kaikki ottelut'!C:C,B23,'Kaikki ottelut'!E:E,D23,'Kaikki ottelut'!G:G,"*"&amp;E23&amp;"*")</f>
        <v>0</v>
      </c>
      <c r="H23" s="9"/>
    </row>
    <row r="24" spans="1:8" x14ac:dyDescent="0.25">
      <c r="A24" s="12">
        <v>33</v>
      </c>
      <c r="B24" s="7">
        <v>46246</v>
      </c>
      <c r="C24" s="9" t="s">
        <v>34</v>
      </c>
      <c r="D24" s="16">
        <v>0.70833333333333337</v>
      </c>
      <c r="E24" s="9" t="s">
        <v>18</v>
      </c>
      <c r="F24" s="9" t="s">
        <v>30</v>
      </c>
      <c r="G24" s="10">
        <f>COUNTIFS('Kaikki ottelut'!C:C,B24,'Kaikki ottelut'!E:E,D24,'Kaikki ottelut'!G:G,"*"&amp;E24&amp;"*")</f>
        <v>0</v>
      </c>
    </row>
    <row r="25" spans="1:8" x14ac:dyDescent="0.25">
      <c r="A25" s="12">
        <v>33</v>
      </c>
      <c r="B25" s="7">
        <v>46246</v>
      </c>
      <c r="C25" s="9" t="s">
        <v>34</v>
      </c>
      <c r="D25" s="16">
        <v>0.70833333333333337</v>
      </c>
      <c r="E25" s="9" t="s">
        <v>54</v>
      </c>
      <c r="F25" s="9" t="s">
        <v>30</v>
      </c>
      <c r="G25" s="10">
        <f>COUNTIFS('Kaikki ottelut'!C:C,B25,'Kaikki ottelut'!E:E,D25,'Kaikki ottelut'!G:G,"*"&amp;E25&amp;"*")</f>
        <v>0</v>
      </c>
    </row>
    <row r="26" spans="1:8" x14ac:dyDescent="0.25">
      <c r="A26" s="12">
        <v>33</v>
      </c>
      <c r="B26" s="7">
        <v>46246</v>
      </c>
      <c r="C26" s="9" t="s">
        <v>34</v>
      </c>
      <c r="D26" s="16">
        <v>0.70833333333333337</v>
      </c>
      <c r="E26" s="9" t="s">
        <v>14</v>
      </c>
      <c r="F26" s="9" t="s">
        <v>31</v>
      </c>
      <c r="G26" s="10">
        <f>COUNTIFS('Kaikki ottelut'!C:C,B26,'Kaikki ottelut'!E:E,D26,'Kaikki ottelut'!G:G,"*"&amp;E26&amp;"*")</f>
        <v>1</v>
      </c>
    </row>
    <row r="27" spans="1:8" x14ac:dyDescent="0.25">
      <c r="A27" s="13">
        <v>33</v>
      </c>
      <c r="B27" s="7">
        <v>46246</v>
      </c>
      <c r="C27" s="9" t="s">
        <v>34</v>
      </c>
      <c r="D27" s="16">
        <v>0.70833333333333337</v>
      </c>
      <c r="E27" s="9" t="s">
        <v>22</v>
      </c>
      <c r="F27" s="9" t="s">
        <v>30</v>
      </c>
      <c r="G27" s="10">
        <f>COUNTIFS('Kaikki ottelut'!C:C,B27,'Kaikki ottelut'!E:E,D27,'Kaikki ottelut'!G:G,"*"&amp;E27&amp;"*")</f>
        <v>0</v>
      </c>
    </row>
    <row r="28" spans="1:8" x14ac:dyDescent="0.25">
      <c r="A28" s="12">
        <v>33</v>
      </c>
      <c r="B28" s="7">
        <v>46246</v>
      </c>
      <c r="C28" s="9" t="s">
        <v>34</v>
      </c>
      <c r="D28" s="16">
        <v>0.70833333333333337</v>
      </c>
      <c r="E28" s="9" t="s">
        <v>20</v>
      </c>
      <c r="F28" s="9" t="s">
        <v>31</v>
      </c>
      <c r="G28" s="10">
        <f>COUNTIFS('Kaikki ottelut'!C:C,B28,'Kaikki ottelut'!E:E,D28,'Kaikki ottelut'!G:G,"*"&amp;E28&amp;"*")</f>
        <v>0</v>
      </c>
    </row>
    <row r="29" spans="1:8" x14ac:dyDescent="0.25">
      <c r="A29" s="12">
        <v>33</v>
      </c>
      <c r="B29" s="7">
        <v>46246</v>
      </c>
      <c r="C29" s="9" t="s">
        <v>34</v>
      </c>
      <c r="D29" s="16">
        <v>0.77083333333333337</v>
      </c>
      <c r="E29" s="9" t="s">
        <v>44</v>
      </c>
      <c r="F29" s="9" t="s">
        <v>31</v>
      </c>
      <c r="G29" s="10">
        <f>COUNTIFS('Kaikki ottelut'!C:C,B29,'Kaikki ottelut'!E:E,D29,'Kaikki ottelut'!G:G,"*"&amp;E29&amp;"*")</f>
        <v>0</v>
      </c>
    </row>
    <row r="30" spans="1:8" x14ac:dyDescent="0.25">
      <c r="A30" s="12">
        <v>33</v>
      </c>
      <c r="B30" s="7">
        <v>46246</v>
      </c>
      <c r="C30" s="9" t="s">
        <v>34</v>
      </c>
      <c r="D30" s="16">
        <v>0.75</v>
      </c>
      <c r="E30" s="9" t="s">
        <v>17</v>
      </c>
      <c r="F30" s="9" t="s">
        <v>30</v>
      </c>
      <c r="G30" s="10">
        <f>COUNTIFS('Kaikki ottelut'!C:C,B30,'Kaikki ottelut'!E:E,D30,'Kaikki ottelut'!G:G,"*"&amp;E30&amp;"*")</f>
        <v>1</v>
      </c>
    </row>
    <row r="31" spans="1:8" x14ac:dyDescent="0.25">
      <c r="A31" s="12">
        <v>33</v>
      </c>
      <c r="B31" s="7">
        <v>46246</v>
      </c>
      <c r="C31" s="9" t="s">
        <v>34</v>
      </c>
      <c r="D31" s="16">
        <v>0.75</v>
      </c>
      <c r="E31" s="9" t="s">
        <v>18</v>
      </c>
      <c r="F31" s="9" t="s">
        <v>30</v>
      </c>
      <c r="G31" s="10">
        <f>COUNTIFS('Kaikki ottelut'!C:C,B31,'Kaikki ottelut'!E:E,D31,'Kaikki ottelut'!G:G,"*"&amp;E31&amp;"*")</f>
        <v>0</v>
      </c>
    </row>
    <row r="32" spans="1:8" x14ac:dyDescent="0.25">
      <c r="A32" s="13">
        <v>33</v>
      </c>
      <c r="B32" s="7">
        <v>46246</v>
      </c>
      <c r="C32" s="9" t="s">
        <v>34</v>
      </c>
      <c r="D32" s="16">
        <v>0.75</v>
      </c>
      <c r="E32" s="9" t="s">
        <v>64</v>
      </c>
      <c r="F32" s="9" t="s">
        <v>30</v>
      </c>
      <c r="G32" s="10">
        <f>COUNTIFS('Kaikki ottelut'!C:C,B32,'Kaikki ottelut'!E:E,D32,'Kaikki ottelut'!G:G,"*"&amp;E32&amp;"*")</f>
        <v>0</v>
      </c>
    </row>
    <row r="33" spans="1:8" x14ac:dyDescent="0.25">
      <c r="A33" s="13">
        <v>33</v>
      </c>
      <c r="B33" s="7">
        <v>46246</v>
      </c>
      <c r="C33" s="9" t="s">
        <v>34</v>
      </c>
      <c r="D33" s="16">
        <v>0.75</v>
      </c>
      <c r="E33" s="9" t="s">
        <v>16</v>
      </c>
      <c r="F33" s="9" t="s">
        <v>30</v>
      </c>
      <c r="G33" s="10">
        <f>COUNTIFS('Kaikki ottelut'!C:C,B33,'Kaikki ottelut'!E:E,D33,'Kaikki ottelut'!G:G,"*"&amp;E33&amp;"*")</f>
        <v>0</v>
      </c>
    </row>
    <row r="34" spans="1:8" x14ac:dyDescent="0.25">
      <c r="A34" s="12">
        <v>33</v>
      </c>
      <c r="B34" s="7">
        <v>46246</v>
      </c>
      <c r="C34" s="9" t="s">
        <v>34</v>
      </c>
      <c r="D34" s="16">
        <v>0.75</v>
      </c>
      <c r="E34" s="9" t="s">
        <v>21</v>
      </c>
      <c r="F34" s="9" t="s">
        <v>31</v>
      </c>
      <c r="G34" s="10">
        <f>COUNTIFS('Kaikki ottelut'!C:C,B34,'Kaikki ottelut'!E:E,D34,'Kaikki ottelut'!G:G,"*"&amp;E34&amp;"*")</f>
        <v>2</v>
      </c>
    </row>
    <row r="35" spans="1:8" x14ac:dyDescent="0.25">
      <c r="A35" s="12">
        <v>33</v>
      </c>
      <c r="B35" s="7">
        <v>46246</v>
      </c>
      <c r="C35" s="9" t="s">
        <v>34</v>
      </c>
      <c r="D35" s="16">
        <v>0.75</v>
      </c>
      <c r="E35" s="9" t="s">
        <v>22</v>
      </c>
      <c r="F35" s="9" t="s">
        <v>30</v>
      </c>
      <c r="G35" s="10">
        <f>COUNTIFS('Kaikki ottelut'!C:C,B35,'Kaikki ottelut'!E:E,D35,'Kaikki ottelut'!G:G,"*"&amp;E35&amp;"*")</f>
        <v>0</v>
      </c>
    </row>
    <row r="36" spans="1:8" x14ac:dyDescent="0.25">
      <c r="A36" s="12">
        <v>33</v>
      </c>
      <c r="B36" s="7">
        <v>46246</v>
      </c>
      <c r="C36" s="9" t="s">
        <v>34</v>
      </c>
      <c r="D36" s="16">
        <v>0.75</v>
      </c>
      <c r="E36" s="9" t="s">
        <v>101</v>
      </c>
      <c r="F36" s="9" t="s">
        <v>31</v>
      </c>
      <c r="G36" s="10">
        <f>COUNTIFS('Kaikki ottelut'!C:C,B36,'Kaikki ottelut'!E:E,D36,'Kaikki ottelut'!G:G,"*"&amp;E36&amp;"*")</f>
        <v>1</v>
      </c>
      <c r="H36" s="9" t="s">
        <v>151</v>
      </c>
    </row>
    <row r="37" spans="1:8" x14ac:dyDescent="0.25">
      <c r="A37" s="12">
        <v>33</v>
      </c>
      <c r="B37" s="7">
        <v>46246</v>
      </c>
      <c r="C37" s="9" t="s">
        <v>34</v>
      </c>
      <c r="D37" s="16">
        <v>0.79166666666666663</v>
      </c>
      <c r="E37" s="9" t="s">
        <v>18</v>
      </c>
      <c r="F37" s="9" t="s">
        <v>30</v>
      </c>
      <c r="G37" s="10">
        <f>COUNTIFS('Kaikki ottelut'!C:C,B37,'Kaikki ottelut'!E:E,D37,'Kaikki ottelut'!G:G,"*"&amp;E37&amp;"*")</f>
        <v>0</v>
      </c>
    </row>
    <row r="38" spans="1:8" x14ac:dyDescent="0.25">
      <c r="A38" s="12">
        <v>33</v>
      </c>
      <c r="B38" s="7">
        <v>46246</v>
      </c>
      <c r="C38" s="9" t="s">
        <v>34</v>
      </c>
      <c r="D38" s="16">
        <v>0.79166666666666663</v>
      </c>
      <c r="E38" s="9" t="s">
        <v>23</v>
      </c>
      <c r="F38" s="9" t="s">
        <v>31</v>
      </c>
      <c r="G38" s="10">
        <f>COUNTIFS('Kaikki ottelut'!C:C,B38,'Kaikki ottelut'!E:E,D38,'Kaikki ottelut'!G:G,"*"&amp;E38&amp;"*")</f>
        <v>0</v>
      </c>
    </row>
    <row r="39" spans="1:8" x14ac:dyDescent="0.25">
      <c r="A39" s="12">
        <v>33</v>
      </c>
      <c r="B39" s="7">
        <v>46246</v>
      </c>
      <c r="C39" s="9" t="s">
        <v>34</v>
      </c>
      <c r="D39" s="16">
        <v>0.79166666666666663</v>
      </c>
      <c r="E39" s="9" t="s">
        <v>24</v>
      </c>
      <c r="F39" s="9" t="s">
        <v>31</v>
      </c>
      <c r="G39" s="10">
        <f>COUNTIFS('Kaikki ottelut'!C:C,B39,'Kaikki ottelut'!E:E,D39,'Kaikki ottelut'!G:G,"*"&amp;E39&amp;"*")</f>
        <v>0</v>
      </c>
    </row>
    <row r="40" spans="1:8" x14ac:dyDescent="0.25">
      <c r="A40" s="13">
        <v>33</v>
      </c>
      <c r="B40" s="14">
        <v>46247</v>
      </c>
      <c r="C40" s="10" t="s">
        <v>35</v>
      </c>
      <c r="D40" s="15">
        <v>0.72916666666666663</v>
      </c>
      <c r="E40" s="10" t="s">
        <v>44</v>
      </c>
      <c r="F40" s="10" t="s">
        <v>31</v>
      </c>
      <c r="G40" s="10">
        <f>COUNTIFS('Kaikki ottelut'!C:C,B40,'Kaikki ottelut'!E:E,D40,'Kaikki ottelut'!G:G,"*"&amp;E40&amp;"*")</f>
        <v>0</v>
      </c>
      <c r="H40" s="10"/>
    </row>
    <row r="41" spans="1:8" x14ac:dyDescent="0.25">
      <c r="A41" s="12">
        <v>33</v>
      </c>
      <c r="B41" s="14">
        <v>46247</v>
      </c>
      <c r="C41" s="10" t="s">
        <v>35</v>
      </c>
      <c r="D41" s="15">
        <v>0.70833333333333337</v>
      </c>
      <c r="E41" s="10" t="s">
        <v>17</v>
      </c>
      <c r="F41" s="10" t="s">
        <v>30</v>
      </c>
      <c r="G41" s="10">
        <f>COUNTIFS('Kaikki ottelut'!C:C,B41,'Kaikki ottelut'!E:E,D41,'Kaikki ottelut'!G:G,"*"&amp;E41&amp;"*")</f>
        <v>0</v>
      </c>
      <c r="H41" s="10"/>
    </row>
    <row r="42" spans="1:8" x14ac:dyDescent="0.25">
      <c r="A42" s="12">
        <v>33</v>
      </c>
      <c r="B42" s="14">
        <v>46247</v>
      </c>
      <c r="C42" s="10" t="s">
        <v>35</v>
      </c>
      <c r="D42" s="15">
        <v>0.70833333333333337</v>
      </c>
      <c r="E42" s="10" t="s">
        <v>18</v>
      </c>
      <c r="F42" s="10" t="s">
        <v>30</v>
      </c>
      <c r="G42" s="10">
        <f>COUNTIFS('Kaikki ottelut'!C:C,B42,'Kaikki ottelut'!E:E,D42,'Kaikki ottelut'!G:G,"*"&amp;E42&amp;"*")</f>
        <v>0</v>
      </c>
      <c r="H42" s="10"/>
    </row>
    <row r="43" spans="1:8" x14ac:dyDescent="0.25">
      <c r="A43" s="12">
        <v>33</v>
      </c>
      <c r="B43" s="14">
        <v>46247</v>
      </c>
      <c r="C43" s="10" t="s">
        <v>35</v>
      </c>
      <c r="D43" s="15">
        <v>0.70833333333333337</v>
      </c>
      <c r="E43" s="10" t="s">
        <v>16</v>
      </c>
      <c r="F43" s="10" t="s">
        <v>30</v>
      </c>
      <c r="G43" s="10">
        <f>COUNTIFS('Kaikki ottelut'!C:C,B43,'Kaikki ottelut'!E:E,D43,'Kaikki ottelut'!G:G,"*"&amp;E43&amp;"*")</f>
        <v>0</v>
      </c>
      <c r="H43" s="10"/>
    </row>
    <row r="44" spans="1:8" x14ac:dyDescent="0.25">
      <c r="A44" s="12">
        <v>33</v>
      </c>
      <c r="B44" s="14">
        <v>46247</v>
      </c>
      <c r="C44" s="10" t="s">
        <v>35</v>
      </c>
      <c r="D44" s="15">
        <v>0.70833333333333337</v>
      </c>
      <c r="E44" s="10" t="s">
        <v>22</v>
      </c>
      <c r="F44" s="10" t="s">
        <v>30</v>
      </c>
      <c r="G44" s="10">
        <f>COUNTIFS('Kaikki ottelut'!C:C,B44,'Kaikki ottelut'!E:E,D44,'Kaikki ottelut'!G:G,"*"&amp;E44&amp;"*")</f>
        <v>0</v>
      </c>
      <c r="H44" s="10"/>
    </row>
    <row r="45" spans="1:8" x14ac:dyDescent="0.25">
      <c r="A45" s="13">
        <v>33</v>
      </c>
      <c r="B45" s="14">
        <v>46247</v>
      </c>
      <c r="C45" s="10" t="s">
        <v>35</v>
      </c>
      <c r="D45" s="15">
        <v>0.75</v>
      </c>
      <c r="E45" s="10" t="s">
        <v>17</v>
      </c>
      <c r="F45" s="10" t="s">
        <v>30</v>
      </c>
      <c r="G45" s="10">
        <f>COUNTIFS('Kaikki ottelut'!C:C,B45,'Kaikki ottelut'!E:E,D45,'Kaikki ottelut'!G:G,"*"&amp;E45&amp;"*")</f>
        <v>1</v>
      </c>
      <c r="H45" s="10"/>
    </row>
    <row r="46" spans="1:8" x14ac:dyDescent="0.25">
      <c r="A46" s="12">
        <v>33</v>
      </c>
      <c r="B46" s="14">
        <v>46247</v>
      </c>
      <c r="C46" s="10" t="s">
        <v>35</v>
      </c>
      <c r="D46" s="15">
        <v>0.75</v>
      </c>
      <c r="E46" s="10" t="s">
        <v>18</v>
      </c>
      <c r="F46" s="10" t="s">
        <v>30</v>
      </c>
      <c r="G46" s="10">
        <f>COUNTIFS('Kaikki ottelut'!C:C,B46,'Kaikki ottelut'!E:E,D46,'Kaikki ottelut'!G:G,"*"&amp;E46&amp;"*")</f>
        <v>0</v>
      </c>
      <c r="H46" s="10"/>
    </row>
    <row r="47" spans="1:8" x14ac:dyDescent="0.25">
      <c r="A47" s="12">
        <v>33</v>
      </c>
      <c r="B47" s="14">
        <v>46247</v>
      </c>
      <c r="C47" s="10" t="s">
        <v>35</v>
      </c>
      <c r="D47" s="15">
        <v>0.75</v>
      </c>
      <c r="E47" s="10" t="s">
        <v>64</v>
      </c>
      <c r="F47" s="10" t="s">
        <v>30</v>
      </c>
      <c r="G47" s="10">
        <f>COUNTIFS('Kaikki ottelut'!C:C,B47,'Kaikki ottelut'!E:E,D47,'Kaikki ottelut'!G:G,"*"&amp;E47&amp;"*")</f>
        <v>0</v>
      </c>
      <c r="H47" s="10"/>
    </row>
    <row r="48" spans="1:8" x14ac:dyDescent="0.25">
      <c r="A48" s="12">
        <v>33</v>
      </c>
      <c r="B48" s="14">
        <v>46247</v>
      </c>
      <c r="C48" s="10" t="s">
        <v>35</v>
      </c>
      <c r="D48" s="15">
        <v>0.75</v>
      </c>
      <c r="E48" s="10" t="s">
        <v>54</v>
      </c>
      <c r="F48" s="10" t="s">
        <v>30</v>
      </c>
      <c r="G48" s="10">
        <f>COUNTIFS('Kaikki ottelut'!C:C,B48,'Kaikki ottelut'!E:E,D48,'Kaikki ottelut'!G:G,"*"&amp;E48&amp;"*")</f>
        <v>0</v>
      </c>
      <c r="H48" s="10"/>
    </row>
    <row r="49" spans="1:8" x14ac:dyDescent="0.25">
      <c r="A49" s="12">
        <v>33</v>
      </c>
      <c r="B49" s="14">
        <v>46247</v>
      </c>
      <c r="C49" s="10" t="s">
        <v>35</v>
      </c>
      <c r="D49" s="15">
        <v>0.75</v>
      </c>
      <c r="E49" s="10" t="s">
        <v>9</v>
      </c>
      <c r="F49" s="10" t="s">
        <v>31</v>
      </c>
      <c r="G49" s="10">
        <f>COUNTIFS('Kaikki ottelut'!C:C,B49,'Kaikki ottelut'!E:E,D49,'Kaikki ottelut'!G:G,"*"&amp;E49&amp;"*")</f>
        <v>1</v>
      </c>
      <c r="H49" s="10"/>
    </row>
    <row r="50" spans="1:8" x14ac:dyDescent="0.25">
      <c r="A50" s="13">
        <v>33</v>
      </c>
      <c r="B50" s="14">
        <v>46247</v>
      </c>
      <c r="C50" s="10" t="s">
        <v>35</v>
      </c>
      <c r="D50" s="15">
        <v>0.75</v>
      </c>
      <c r="E50" s="10" t="s">
        <v>10</v>
      </c>
      <c r="F50" s="10" t="s">
        <v>31</v>
      </c>
      <c r="G50" s="10">
        <f>COUNTIFS('Kaikki ottelut'!C:C,B50,'Kaikki ottelut'!E:E,D50,'Kaikki ottelut'!G:G,"*"&amp;E50&amp;"*")</f>
        <v>2</v>
      </c>
      <c r="H50" s="10"/>
    </row>
    <row r="51" spans="1:8" x14ac:dyDescent="0.25">
      <c r="A51" s="12">
        <v>33</v>
      </c>
      <c r="B51" s="14">
        <v>46247</v>
      </c>
      <c r="C51" s="10" t="s">
        <v>35</v>
      </c>
      <c r="D51" s="15">
        <v>0.75</v>
      </c>
      <c r="E51" s="10" t="s">
        <v>32</v>
      </c>
      <c r="F51" s="10" t="s">
        <v>31</v>
      </c>
      <c r="G51" s="10">
        <f>COUNTIFS('Kaikki ottelut'!C:C,B51,'Kaikki ottelut'!E:E,D51,'Kaikki ottelut'!G:G,"*"&amp;E51&amp;"*")</f>
        <v>0</v>
      </c>
      <c r="H51" s="10"/>
    </row>
    <row r="52" spans="1:8" x14ac:dyDescent="0.25">
      <c r="A52" s="12">
        <v>33</v>
      </c>
      <c r="B52" s="14">
        <v>46247</v>
      </c>
      <c r="C52" s="10" t="s">
        <v>35</v>
      </c>
      <c r="D52" s="15">
        <v>0.79166666666666663</v>
      </c>
      <c r="E52" s="10" t="s">
        <v>15</v>
      </c>
      <c r="F52" s="10" t="s">
        <v>31</v>
      </c>
      <c r="G52" s="10">
        <f>COUNTIFS('Kaikki ottelut'!C:C,B52,'Kaikki ottelut'!E:E,D52,'Kaikki ottelut'!G:G,"*"&amp;E52&amp;"*")</f>
        <v>2</v>
      </c>
      <c r="H52" s="10"/>
    </row>
    <row r="53" spans="1:8" x14ac:dyDescent="0.25">
      <c r="A53" s="12">
        <v>33</v>
      </c>
      <c r="B53" s="14">
        <v>46247</v>
      </c>
      <c r="C53" s="10" t="s">
        <v>35</v>
      </c>
      <c r="D53" s="15">
        <v>0.79166666666666663</v>
      </c>
      <c r="E53" s="10" t="s">
        <v>23</v>
      </c>
      <c r="F53" s="10" t="s">
        <v>31</v>
      </c>
      <c r="G53" s="10">
        <f>COUNTIFS('Kaikki ottelut'!C:C,B53,'Kaikki ottelut'!E:E,D53,'Kaikki ottelut'!G:G,"*"&amp;E53&amp;"*")</f>
        <v>1</v>
      </c>
      <c r="H53" s="10"/>
    </row>
    <row r="54" spans="1:8" x14ac:dyDescent="0.25">
      <c r="A54" s="12">
        <v>33</v>
      </c>
      <c r="B54" s="14">
        <v>46247</v>
      </c>
      <c r="C54" s="10" t="s">
        <v>35</v>
      </c>
      <c r="D54" s="15">
        <v>0.79166666666666663</v>
      </c>
      <c r="E54" s="10" t="s">
        <v>19</v>
      </c>
      <c r="F54" s="10" t="s">
        <v>31</v>
      </c>
      <c r="G54" s="10">
        <f>COUNTIFS('Kaikki ottelut'!C:C,B54,'Kaikki ottelut'!E:E,D54,'Kaikki ottelut'!G:G,"*"&amp;E54&amp;"*")</f>
        <v>1</v>
      </c>
      <c r="H54" s="10"/>
    </row>
    <row r="55" spans="1:8" x14ac:dyDescent="0.25">
      <c r="A55" s="13">
        <v>33</v>
      </c>
      <c r="B55" s="14">
        <v>46247</v>
      </c>
      <c r="C55" s="10" t="s">
        <v>35</v>
      </c>
      <c r="D55" s="15">
        <v>0.79166666666666663</v>
      </c>
      <c r="E55" s="10" t="s">
        <v>9</v>
      </c>
      <c r="F55" s="10" t="s">
        <v>31</v>
      </c>
      <c r="G55" s="10">
        <f>COUNTIFS('Kaikki ottelut'!C:C,B55,'Kaikki ottelut'!E:E,D55,'Kaikki ottelut'!G:G,"*"&amp;E55&amp;"*")</f>
        <v>0</v>
      </c>
      <c r="H55" s="10"/>
    </row>
    <row r="56" spans="1:8" x14ac:dyDescent="0.25">
      <c r="A56" s="17">
        <v>33</v>
      </c>
      <c r="B56" s="18">
        <v>46247</v>
      </c>
      <c r="C56" s="19" t="s">
        <v>35</v>
      </c>
      <c r="D56" s="20">
        <v>0.79166666666666663</v>
      </c>
      <c r="E56" s="19" t="s">
        <v>10</v>
      </c>
      <c r="F56" s="19" t="s">
        <v>31</v>
      </c>
      <c r="G56" s="10">
        <f>COUNTIFS('Kaikki ottelut'!C:C,B56,'Kaikki ottelut'!E:E,D56,'Kaikki ottelut'!G:G,"*"&amp;E56&amp;"*")</f>
        <v>0</v>
      </c>
      <c r="H56" s="19" t="s">
        <v>85</v>
      </c>
    </row>
    <row r="57" spans="1:8" x14ac:dyDescent="0.25">
      <c r="A57" s="13">
        <f>A2+1</f>
        <v>34</v>
      </c>
      <c r="B57" s="14">
        <f>B2+7</f>
        <v>46251</v>
      </c>
      <c r="C57" s="10" t="s">
        <v>29</v>
      </c>
      <c r="D57" s="15">
        <v>0.70833333333333337</v>
      </c>
      <c r="E57" s="10" t="s">
        <v>15</v>
      </c>
      <c r="F57" s="10" t="s">
        <v>31</v>
      </c>
      <c r="G57" s="10">
        <f>COUNTIFS('Kaikki ottelut'!C:C,B57,'Kaikki ottelut'!E:E,D57,'Kaikki ottelut'!G:G,"*"&amp;E57&amp;"*")</f>
        <v>0</v>
      </c>
      <c r="H57" s="10"/>
    </row>
    <row r="58" spans="1:8" x14ac:dyDescent="0.25">
      <c r="A58" s="13">
        <f>A3+1</f>
        <v>34</v>
      </c>
      <c r="B58" s="14">
        <f>B3+7</f>
        <v>46251</v>
      </c>
      <c r="C58" s="10" t="s">
        <v>29</v>
      </c>
      <c r="D58" s="15">
        <v>0.70833333333333337</v>
      </c>
      <c r="E58" s="10" t="s">
        <v>17</v>
      </c>
      <c r="F58" s="10" t="s">
        <v>30</v>
      </c>
      <c r="G58" s="10">
        <f>COUNTIFS('Kaikki ottelut'!C:C,B58,'Kaikki ottelut'!E:E,D58,'Kaikki ottelut'!G:G,"*"&amp;E58&amp;"*")</f>
        <v>2</v>
      </c>
      <c r="H58" s="10"/>
    </row>
    <row r="59" spans="1:8" x14ac:dyDescent="0.25">
      <c r="A59" s="13">
        <f t="shared" ref="A59:A111" si="0">A4+1</f>
        <v>34</v>
      </c>
      <c r="B59" s="14">
        <f t="shared" ref="B59:B111" si="1">B4+7</f>
        <v>46251</v>
      </c>
      <c r="C59" s="9" t="s">
        <v>29</v>
      </c>
      <c r="D59" s="16">
        <v>0.77083333333333337</v>
      </c>
      <c r="E59" s="9" t="s">
        <v>44</v>
      </c>
      <c r="F59" s="9" t="s">
        <v>31</v>
      </c>
      <c r="G59" s="10">
        <f>COUNTIFS('Kaikki ottelut'!C:C,B59,'Kaikki ottelut'!E:E,D59,'Kaikki ottelut'!G:G,"*"&amp;E59&amp;"*")</f>
        <v>1</v>
      </c>
    </row>
    <row r="60" spans="1:8" x14ac:dyDescent="0.25">
      <c r="A60" s="13">
        <f t="shared" si="0"/>
        <v>34</v>
      </c>
      <c r="B60" s="14">
        <f t="shared" si="1"/>
        <v>46251</v>
      </c>
      <c r="C60" s="9" t="s">
        <v>29</v>
      </c>
      <c r="D60" s="16">
        <v>0.75</v>
      </c>
      <c r="E60" s="10" t="s">
        <v>17</v>
      </c>
      <c r="F60" s="10" t="s">
        <v>30</v>
      </c>
      <c r="G60" s="10">
        <f>COUNTIFS('Kaikki ottelut'!C:C,B60,'Kaikki ottelut'!E:E,D60,'Kaikki ottelut'!G:G,"*"&amp;E60&amp;"*")</f>
        <v>0</v>
      </c>
      <c r="H60" s="10"/>
    </row>
    <row r="61" spans="1:8" x14ac:dyDescent="0.25">
      <c r="A61" s="13">
        <f t="shared" si="0"/>
        <v>34</v>
      </c>
      <c r="B61" s="14">
        <f t="shared" si="1"/>
        <v>46251</v>
      </c>
      <c r="C61" s="9" t="s">
        <v>29</v>
      </c>
      <c r="D61" s="16">
        <v>0.75</v>
      </c>
      <c r="E61" s="9" t="s">
        <v>18</v>
      </c>
      <c r="F61" s="9" t="s">
        <v>30</v>
      </c>
      <c r="G61" s="10">
        <f>COUNTIFS('Kaikki ottelut'!C:C,B61,'Kaikki ottelut'!E:E,D61,'Kaikki ottelut'!G:G,"*"&amp;E61&amp;"*")</f>
        <v>1</v>
      </c>
    </row>
    <row r="62" spans="1:8" x14ac:dyDescent="0.25">
      <c r="A62" s="13">
        <f t="shared" si="0"/>
        <v>34</v>
      </c>
      <c r="B62" s="14">
        <f t="shared" si="1"/>
        <v>46251</v>
      </c>
      <c r="C62" s="9" t="s">
        <v>29</v>
      </c>
      <c r="D62" s="16">
        <v>0.75</v>
      </c>
      <c r="E62" s="9" t="s">
        <v>64</v>
      </c>
      <c r="F62" s="9" t="s">
        <v>30</v>
      </c>
      <c r="G62" s="10">
        <f>COUNTIFS('Kaikki ottelut'!C:C,B62,'Kaikki ottelut'!E:E,D62,'Kaikki ottelut'!G:G,"*"&amp;E62&amp;"*")</f>
        <v>1</v>
      </c>
    </row>
    <row r="63" spans="1:8" x14ac:dyDescent="0.25">
      <c r="A63" s="13">
        <f t="shared" si="0"/>
        <v>34</v>
      </c>
      <c r="B63" s="14">
        <f t="shared" si="1"/>
        <v>46251</v>
      </c>
      <c r="C63" s="9" t="s">
        <v>29</v>
      </c>
      <c r="D63" s="16">
        <v>0.75</v>
      </c>
      <c r="E63" s="9" t="s">
        <v>32</v>
      </c>
      <c r="F63" s="9" t="s">
        <v>31</v>
      </c>
      <c r="G63" s="10">
        <f>COUNTIFS('Kaikki ottelut'!C:C,B63,'Kaikki ottelut'!E:E,D63,'Kaikki ottelut'!G:G,"*"&amp;E63&amp;"*")</f>
        <v>2</v>
      </c>
      <c r="H63" s="9" t="s">
        <v>84</v>
      </c>
    </row>
    <row r="64" spans="1:8" x14ac:dyDescent="0.25">
      <c r="A64" s="13">
        <f t="shared" si="0"/>
        <v>34</v>
      </c>
      <c r="B64" s="14">
        <f t="shared" si="1"/>
        <v>46251</v>
      </c>
      <c r="C64" s="9" t="s">
        <v>29</v>
      </c>
      <c r="D64" s="16">
        <v>0.75</v>
      </c>
      <c r="E64" s="9" t="s">
        <v>24</v>
      </c>
      <c r="F64" s="9" t="s">
        <v>31</v>
      </c>
      <c r="G64" s="10">
        <f>COUNTIFS('Kaikki ottelut'!C:C,B64,'Kaikki ottelut'!E:E,D64,'Kaikki ottelut'!G:G,"*"&amp;E64&amp;"*")</f>
        <v>0</v>
      </c>
    </row>
    <row r="65" spans="1:8" x14ac:dyDescent="0.25">
      <c r="A65" s="13">
        <f t="shared" si="0"/>
        <v>34</v>
      </c>
      <c r="B65" s="14">
        <f t="shared" si="1"/>
        <v>46251</v>
      </c>
      <c r="C65" s="9" t="s">
        <v>29</v>
      </c>
      <c r="D65" s="16">
        <v>0.79166666666666663</v>
      </c>
      <c r="E65" s="9" t="s">
        <v>32</v>
      </c>
      <c r="F65" s="9" t="s">
        <v>31</v>
      </c>
      <c r="G65" s="10">
        <f>COUNTIFS('Kaikki ottelut'!C:C,B65,'Kaikki ottelut'!E:E,D65,'Kaikki ottelut'!G:G,"*"&amp;E65&amp;"*")</f>
        <v>2</v>
      </c>
      <c r="H65" s="9" t="s">
        <v>84</v>
      </c>
    </row>
    <row r="66" spans="1:8" x14ac:dyDescent="0.25">
      <c r="A66" s="13">
        <f t="shared" si="0"/>
        <v>34</v>
      </c>
      <c r="B66" s="14">
        <f t="shared" si="1"/>
        <v>46252</v>
      </c>
      <c r="C66" s="9" t="s">
        <v>33</v>
      </c>
      <c r="D66" s="16">
        <v>0.70833333333333337</v>
      </c>
      <c r="E66" s="9" t="s">
        <v>54</v>
      </c>
      <c r="F66" s="9" t="s">
        <v>30</v>
      </c>
      <c r="G66" s="10">
        <f>COUNTIFS('Kaikki ottelut'!C:C,B66,'Kaikki ottelut'!E:E,D66,'Kaikki ottelut'!G:G,"*"&amp;E66&amp;"*")</f>
        <v>1</v>
      </c>
      <c r="H66" s="9"/>
    </row>
    <row r="67" spans="1:8" x14ac:dyDescent="0.25">
      <c r="A67" s="13">
        <f t="shared" si="0"/>
        <v>34</v>
      </c>
      <c r="B67" s="14">
        <f t="shared" si="1"/>
        <v>46252</v>
      </c>
      <c r="C67" s="9" t="s">
        <v>33</v>
      </c>
      <c r="D67" s="16">
        <v>0.70833333333333337</v>
      </c>
      <c r="E67" s="9" t="s">
        <v>19</v>
      </c>
      <c r="F67" s="9" t="s">
        <v>31</v>
      </c>
      <c r="G67" s="10">
        <f>COUNTIFS('Kaikki ottelut'!C:C,B67,'Kaikki ottelut'!E:E,D67,'Kaikki ottelut'!G:G,"*"&amp;E67&amp;"*")</f>
        <v>1</v>
      </c>
      <c r="H67" s="9"/>
    </row>
    <row r="68" spans="1:8" x14ac:dyDescent="0.25">
      <c r="A68" s="13">
        <f t="shared" si="0"/>
        <v>34</v>
      </c>
      <c r="B68" s="14">
        <f t="shared" si="1"/>
        <v>46252</v>
      </c>
      <c r="C68" s="9" t="s">
        <v>33</v>
      </c>
      <c r="D68" s="16">
        <v>0.70833333333333337</v>
      </c>
      <c r="E68" s="9" t="s">
        <v>9</v>
      </c>
      <c r="F68" s="9" t="s">
        <v>31</v>
      </c>
      <c r="G68" s="10">
        <f>COUNTIFS('Kaikki ottelut'!C:C,B68,'Kaikki ottelut'!E:E,D68,'Kaikki ottelut'!G:G,"*"&amp;E68&amp;"*")</f>
        <v>0</v>
      </c>
    </row>
    <row r="69" spans="1:8" x14ac:dyDescent="0.25">
      <c r="A69" s="13">
        <f t="shared" si="0"/>
        <v>34</v>
      </c>
      <c r="B69" s="14">
        <f t="shared" si="1"/>
        <v>46252</v>
      </c>
      <c r="C69" s="9" t="s">
        <v>33</v>
      </c>
      <c r="D69" s="16">
        <v>0.77083333333333337</v>
      </c>
      <c r="E69" s="9" t="s">
        <v>44</v>
      </c>
      <c r="F69" s="9" t="s">
        <v>31</v>
      </c>
      <c r="G69" s="10">
        <f>COUNTIFS('Kaikki ottelut'!C:C,B69,'Kaikki ottelut'!E:E,D69,'Kaikki ottelut'!G:G,"*"&amp;E69&amp;"*")</f>
        <v>1</v>
      </c>
    </row>
    <row r="70" spans="1:8" x14ac:dyDescent="0.25">
      <c r="A70" s="13">
        <f t="shared" si="0"/>
        <v>34</v>
      </c>
      <c r="B70" s="14">
        <f t="shared" si="1"/>
        <v>46252</v>
      </c>
      <c r="C70" s="9" t="s">
        <v>33</v>
      </c>
      <c r="D70" s="16">
        <v>0.75</v>
      </c>
      <c r="E70" s="9" t="s">
        <v>17</v>
      </c>
      <c r="F70" s="9" t="s">
        <v>30</v>
      </c>
      <c r="G70" s="10">
        <f>COUNTIFS('Kaikki ottelut'!C:C,B70,'Kaikki ottelut'!E:E,D70,'Kaikki ottelut'!G:G,"*"&amp;E70&amp;"*")</f>
        <v>1</v>
      </c>
      <c r="H70" s="9" t="s">
        <v>84</v>
      </c>
    </row>
    <row r="71" spans="1:8" x14ac:dyDescent="0.25">
      <c r="A71" s="13">
        <f t="shared" si="0"/>
        <v>34</v>
      </c>
      <c r="B71" s="14">
        <f t="shared" si="1"/>
        <v>46252</v>
      </c>
      <c r="C71" s="9" t="s">
        <v>33</v>
      </c>
      <c r="D71" s="16">
        <v>0.75</v>
      </c>
      <c r="E71" s="9" t="s">
        <v>18</v>
      </c>
      <c r="F71" s="9" t="s">
        <v>30</v>
      </c>
      <c r="G71" s="10">
        <f>COUNTIFS('Kaikki ottelut'!C:C,B71,'Kaikki ottelut'!E:E,D71,'Kaikki ottelut'!G:G,"*"&amp;E71&amp;"*")</f>
        <v>1</v>
      </c>
    </row>
    <row r="72" spans="1:8" x14ac:dyDescent="0.25">
      <c r="A72" s="13">
        <f t="shared" si="0"/>
        <v>34</v>
      </c>
      <c r="B72" s="14">
        <f t="shared" si="1"/>
        <v>46252</v>
      </c>
      <c r="C72" s="9" t="s">
        <v>33</v>
      </c>
      <c r="D72" s="16">
        <v>0.75</v>
      </c>
      <c r="E72" s="9" t="s">
        <v>23</v>
      </c>
      <c r="F72" s="9" t="s">
        <v>31</v>
      </c>
      <c r="G72" s="10">
        <f>COUNTIFS('Kaikki ottelut'!C:C,B72,'Kaikki ottelut'!E:E,D72,'Kaikki ottelut'!G:G,"*"&amp;E72&amp;"*")</f>
        <v>1</v>
      </c>
    </row>
    <row r="73" spans="1:8" x14ac:dyDescent="0.25">
      <c r="A73" s="13">
        <f t="shared" si="0"/>
        <v>34</v>
      </c>
      <c r="B73" s="14">
        <f t="shared" si="1"/>
        <v>46252</v>
      </c>
      <c r="C73" s="9" t="s">
        <v>33</v>
      </c>
      <c r="D73" s="16">
        <v>0.75</v>
      </c>
      <c r="E73" s="9" t="s">
        <v>64</v>
      </c>
      <c r="F73" s="9" t="s">
        <v>30</v>
      </c>
      <c r="G73" s="10">
        <f>COUNTIFS('Kaikki ottelut'!C:C,B73,'Kaikki ottelut'!E:E,D73,'Kaikki ottelut'!G:G,"*"&amp;E73&amp;"*")</f>
        <v>0</v>
      </c>
    </row>
    <row r="74" spans="1:8" x14ac:dyDescent="0.25">
      <c r="A74" s="13">
        <f t="shared" si="0"/>
        <v>34</v>
      </c>
      <c r="B74" s="14">
        <f t="shared" si="1"/>
        <v>46252</v>
      </c>
      <c r="C74" s="9" t="s">
        <v>33</v>
      </c>
      <c r="D74" s="16">
        <v>0.75</v>
      </c>
      <c r="E74" s="9" t="s">
        <v>54</v>
      </c>
      <c r="F74" s="9" t="s">
        <v>30</v>
      </c>
      <c r="G74" s="10">
        <f>COUNTIFS('Kaikki ottelut'!C:C,B74,'Kaikki ottelut'!E:E,D74,'Kaikki ottelut'!G:G,"*"&amp;E74&amp;"*")</f>
        <v>1</v>
      </c>
    </row>
    <row r="75" spans="1:8" x14ac:dyDescent="0.25">
      <c r="A75" s="13">
        <f t="shared" si="0"/>
        <v>34</v>
      </c>
      <c r="B75" s="14">
        <f t="shared" si="1"/>
        <v>46252</v>
      </c>
      <c r="C75" s="9" t="s">
        <v>33</v>
      </c>
      <c r="D75" s="16">
        <v>0.75</v>
      </c>
      <c r="E75" s="9" t="s">
        <v>16</v>
      </c>
      <c r="F75" s="9" t="s">
        <v>30</v>
      </c>
      <c r="G75" s="10">
        <f>COUNTIFS('Kaikki ottelut'!C:C,B75,'Kaikki ottelut'!E:E,D75,'Kaikki ottelut'!G:G,"*"&amp;E75&amp;"*")</f>
        <v>1</v>
      </c>
    </row>
    <row r="76" spans="1:8" x14ac:dyDescent="0.25">
      <c r="A76" s="13">
        <f t="shared" si="0"/>
        <v>34</v>
      </c>
      <c r="B76" s="14">
        <f t="shared" si="1"/>
        <v>46252</v>
      </c>
      <c r="C76" s="9" t="s">
        <v>33</v>
      </c>
      <c r="D76" s="16">
        <v>0.75</v>
      </c>
      <c r="E76" s="9" t="s">
        <v>22</v>
      </c>
      <c r="F76" s="9" t="s">
        <v>30</v>
      </c>
      <c r="G76" s="10">
        <f>COUNTIFS('Kaikki ottelut'!C:C,B76,'Kaikki ottelut'!E:E,D76,'Kaikki ottelut'!G:G,"*"&amp;E76&amp;"*")</f>
        <v>0</v>
      </c>
    </row>
    <row r="77" spans="1:8" x14ac:dyDescent="0.25">
      <c r="A77" s="13">
        <f t="shared" si="0"/>
        <v>34</v>
      </c>
      <c r="B77" s="14">
        <f t="shared" si="1"/>
        <v>46253</v>
      </c>
      <c r="C77" s="9" t="s">
        <v>34</v>
      </c>
      <c r="D77" s="16">
        <v>0.70833333333333337</v>
      </c>
      <c r="E77" s="9" t="s">
        <v>15</v>
      </c>
      <c r="F77" s="9" t="s">
        <v>31</v>
      </c>
      <c r="G77" s="10">
        <f>COUNTIFS('Kaikki ottelut'!C:C,B77,'Kaikki ottelut'!E:E,D77,'Kaikki ottelut'!G:G,"*"&amp;E77&amp;"*")</f>
        <v>1</v>
      </c>
    </row>
    <row r="78" spans="1:8" x14ac:dyDescent="0.25">
      <c r="A78" s="13">
        <f t="shared" si="0"/>
        <v>34</v>
      </c>
      <c r="B78" s="14">
        <f t="shared" si="1"/>
        <v>46253</v>
      </c>
      <c r="C78" s="9" t="s">
        <v>34</v>
      </c>
      <c r="D78" s="16">
        <v>0.70833333333333337</v>
      </c>
      <c r="E78" s="9" t="s">
        <v>17</v>
      </c>
      <c r="F78" s="9" t="s">
        <v>30</v>
      </c>
      <c r="G78" s="10">
        <f>COUNTIFS('Kaikki ottelut'!C:C,B78,'Kaikki ottelut'!E:E,D78,'Kaikki ottelut'!G:G,"*"&amp;E78&amp;"*")</f>
        <v>1</v>
      </c>
      <c r="H78" s="9"/>
    </row>
    <row r="79" spans="1:8" x14ac:dyDescent="0.25">
      <c r="A79" s="13">
        <f t="shared" si="0"/>
        <v>34</v>
      </c>
      <c r="B79" s="14">
        <f t="shared" si="1"/>
        <v>46253</v>
      </c>
      <c r="C79" s="9" t="s">
        <v>34</v>
      </c>
      <c r="D79" s="16">
        <v>0.70833333333333337</v>
      </c>
      <c r="E79" s="9" t="s">
        <v>18</v>
      </c>
      <c r="F79" s="9" t="s">
        <v>30</v>
      </c>
      <c r="G79" s="10">
        <f>COUNTIFS('Kaikki ottelut'!C:C,B79,'Kaikki ottelut'!E:E,D79,'Kaikki ottelut'!G:G,"*"&amp;E79&amp;"*")</f>
        <v>1</v>
      </c>
    </row>
    <row r="80" spans="1:8" x14ac:dyDescent="0.25">
      <c r="A80" s="13">
        <f t="shared" si="0"/>
        <v>34</v>
      </c>
      <c r="B80" s="14">
        <f t="shared" si="1"/>
        <v>46253</v>
      </c>
      <c r="C80" s="9" t="s">
        <v>34</v>
      </c>
      <c r="D80" s="16">
        <v>0.70833333333333337</v>
      </c>
      <c r="E80" s="9" t="s">
        <v>54</v>
      </c>
      <c r="F80" s="9" t="s">
        <v>30</v>
      </c>
      <c r="G80" s="10">
        <f>COUNTIFS('Kaikki ottelut'!C:C,B80,'Kaikki ottelut'!E:E,D80,'Kaikki ottelut'!G:G,"*"&amp;E80&amp;"*")</f>
        <v>1</v>
      </c>
    </row>
    <row r="81" spans="1:8" x14ac:dyDescent="0.25">
      <c r="A81" s="13">
        <f t="shared" si="0"/>
        <v>34</v>
      </c>
      <c r="B81" s="14">
        <f t="shared" si="1"/>
        <v>46253</v>
      </c>
      <c r="C81" s="9" t="s">
        <v>34</v>
      </c>
      <c r="D81" s="16">
        <v>0.70833333333333337</v>
      </c>
      <c r="E81" s="9" t="s">
        <v>14</v>
      </c>
      <c r="F81" s="9" t="s">
        <v>31</v>
      </c>
      <c r="G81" s="10">
        <f>COUNTIFS('Kaikki ottelut'!C:C,B81,'Kaikki ottelut'!E:E,D81,'Kaikki ottelut'!G:G,"*"&amp;E81&amp;"*")</f>
        <v>2</v>
      </c>
    </row>
    <row r="82" spans="1:8" x14ac:dyDescent="0.25">
      <c r="A82" s="13">
        <f t="shared" si="0"/>
        <v>34</v>
      </c>
      <c r="B82" s="14">
        <f t="shared" si="1"/>
        <v>46253</v>
      </c>
      <c r="C82" s="9" t="s">
        <v>34</v>
      </c>
      <c r="D82" s="16">
        <v>0.70833333333333337</v>
      </c>
      <c r="E82" s="9" t="s">
        <v>22</v>
      </c>
      <c r="F82" s="9" t="s">
        <v>30</v>
      </c>
      <c r="G82" s="10">
        <f>COUNTIFS('Kaikki ottelut'!C:C,B82,'Kaikki ottelut'!E:E,D82,'Kaikki ottelut'!G:G,"*"&amp;E82&amp;"*")</f>
        <v>0</v>
      </c>
    </row>
    <row r="83" spans="1:8" x14ac:dyDescent="0.25">
      <c r="A83" s="13">
        <f t="shared" si="0"/>
        <v>34</v>
      </c>
      <c r="B83" s="14">
        <f t="shared" si="1"/>
        <v>46253</v>
      </c>
      <c r="C83" s="9" t="s">
        <v>34</v>
      </c>
      <c r="D83" s="16">
        <v>0.70833333333333337</v>
      </c>
      <c r="E83" s="9" t="s">
        <v>20</v>
      </c>
      <c r="F83" s="9" t="s">
        <v>31</v>
      </c>
      <c r="G83" s="10">
        <f>COUNTIFS('Kaikki ottelut'!C:C,B83,'Kaikki ottelut'!E:E,D83,'Kaikki ottelut'!G:G,"*"&amp;E83&amp;"*")</f>
        <v>1</v>
      </c>
      <c r="H83" s="9" t="s">
        <v>84</v>
      </c>
    </row>
    <row r="84" spans="1:8" x14ac:dyDescent="0.25">
      <c r="A84" s="13">
        <f t="shared" si="0"/>
        <v>34</v>
      </c>
      <c r="B84" s="14">
        <f t="shared" si="1"/>
        <v>46253</v>
      </c>
      <c r="C84" s="9" t="s">
        <v>34</v>
      </c>
      <c r="D84" s="16">
        <v>0.77083333333333337</v>
      </c>
      <c r="E84" s="9" t="s">
        <v>44</v>
      </c>
      <c r="F84" s="9" t="s">
        <v>31</v>
      </c>
      <c r="G84" s="10">
        <f>COUNTIFS('Kaikki ottelut'!C:C,B84,'Kaikki ottelut'!E:E,D84,'Kaikki ottelut'!G:G,"*"&amp;E84&amp;"*")</f>
        <v>0</v>
      </c>
    </row>
    <row r="85" spans="1:8" x14ac:dyDescent="0.25">
      <c r="A85" s="13">
        <f t="shared" si="0"/>
        <v>34</v>
      </c>
      <c r="B85" s="14">
        <f t="shared" si="1"/>
        <v>46253</v>
      </c>
      <c r="C85" s="9" t="s">
        <v>34</v>
      </c>
      <c r="D85" s="16">
        <v>0.75</v>
      </c>
      <c r="E85" s="9" t="s">
        <v>17</v>
      </c>
      <c r="F85" s="9" t="s">
        <v>30</v>
      </c>
      <c r="G85" s="10">
        <f>COUNTIFS('Kaikki ottelut'!C:C,B85,'Kaikki ottelut'!E:E,D85,'Kaikki ottelut'!G:G,"*"&amp;E85&amp;"*")</f>
        <v>0</v>
      </c>
    </row>
    <row r="86" spans="1:8" x14ac:dyDescent="0.25">
      <c r="A86" s="13">
        <f t="shared" si="0"/>
        <v>34</v>
      </c>
      <c r="B86" s="14">
        <f t="shared" si="1"/>
        <v>46253</v>
      </c>
      <c r="C86" s="9" t="s">
        <v>34</v>
      </c>
      <c r="D86" s="16">
        <v>0.75</v>
      </c>
      <c r="E86" s="9" t="s">
        <v>18</v>
      </c>
      <c r="F86" s="9" t="s">
        <v>30</v>
      </c>
      <c r="G86" s="10">
        <f>COUNTIFS('Kaikki ottelut'!C:C,B86,'Kaikki ottelut'!E:E,D86,'Kaikki ottelut'!G:G,"*"&amp;E86&amp;"*")</f>
        <v>1</v>
      </c>
    </row>
    <row r="87" spans="1:8" x14ac:dyDescent="0.25">
      <c r="A87" s="13">
        <f t="shared" si="0"/>
        <v>34</v>
      </c>
      <c r="B87" s="14">
        <f t="shared" si="1"/>
        <v>46253</v>
      </c>
      <c r="C87" s="9" t="s">
        <v>34</v>
      </c>
      <c r="D87" s="16">
        <v>0.75</v>
      </c>
      <c r="E87" s="9" t="s">
        <v>64</v>
      </c>
      <c r="F87" s="9" t="s">
        <v>30</v>
      </c>
      <c r="G87" s="10">
        <f>COUNTIFS('Kaikki ottelut'!C:C,B87,'Kaikki ottelut'!E:E,D87,'Kaikki ottelut'!G:G,"*"&amp;E87&amp;"*")</f>
        <v>0</v>
      </c>
    </row>
    <row r="88" spans="1:8" x14ac:dyDescent="0.25">
      <c r="A88" s="13">
        <f t="shared" si="0"/>
        <v>34</v>
      </c>
      <c r="B88" s="14">
        <f t="shared" si="1"/>
        <v>46253</v>
      </c>
      <c r="C88" s="9" t="s">
        <v>34</v>
      </c>
      <c r="D88" s="16">
        <v>0.75</v>
      </c>
      <c r="E88" s="9" t="s">
        <v>16</v>
      </c>
      <c r="F88" s="9" t="s">
        <v>30</v>
      </c>
      <c r="G88" s="10">
        <f>COUNTIFS('Kaikki ottelut'!C:C,B88,'Kaikki ottelut'!E:E,D88,'Kaikki ottelut'!G:G,"*"&amp;E88&amp;"*")</f>
        <v>1</v>
      </c>
    </row>
    <row r="89" spans="1:8" x14ac:dyDescent="0.25">
      <c r="A89" s="13">
        <f t="shared" si="0"/>
        <v>34</v>
      </c>
      <c r="B89" s="14">
        <f t="shared" si="1"/>
        <v>46253</v>
      </c>
      <c r="C89" s="9" t="s">
        <v>34</v>
      </c>
      <c r="D89" s="16">
        <v>0.75</v>
      </c>
      <c r="E89" s="9" t="s">
        <v>21</v>
      </c>
      <c r="F89" s="9" t="s">
        <v>31</v>
      </c>
      <c r="G89" s="10">
        <f>COUNTIFS('Kaikki ottelut'!C:C,B89,'Kaikki ottelut'!E:E,D89,'Kaikki ottelut'!G:G,"*"&amp;E89&amp;"*")</f>
        <v>2</v>
      </c>
    </row>
    <row r="90" spans="1:8" x14ac:dyDescent="0.25">
      <c r="A90" s="13">
        <f t="shared" si="0"/>
        <v>34</v>
      </c>
      <c r="B90" s="14">
        <f t="shared" si="1"/>
        <v>46253</v>
      </c>
      <c r="C90" s="9" t="s">
        <v>34</v>
      </c>
      <c r="D90" s="16">
        <v>0.75</v>
      </c>
      <c r="E90" s="9" t="s">
        <v>22</v>
      </c>
      <c r="F90" s="9" t="s">
        <v>30</v>
      </c>
      <c r="G90" s="10">
        <f>COUNTIFS('Kaikki ottelut'!C:C,B90,'Kaikki ottelut'!E:E,D90,'Kaikki ottelut'!G:G,"*"&amp;E90&amp;"*")</f>
        <v>1</v>
      </c>
    </row>
    <row r="91" spans="1:8" x14ac:dyDescent="0.25">
      <c r="A91" s="13">
        <f t="shared" si="0"/>
        <v>34</v>
      </c>
      <c r="B91" s="14">
        <f t="shared" si="1"/>
        <v>46253</v>
      </c>
      <c r="C91" s="9" t="s">
        <v>34</v>
      </c>
      <c r="D91" s="16">
        <v>0.75</v>
      </c>
      <c r="E91" s="9" t="s">
        <v>101</v>
      </c>
      <c r="F91" s="9" t="s">
        <v>31</v>
      </c>
      <c r="G91" s="10">
        <f>COUNTIFS('Kaikki ottelut'!C:C,B91,'Kaikki ottelut'!E:E,D91,'Kaikki ottelut'!G:G,"*"&amp;E91&amp;"*")</f>
        <v>0</v>
      </c>
      <c r="H91" s="9" t="s">
        <v>151</v>
      </c>
    </row>
    <row r="92" spans="1:8" x14ac:dyDescent="0.25">
      <c r="A92" s="13">
        <f t="shared" si="0"/>
        <v>34</v>
      </c>
      <c r="B92" s="14">
        <f t="shared" si="1"/>
        <v>46253</v>
      </c>
      <c r="C92" s="9" t="s">
        <v>34</v>
      </c>
      <c r="D92" s="16">
        <v>0.79166666666666663</v>
      </c>
      <c r="E92" s="9" t="s">
        <v>18</v>
      </c>
      <c r="F92" s="9" t="s">
        <v>30</v>
      </c>
      <c r="G92" s="10">
        <f>COUNTIFS('Kaikki ottelut'!C:C,B92,'Kaikki ottelut'!E:E,D92,'Kaikki ottelut'!G:G,"*"&amp;E92&amp;"*")</f>
        <v>1</v>
      </c>
    </row>
    <row r="93" spans="1:8" x14ac:dyDescent="0.25">
      <c r="A93" s="13">
        <f t="shared" si="0"/>
        <v>34</v>
      </c>
      <c r="B93" s="14">
        <f t="shared" si="1"/>
        <v>46253</v>
      </c>
      <c r="C93" s="9" t="s">
        <v>34</v>
      </c>
      <c r="D93" s="16">
        <v>0.79166666666666663</v>
      </c>
      <c r="E93" s="9" t="s">
        <v>23</v>
      </c>
      <c r="F93" s="9" t="s">
        <v>31</v>
      </c>
      <c r="G93" s="10">
        <f>COUNTIFS('Kaikki ottelut'!C:C,B93,'Kaikki ottelut'!E:E,D93,'Kaikki ottelut'!G:G,"*"&amp;E93&amp;"*")</f>
        <v>2</v>
      </c>
    </row>
    <row r="94" spans="1:8" x14ac:dyDescent="0.25">
      <c r="A94" s="13">
        <f t="shared" si="0"/>
        <v>34</v>
      </c>
      <c r="B94" s="14">
        <f t="shared" si="1"/>
        <v>46253</v>
      </c>
      <c r="C94" s="9" t="s">
        <v>34</v>
      </c>
      <c r="D94" s="16">
        <v>0.79166666666666663</v>
      </c>
      <c r="E94" s="9" t="s">
        <v>24</v>
      </c>
      <c r="F94" s="9" t="s">
        <v>31</v>
      </c>
      <c r="G94" s="10">
        <f>COUNTIFS('Kaikki ottelut'!C:C,B94,'Kaikki ottelut'!E:E,D94,'Kaikki ottelut'!G:G,"*"&amp;E94&amp;"*")</f>
        <v>2</v>
      </c>
    </row>
    <row r="95" spans="1:8" x14ac:dyDescent="0.25">
      <c r="A95" s="13">
        <f t="shared" si="0"/>
        <v>34</v>
      </c>
      <c r="B95" s="14">
        <f t="shared" si="1"/>
        <v>46254</v>
      </c>
      <c r="C95" s="10" t="s">
        <v>35</v>
      </c>
      <c r="D95" s="15">
        <v>0.72916666666666663</v>
      </c>
      <c r="E95" s="10" t="s">
        <v>44</v>
      </c>
      <c r="F95" s="10" t="s">
        <v>31</v>
      </c>
      <c r="G95" s="10">
        <f>COUNTIFS('Kaikki ottelut'!C:C,B95,'Kaikki ottelut'!E:E,D95,'Kaikki ottelut'!G:G,"*"&amp;E95&amp;"*")</f>
        <v>0</v>
      </c>
      <c r="H95" s="10"/>
    </row>
    <row r="96" spans="1:8" x14ac:dyDescent="0.25">
      <c r="A96" s="13">
        <f t="shared" si="0"/>
        <v>34</v>
      </c>
      <c r="B96" s="14">
        <f t="shared" si="1"/>
        <v>46254</v>
      </c>
      <c r="C96" s="10" t="s">
        <v>35</v>
      </c>
      <c r="D96" s="15">
        <v>0.70833333333333337</v>
      </c>
      <c r="E96" s="10" t="s">
        <v>17</v>
      </c>
      <c r="F96" s="10" t="s">
        <v>30</v>
      </c>
      <c r="G96" s="10">
        <f>COUNTIFS('Kaikki ottelut'!C:C,B96,'Kaikki ottelut'!E:E,D96,'Kaikki ottelut'!G:G,"*"&amp;E96&amp;"*")</f>
        <v>0</v>
      </c>
      <c r="H96" s="10"/>
    </row>
    <row r="97" spans="1:8" x14ac:dyDescent="0.25">
      <c r="A97" s="13">
        <f t="shared" si="0"/>
        <v>34</v>
      </c>
      <c r="B97" s="14">
        <f t="shared" si="1"/>
        <v>46254</v>
      </c>
      <c r="C97" s="10" t="s">
        <v>35</v>
      </c>
      <c r="D97" s="15">
        <v>0.70833333333333337</v>
      </c>
      <c r="E97" s="10" t="s">
        <v>18</v>
      </c>
      <c r="F97" s="10" t="s">
        <v>30</v>
      </c>
      <c r="G97" s="10">
        <f>COUNTIFS('Kaikki ottelut'!C:C,B97,'Kaikki ottelut'!E:E,D97,'Kaikki ottelut'!G:G,"*"&amp;E97&amp;"*")</f>
        <v>0</v>
      </c>
      <c r="H97" s="10"/>
    </row>
    <row r="98" spans="1:8" x14ac:dyDescent="0.25">
      <c r="A98" s="13">
        <f t="shared" si="0"/>
        <v>34</v>
      </c>
      <c r="B98" s="14">
        <f t="shared" si="1"/>
        <v>46254</v>
      </c>
      <c r="C98" s="10" t="s">
        <v>35</v>
      </c>
      <c r="D98" s="15">
        <v>0.70833333333333337</v>
      </c>
      <c r="E98" s="10" t="s">
        <v>16</v>
      </c>
      <c r="F98" s="10" t="s">
        <v>30</v>
      </c>
      <c r="G98" s="10">
        <f>COUNTIFS('Kaikki ottelut'!C:C,B98,'Kaikki ottelut'!E:E,D98,'Kaikki ottelut'!G:G,"*"&amp;E98&amp;"*")</f>
        <v>1</v>
      </c>
      <c r="H98" s="10"/>
    </row>
    <row r="99" spans="1:8" x14ac:dyDescent="0.25">
      <c r="A99" s="13">
        <f t="shared" si="0"/>
        <v>34</v>
      </c>
      <c r="B99" s="14">
        <f t="shared" si="1"/>
        <v>46254</v>
      </c>
      <c r="C99" s="10" t="s">
        <v>35</v>
      </c>
      <c r="D99" s="15">
        <v>0.70833333333333337</v>
      </c>
      <c r="E99" s="10" t="s">
        <v>22</v>
      </c>
      <c r="F99" s="10" t="s">
        <v>30</v>
      </c>
      <c r="G99" s="10">
        <f>COUNTIFS('Kaikki ottelut'!C:C,B99,'Kaikki ottelut'!E:E,D99,'Kaikki ottelut'!G:G,"*"&amp;E99&amp;"*")</f>
        <v>0</v>
      </c>
      <c r="H99" s="10"/>
    </row>
    <row r="100" spans="1:8" x14ac:dyDescent="0.25">
      <c r="A100" s="13">
        <f t="shared" si="0"/>
        <v>34</v>
      </c>
      <c r="B100" s="14">
        <f t="shared" si="1"/>
        <v>46254</v>
      </c>
      <c r="C100" s="10" t="s">
        <v>35</v>
      </c>
      <c r="D100" s="15">
        <v>0.75</v>
      </c>
      <c r="E100" s="10" t="s">
        <v>17</v>
      </c>
      <c r="F100" s="10" t="s">
        <v>30</v>
      </c>
      <c r="G100" s="10">
        <f>COUNTIFS('Kaikki ottelut'!C:C,B100,'Kaikki ottelut'!E:E,D100,'Kaikki ottelut'!G:G,"*"&amp;E100&amp;"*")</f>
        <v>0</v>
      </c>
      <c r="H100" s="10"/>
    </row>
    <row r="101" spans="1:8" x14ac:dyDescent="0.25">
      <c r="A101" s="13">
        <f t="shared" si="0"/>
        <v>34</v>
      </c>
      <c r="B101" s="14">
        <f t="shared" si="1"/>
        <v>46254</v>
      </c>
      <c r="C101" s="10" t="s">
        <v>35</v>
      </c>
      <c r="D101" s="15">
        <v>0.75</v>
      </c>
      <c r="E101" s="10" t="s">
        <v>18</v>
      </c>
      <c r="F101" s="10" t="s">
        <v>30</v>
      </c>
      <c r="G101" s="10">
        <f>COUNTIFS('Kaikki ottelut'!C:C,B101,'Kaikki ottelut'!E:E,D101,'Kaikki ottelut'!G:G,"*"&amp;E101&amp;"*")</f>
        <v>1</v>
      </c>
      <c r="H101" s="10"/>
    </row>
    <row r="102" spans="1:8" x14ac:dyDescent="0.25">
      <c r="A102" s="13">
        <f t="shared" si="0"/>
        <v>34</v>
      </c>
      <c r="B102" s="14">
        <f t="shared" si="1"/>
        <v>46254</v>
      </c>
      <c r="C102" s="10" t="s">
        <v>35</v>
      </c>
      <c r="D102" s="15">
        <v>0.75</v>
      </c>
      <c r="E102" s="10" t="s">
        <v>64</v>
      </c>
      <c r="F102" s="10" t="s">
        <v>30</v>
      </c>
      <c r="G102" s="10">
        <f>COUNTIFS('Kaikki ottelut'!C:C,B102,'Kaikki ottelut'!E:E,D102,'Kaikki ottelut'!G:G,"*"&amp;E102&amp;"*")</f>
        <v>0</v>
      </c>
      <c r="H102" s="10"/>
    </row>
    <row r="103" spans="1:8" x14ac:dyDescent="0.25">
      <c r="A103" s="13">
        <f t="shared" si="0"/>
        <v>34</v>
      </c>
      <c r="B103" s="14">
        <f t="shared" si="1"/>
        <v>46254</v>
      </c>
      <c r="C103" s="10" t="s">
        <v>35</v>
      </c>
      <c r="D103" s="15">
        <v>0.75</v>
      </c>
      <c r="E103" s="10" t="s">
        <v>54</v>
      </c>
      <c r="F103" s="10" t="s">
        <v>30</v>
      </c>
      <c r="G103" s="10">
        <f>COUNTIFS('Kaikki ottelut'!C:C,B103,'Kaikki ottelut'!E:E,D103,'Kaikki ottelut'!G:G,"*"&amp;E103&amp;"*")</f>
        <v>1</v>
      </c>
      <c r="H103" s="10"/>
    </row>
    <row r="104" spans="1:8" x14ac:dyDescent="0.25">
      <c r="A104" s="13">
        <f t="shared" si="0"/>
        <v>34</v>
      </c>
      <c r="B104" s="14">
        <f t="shared" si="1"/>
        <v>46254</v>
      </c>
      <c r="C104" s="10" t="s">
        <v>35</v>
      </c>
      <c r="D104" s="15">
        <v>0.75</v>
      </c>
      <c r="E104" s="10" t="s">
        <v>9</v>
      </c>
      <c r="F104" s="10" t="s">
        <v>31</v>
      </c>
      <c r="G104" s="10">
        <f>COUNTIFS('Kaikki ottelut'!C:C,B104,'Kaikki ottelut'!E:E,D104,'Kaikki ottelut'!G:G,"*"&amp;E104&amp;"*")</f>
        <v>0</v>
      </c>
      <c r="H104" s="10"/>
    </row>
    <row r="105" spans="1:8" x14ac:dyDescent="0.25">
      <c r="A105" s="13">
        <f t="shared" si="0"/>
        <v>34</v>
      </c>
      <c r="B105" s="14">
        <f t="shared" si="1"/>
        <v>46254</v>
      </c>
      <c r="C105" s="10" t="s">
        <v>35</v>
      </c>
      <c r="D105" s="15">
        <v>0.75</v>
      </c>
      <c r="E105" s="10" t="s">
        <v>10</v>
      </c>
      <c r="F105" s="10" t="s">
        <v>31</v>
      </c>
      <c r="G105" s="10">
        <f>COUNTIFS('Kaikki ottelut'!C:C,B105,'Kaikki ottelut'!E:E,D105,'Kaikki ottelut'!G:G,"*"&amp;E105&amp;"*")</f>
        <v>1</v>
      </c>
      <c r="H105" s="10"/>
    </row>
    <row r="106" spans="1:8" x14ac:dyDescent="0.25">
      <c r="A106" s="13">
        <f t="shared" si="0"/>
        <v>34</v>
      </c>
      <c r="B106" s="14">
        <f t="shared" si="1"/>
        <v>46254</v>
      </c>
      <c r="C106" s="10" t="s">
        <v>35</v>
      </c>
      <c r="D106" s="15">
        <v>0.75</v>
      </c>
      <c r="E106" s="10" t="s">
        <v>32</v>
      </c>
      <c r="F106" s="10" t="s">
        <v>31</v>
      </c>
      <c r="G106" s="10">
        <f>COUNTIFS('Kaikki ottelut'!C:C,B106,'Kaikki ottelut'!E:E,D106,'Kaikki ottelut'!G:G,"*"&amp;E106&amp;"*")</f>
        <v>0</v>
      </c>
      <c r="H106" s="10"/>
    </row>
    <row r="107" spans="1:8" x14ac:dyDescent="0.25">
      <c r="A107" s="13">
        <f t="shared" si="0"/>
        <v>34</v>
      </c>
      <c r="B107" s="14">
        <f t="shared" si="1"/>
        <v>46254</v>
      </c>
      <c r="C107" s="10" t="s">
        <v>35</v>
      </c>
      <c r="D107" s="15">
        <v>0.79166666666666663</v>
      </c>
      <c r="E107" s="10" t="s">
        <v>15</v>
      </c>
      <c r="F107" s="10" t="s">
        <v>31</v>
      </c>
      <c r="G107" s="10">
        <f>COUNTIFS('Kaikki ottelut'!C:C,B107,'Kaikki ottelut'!E:E,D107,'Kaikki ottelut'!G:G,"*"&amp;E107&amp;"*")</f>
        <v>1</v>
      </c>
      <c r="H107" s="10"/>
    </row>
    <row r="108" spans="1:8" x14ac:dyDescent="0.25">
      <c r="A108" s="13">
        <f t="shared" si="0"/>
        <v>34</v>
      </c>
      <c r="B108" s="14">
        <f t="shared" si="1"/>
        <v>46254</v>
      </c>
      <c r="C108" s="10" t="s">
        <v>35</v>
      </c>
      <c r="D108" s="15">
        <v>0.79166666666666663</v>
      </c>
      <c r="E108" s="10" t="s">
        <v>23</v>
      </c>
      <c r="F108" s="10" t="s">
        <v>31</v>
      </c>
      <c r="G108" s="10">
        <f>COUNTIFS('Kaikki ottelut'!C:C,B108,'Kaikki ottelut'!E:E,D108,'Kaikki ottelut'!G:G,"*"&amp;E108&amp;"*")</f>
        <v>0</v>
      </c>
      <c r="H108" s="10"/>
    </row>
    <row r="109" spans="1:8" x14ac:dyDescent="0.25">
      <c r="A109" s="13">
        <f t="shared" si="0"/>
        <v>34</v>
      </c>
      <c r="B109" s="14">
        <f t="shared" si="1"/>
        <v>46254</v>
      </c>
      <c r="C109" s="10" t="s">
        <v>35</v>
      </c>
      <c r="D109" s="15">
        <v>0.79166666666666663</v>
      </c>
      <c r="E109" s="10" t="s">
        <v>19</v>
      </c>
      <c r="F109" s="10" t="s">
        <v>31</v>
      </c>
      <c r="G109" s="10">
        <f>COUNTIFS('Kaikki ottelut'!C:C,B109,'Kaikki ottelut'!E:E,D109,'Kaikki ottelut'!G:G,"*"&amp;E109&amp;"*")</f>
        <v>1</v>
      </c>
      <c r="H109" s="10"/>
    </row>
    <row r="110" spans="1:8" x14ac:dyDescent="0.25">
      <c r="A110" s="13">
        <f t="shared" si="0"/>
        <v>34</v>
      </c>
      <c r="B110" s="14">
        <f t="shared" si="1"/>
        <v>46254</v>
      </c>
      <c r="C110" s="10" t="s">
        <v>35</v>
      </c>
      <c r="D110" s="15">
        <v>0.79166666666666663</v>
      </c>
      <c r="E110" s="10" t="s">
        <v>9</v>
      </c>
      <c r="F110" s="10" t="s">
        <v>31</v>
      </c>
      <c r="G110" s="10">
        <f>COUNTIFS('Kaikki ottelut'!C:C,B110,'Kaikki ottelut'!E:E,D110,'Kaikki ottelut'!G:G,"*"&amp;E110&amp;"*")</f>
        <v>2</v>
      </c>
      <c r="H110" s="10"/>
    </row>
    <row r="111" spans="1:8" x14ac:dyDescent="0.25">
      <c r="A111" s="17">
        <f t="shared" si="0"/>
        <v>34</v>
      </c>
      <c r="B111" s="18">
        <f t="shared" si="1"/>
        <v>46254</v>
      </c>
      <c r="C111" s="19" t="s">
        <v>35</v>
      </c>
      <c r="D111" s="20">
        <v>0.79166666666666663</v>
      </c>
      <c r="E111" s="19" t="s">
        <v>10</v>
      </c>
      <c r="F111" s="19" t="s">
        <v>31</v>
      </c>
      <c r="G111" s="10">
        <f>COUNTIFS('Kaikki ottelut'!C:C,B111,'Kaikki ottelut'!E:E,D111,'Kaikki ottelut'!G:G,"*"&amp;E111&amp;"*")</f>
        <v>0</v>
      </c>
      <c r="H111" s="19" t="s">
        <v>85</v>
      </c>
    </row>
    <row r="112" spans="1:8" x14ac:dyDescent="0.25">
      <c r="A112" s="13">
        <f>A57+1</f>
        <v>35</v>
      </c>
      <c r="B112" s="14">
        <f>B57+7</f>
        <v>46258</v>
      </c>
      <c r="C112" s="10" t="s">
        <v>29</v>
      </c>
      <c r="D112" s="15">
        <v>0.70833333333333337</v>
      </c>
      <c r="E112" s="10" t="s">
        <v>15</v>
      </c>
      <c r="F112" s="10" t="s">
        <v>31</v>
      </c>
      <c r="G112" s="10">
        <f>COUNTIFS('Kaikki ottelut'!C:C,B112,'Kaikki ottelut'!E:E,D112,'Kaikki ottelut'!G:G,"*"&amp;E112&amp;"*")</f>
        <v>2</v>
      </c>
      <c r="H112" s="10"/>
    </row>
    <row r="113" spans="1:8" x14ac:dyDescent="0.25">
      <c r="A113" s="13">
        <f>A58+1</f>
        <v>35</v>
      </c>
      <c r="B113" s="14">
        <f>B58+7</f>
        <v>46258</v>
      </c>
      <c r="C113" s="10" t="s">
        <v>29</v>
      </c>
      <c r="D113" s="15">
        <v>0.70833333333333337</v>
      </c>
      <c r="E113" s="10" t="s">
        <v>17</v>
      </c>
      <c r="F113" s="10" t="s">
        <v>30</v>
      </c>
      <c r="G113" s="10">
        <f>COUNTIFS('Kaikki ottelut'!C:C,B113,'Kaikki ottelut'!E:E,D113,'Kaikki ottelut'!G:G,"*"&amp;E113&amp;"*")</f>
        <v>0</v>
      </c>
      <c r="H113" s="10"/>
    </row>
    <row r="114" spans="1:8" x14ac:dyDescent="0.25">
      <c r="A114" s="13">
        <f t="shared" ref="A114:A166" si="2">A59+1</f>
        <v>35</v>
      </c>
      <c r="B114" s="14">
        <f t="shared" ref="B114:B166" si="3">B59+7</f>
        <v>46258</v>
      </c>
      <c r="C114" s="9" t="s">
        <v>29</v>
      </c>
      <c r="D114" s="16">
        <v>0.77083333333333337</v>
      </c>
      <c r="E114" s="9" t="s">
        <v>44</v>
      </c>
      <c r="F114" s="9" t="s">
        <v>31</v>
      </c>
      <c r="G114" s="10">
        <f>COUNTIFS('Kaikki ottelut'!C:C,B114,'Kaikki ottelut'!E:E,D114,'Kaikki ottelut'!G:G,"*"&amp;E114&amp;"*")</f>
        <v>0</v>
      </c>
    </row>
    <row r="115" spans="1:8" x14ac:dyDescent="0.25">
      <c r="A115" s="13">
        <f t="shared" si="2"/>
        <v>35</v>
      </c>
      <c r="B115" s="14">
        <f t="shared" si="3"/>
        <v>46258</v>
      </c>
      <c r="C115" s="9" t="s">
        <v>29</v>
      </c>
      <c r="D115" s="16">
        <v>0.75</v>
      </c>
      <c r="E115" s="10" t="s">
        <v>17</v>
      </c>
      <c r="F115" s="10" t="s">
        <v>30</v>
      </c>
      <c r="G115" s="10">
        <f>COUNTIFS('Kaikki ottelut'!C:C,B115,'Kaikki ottelut'!E:E,D115,'Kaikki ottelut'!G:G,"*"&amp;E115&amp;"*")</f>
        <v>0</v>
      </c>
      <c r="H115" s="10"/>
    </row>
    <row r="116" spans="1:8" x14ac:dyDescent="0.25">
      <c r="A116" s="13">
        <f t="shared" si="2"/>
        <v>35</v>
      </c>
      <c r="B116" s="14">
        <f t="shared" si="3"/>
        <v>46258</v>
      </c>
      <c r="C116" s="9" t="s">
        <v>29</v>
      </c>
      <c r="D116" s="16">
        <v>0.75</v>
      </c>
      <c r="E116" s="9" t="s">
        <v>18</v>
      </c>
      <c r="F116" s="9" t="s">
        <v>30</v>
      </c>
      <c r="G116" s="10">
        <f>COUNTIFS('Kaikki ottelut'!C:C,B116,'Kaikki ottelut'!E:E,D116,'Kaikki ottelut'!G:G,"*"&amp;E116&amp;"*")</f>
        <v>1</v>
      </c>
    </row>
    <row r="117" spans="1:8" x14ac:dyDescent="0.25">
      <c r="A117" s="13">
        <f t="shared" si="2"/>
        <v>35</v>
      </c>
      <c r="B117" s="14">
        <f t="shared" si="3"/>
        <v>46258</v>
      </c>
      <c r="C117" s="9" t="s">
        <v>29</v>
      </c>
      <c r="D117" s="16">
        <v>0.75</v>
      </c>
      <c r="E117" s="9" t="s">
        <v>64</v>
      </c>
      <c r="F117" s="9" t="s">
        <v>30</v>
      </c>
      <c r="G117" s="10">
        <f>COUNTIFS('Kaikki ottelut'!C:C,B117,'Kaikki ottelut'!E:E,D117,'Kaikki ottelut'!G:G,"*"&amp;E117&amp;"*")</f>
        <v>0</v>
      </c>
    </row>
    <row r="118" spans="1:8" x14ac:dyDescent="0.25">
      <c r="A118" s="13">
        <f t="shared" si="2"/>
        <v>35</v>
      </c>
      <c r="B118" s="14">
        <f t="shared" si="3"/>
        <v>46258</v>
      </c>
      <c r="C118" s="9" t="s">
        <v>29</v>
      </c>
      <c r="D118" s="16">
        <v>0.75</v>
      </c>
      <c r="E118" s="9" t="s">
        <v>32</v>
      </c>
      <c r="F118" s="9" t="s">
        <v>31</v>
      </c>
      <c r="G118" s="10">
        <f>COUNTIFS('Kaikki ottelut'!C:C,B118,'Kaikki ottelut'!E:E,D118,'Kaikki ottelut'!G:G,"*"&amp;E118&amp;"*")</f>
        <v>2</v>
      </c>
      <c r="H118" s="9" t="s">
        <v>84</v>
      </c>
    </row>
    <row r="119" spans="1:8" x14ac:dyDescent="0.25">
      <c r="A119" s="13">
        <f t="shared" si="2"/>
        <v>35</v>
      </c>
      <c r="B119" s="14">
        <f t="shared" si="3"/>
        <v>46258</v>
      </c>
      <c r="C119" s="9" t="s">
        <v>29</v>
      </c>
      <c r="D119" s="16">
        <v>0.75</v>
      </c>
      <c r="E119" s="9" t="s">
        <v>24</v>
      </c>
      <c r="F119" s="9" t="s">
        <v>31</v>
      </c>
      <c r="G119" s="10">
        <f>COUNTIFS('Kaikki ottelut'!C:C,B119,'Kaikki ottelut'!E:E,D119,'Kaikki ottelut'!G:G,"*"&amp;E119&amp;"*")</f>
        <v>1</v>
      </c>
    </row>
    <row r="120" spans="1:8" x14ac:dyDescent="0.25">
      <c r="A120" s="13">
        <f t="shared" si="2"/>
        <v>35</v>
      </c>
      <c r="B120" s="14">
        <f t="shared" si="3"/>
        <v>46258</v>
      </c>
      <c r="C120" s="9" t="s">
        <v>29</v>
      </c>
      <c r="D120" s="16">
        <v>0.79166666666666663</v>
      </c>
      <c r="E120" s="9" t="s">
        <v>32</v>
      </c>
      <c r="F120" s="9" t="s">
        <v>31</v>
      </c>
      <c r="G120" s="10">
        <f>COUNTIFS('Kaikki ottelut'!C:C,B120,'Kaikki ottelut'!E:E,D120,'Kaikki ottelut'!G:G,"*"&amp;E120&amp;"*")</f>
        <v>2</v>
      </c>
      <c r="H120" s="9" t="s">
        <v>84</v>
      </c>
    </row>
    <row r="121" spans="1:8" x14ac:dyDescent="0.25">
      <c r="A121" s="13">
        <f t="shared" si="2"/>
        <v>35</v>
      </c>
      <c r="B121" s="14">
        <f t="shared" si="3"/>
        <v>46259</v>
      </c>
      <c r="C121" s="9" t="s">
        <v>33</v>
      </c>
      <c r="D121" s="16">
        <v>0.70833333333333337</v>
      </c>
      <c r="E121" s="9" t="s">
        <v>54</v>
      </c>
      <c r="F121" s="9" t="s">
        <v>30</v>
      </c>
      <c r="G121" s="10">
        <f>COUNTIFS('Kaikki ottelut'!C:C,B121,'Kaikki ottelut'!E:E,D121,'Kaikki ottelut'!G:G,"*"&amp;E121&amp;"*")</f>
        <v>0</v>
      </c>
      <c r="H121" s="9"/>
    </row>
    <row r="122" spans="1:8" x14ac:dyDescent="0.25">
      <c r="A122" s="13">
        <f t="shared" si="2"/>
        <v>35</v>
      </c>
      <c r="B122" s="14">
        <f t="shared" si="3"/>
        <v>46259</v>
      </c>
      <c r="C122" s="9" t="s">
        <v>33</v>
      </c>
      <c r="D122" s="16">
        <v>0.70833333333333337</v>
      </c>
      <c r="E122" s="9" t="s">
        <v>19</v>
      </c>
      <c r="F122" s="9" t="s">
        <v>31</v>
      </c>
      <c r="G122" s="10">
        <f>COUNTIFS('Kaikki ottelut'!C:C,B122,'Kaikki ottelut'!E:E,D122,'Kaikki ottelut'!G:G,"*"&amp;E122&amp;"*")</f>
        <v>2</v>
      </c>
      <c r="H122" s="9"/>
    </row>
    <row r="123" spans="1:8" x14ac:dyDescent="0.25">
      <c r="A123" s="13">
        <f t="shared" si="2"/>
        <v>35</v>
      </c>
      <c r="B123" s="14">
        <f t="shared" si="3"/>
        <v>46259</v>
      </c>
      <c r="C123" s="9" t="s">
        <v>33</v>
      </c>
      <c r="D123" s="16">
        <v>0.70833333333333337</v>
      </c>
      <c r="E123" s="9" t="s">
        <v>9</v>
      </c>
      <c r="F123" s="9" t="s">
        <v>31</v>
      </c>
      <c r="G123" s="10">
        <f>COUNTIFS('Kaikki ottelut'!C:C,B123,'Kaikki ottelut'!E:E,D123,'Kaikki ottelut'!G:G,"*"&amp;E123&amp;"*")</f>
        <v>2</v>
      </c>
    </row>
    <row r="124" spans="1:8" x14ac:dyDescent="0.25">
      <c r="A124" s="13">
        <f t="shared" si="2"/>
        <v>35</v>
      </c>
      <c r="B124" s="14">
        <f t="shared" si="3"/>
        <v>46259</v>
      </c>
      <c r="C124" s="9" t="s">
        <v>33</v>
      </c>
      <c r="D124" s="16">
        <v>0.77083333333333337</v>
      </c>
      <c r="E124" s="9" t="s">
        <v>44</v>
      </c>
      <c r="F124" s="9" t="s">
        <v>31</v>
      </c>
      <c r="G124" s="10">
        <f>COUNTIFS('Kaikki ottelut'!C:C,B124,'Kaikki ottelut'!E:E,D124,'Kaikki ottelut'!G:G,"*"&amp;E124&amp;"*")</f>
        <v>1</v>
      </c>
    </row>
    <row r="125" spans="1:8" x14ac:dyDescent="0.25">
      <c r="A125" s="13">
        <f t="shared" si="2"/>
        <v>35</v>
      </c>
      <c r="B125" s="14">
        <f t="shared" si="3"/>
        <v>46259</v>
      </c>
      <c r="C125" s="9" t="s">
        <v>33</v>
      </c>
      <c r="D125" s="16">
        <v>0.75</v>
      </c>
      <c r="E125" s="9" t="s">
        <v>17</v>
      </c>
      <c r="F125" s="9" t="s">
        <v>30</v>
      </c>
      <c r="G125" s="10">
        <f>COUNTIFS('Kaikki ottelut'!C:C,B125,'Kaikki ottelut'!E:E,D125,'Kaikki ottelut'!G:G,"*"&amp;E125&amp;"*")</f>
        <v>0</v>
      </c>
    </row>
    <row r="126" spans="1:8" x14ac:dyDescent="0.25">
      <c r="A126" s="13">
        <f t="shared" si="2"/>
        <v>35</v>
      </c>
      <c r="B126" s="14">
        <f t="shared" si="3"/>
        <v>46259</v>
      </c>
      <c r="C126" s="9" t="s">
        <v>33</v>
      </c>
      <c r="D126" s="16">
        <v>0.75</v>
      </c>
      <c r="E126" s="9" t="s">
        <v>18</v>
      </c>
      <c r="F126" s="9" t="s">
        <v>30</v>
      </c>
      <c r="G126" s="10">
        <f>COUNTIFS('Kaikki ottelut'!C:C,B126,'Kaikki ottelut'!E:E,D126,'Kaikki ottelut'!G:G,"*"&amp;E126&amp;"*")</f>
        <v>1</v>
      </c>
    </row>
    <row r="127" spans="1:8" x14ac:dyDescent="0.25">
      <c r="A127" s="13">
        <f t="shared" si="2"/>
        <v>35</v>
      </c>
      <c r="B127" s="14">
        <f t="shared" si="3"/>
        <v>46259</v>
      </c>
      <c r="C127" s="9" t="s">
        <v>33</v>
      </c>
      <c r="D127" s="16">
        <v>0.75</v>
      </c>
      <c r="E127" s="9" t="s">
        <v>23</v>
      </c>
      <c r="F127" s="9" t="s">
        <v>31</v>
      </c>
      <c r="G127" s="10">
        <f>COUNTIFS('Kaikki ottelut'!C:C,B127,'Kaikki ottelut'!E:E,D127,'Kaikki ottelut'!G:G,"*"&amp;E127&amp;"*")</f>
        <v>0</v>
      </c>
    </row>
    <row r="128" spans="1:8" x14ac:dyDescent="0.25">
      <c r="A128" s="13">
        <f t="shared" si="2"/>
        <v>35</v>
      </c>
      <c r="B128" s="14">
        <f t="shared" si="3"/>
        <v>46259</v>
      </c>
      <c r="C128" s="9" t="s">
        <v>33</v>
      </c>
      <c r="D128" s="16">
        <v>0.75</v>
      </c>
      <c r="E128" s="9" t="s">
        <v>64</v>
      </c>
      <c r="F128" s="9" t="s">
        <v>30</v>
      </c>
      <c r="G128" s="10">
        <f>COUNTIFS('Kaikki ottelut'!C:C,B128,'Kaikki ottelut'!E:E,D128,'Kaikki ottelut'!G:G,"*"&amp;E128&amp;"*")</f>
        <v>0</v>
      </c>
    </row>
    <row r="129" spans="1:8" x14ac:dyDescent="0.25">
      <c r="A129" s="13">
        <f t="shared" si="2"/>
        <v>35</v>
      </c>
      <c r="B129" s="14">
        <f t="shared" si="3"/>
        <v>46259</v>
      </c>
      <c r="C129" s="9" t="s">
        <v>33</v>
      </c>
      <c r="D129" s="16">
        <v>0.75</v>
      </c>
      <c r="E129" s="9" t="s">
        <v>54</v>
      </c>
      <c r="F129" s="9" t="s">
        <v>30</v>
      </c>
      <c r="G129" s="10">
        <f>COUNTIFS('Kaikki ottelut'!C:C,B129,'Kaikki ottelut'!E:E,D129,'Kaikki ottelut'!G:G,"*"&amp;E129&amp;"*")</f>
        <v>0</v>
      </c>
    </row>
    <row r="130" spans="1:8" x14ac:dyDescent="0.25">
      <c r="A130" s="13">
        <f t="shared" si="2"/>
        <v>35</v>
      </c>
      <c r="B130" s="14">
        <f t="shared" si="3"/>
        <v>46259</v>
      </c>
      <c r="C130" s="9" t="s">
        <v>33</v>
      </c>
      <c r="D130" s="16">
        <v>0.75</v>
      </c>
      <c r="E130" s="9" t="s">
        <v>16</v>
      </c>
      <c r="F130" s="9" t="s">
        <v>30</v>
      </c>
      <c r="G130" s="10">
        <f>COUNTIFS('Kaikki ottelut'!C:C,B130,'Kaikki ottelut'!E:E,D130,'Kaikki ottelut'!G:G,"*"&amp;E130&amp;"*")</f>
        <v>0</v>
      </c>
    </row>
    <row r="131" spans="1:8" x14ac:dyDescent="0.25">
      <c r="A131" s="13">
        <f t="shared" si="2"/>
        <v>35</v>
      </c>
      <c r="B131" s="14">
        <f t="shared" si="3"/>
        <v>46259</v>
      </c>
      <c r="C131" s="9" t="s">
        <v>33</v>
      </c>
      <c r="D131" s="16">
        <v>0.75</v>
      </c>
      <c r="E131" s="9" t="s">
        <v>22</v>
      </c>
      <c r="F131" s="9" t="s">
        <v>30</v>
      </c>
      <c r="G131" s="10">
        <f>COUNTIFS('Kaikki ottelut'!C:C,B131,'Kaikki ottelut'!E:E,D131,'Kaikki ottelut'!G:G,"*"&amp;E131&amp;"*")</f>
        <v>1</v>
      </c>
    </row>
    <row r="132" spans="1:8" x14ac:dyDescent="0.25">
      <c r="A132" s="13">
        <f t="shared" si="2"/>
        <v>35</v>
      </c>
      <c r="B132" s="14">
        <f t="shared" si="3"/>
        <v>46260</v>
      </c>
      <c r="C132" s="9" t="s">
        <v>34</v>
      </c>
      <c r="D132" s="16">
        <v>0.70833333333333337</v>
      </c>
      <c r="E132" s="9" t="s">
        <v>15</v>
      </c>
      <c r="F132" s="9" t="s">
        <v>31</v>
      </c>
      <c r="G132" s="10">
        <f>COUNTIFS('Kaikki ottelut'!C:C,B132,'Kaikki ottelut'!E:E,D132,'Kaikki ottelut'!G:G,"*"&amp;E132&amp;"*")</f>
        <v>1</v>
      </c>
    </row>
    <row r="133" spans="1:8" x14ac:dyDescent="0.25">
      <c r="A133" s="13">
        <f t="shared" si="2"/>
        <v>35</v>
      </c>
      <c r="B133" s="14">
        <f t="shared" si="3"/>
        <v>46260</v>
      </c>
      <c r="C133" s="9" t="s">
        <v>34</v>
      </c>
      <c r="D133" s="16">
        <v>0.70833333333333337</v>
      </c>
      <c r="E133" s="9" t="s">
        <v>17</v>
      </c>
      <c r="F133" s="9" t="s">
        <v>30</v>
      </c>
      <c r="G133" s="10">
        <f>COUNTIFS('Kaikki ottelut'!C:C,B133,'Kaikki ottelut'!E:E,D133,'Kaikki ottelut'!G:G,"*"&amp;E133&amp;"*")</f>
        <v>1</v>
      </c>
      <c r="H133" s="9"/>
    </row>
    <row r="134" spans="1:8" x14ac:dyDescent="0.25">
      <c r="A134" s="13">
        <f t="shared" si="2"/>
        <v>35</v>
      </c>
      <c r="B134" s="14">
        <f t="shared" si="3"/>
        <v>46260</v>
      </c>
      <c r="C134" s="9" t="s">
        <v>34</v>
      </c>
      <c r="D134" s="16">
        <v>0.70833333333333337</v>
      </c>
      <c r="E134" s="9" t="s">
        <v>18</v>
      </c>
      <c r="F134" s="9" t="s">
        <v>30</v>
      </c>
      <c r="G134" s="10">
        <f>COUNTIFS('Kaikki ottelut'!C:C,B134,'Kaikki ottelut'!E:E,D134,'Kaikki ottelut'!G:G,"*"&amp;E134&amp;"*")</f>
        <v>0</v>
      </c>
    </row>
    <row r="135" spans="1:8" x14ac:dyDescent="0.25">
      <c r="A135" s="13">
        <f t="shared" si="2"/>
        <v>35</v>
      </c>
      <c r="B135" s="14">
        <f t="shared" si="3"/>
        <v>46260</v>
      </c>
      <c r="C135" s="9" t="s">
        <v>34</v>
      </c>
      <c r="D135" s="16">
        <v>0.70833333333333337</v>
      </c>
      <c r="E135" s="9" t="s">
        <v>54</v>
      </c>
      <c r="F135" s="9" t="s">
        <v>30</v>
      </c>
      <c r="G135" s="10">
        <f>COUNTIFS('Kaikki ottelut'!C:C,B135,'Kaikki ottelut'!E:E,D135,'Kaikki ottelut'!G:G,"*"&amp;E135&amp;"*")</f>
        <v>1</v>
      </c>
    </row>
    <row r="136" spans="1:8" x14ac:dyDescent="0.25">
      <c r="A136" s="13">
        <f t="shared" si="2"/>
        <v>35</v>
      </c>
      <c r="B136" s="14">
        <f t="shared" si="3"/>
        <v>46260</v>
      </c>
      <c r="C136" s="9" t="s">
        <v>34</v>
      </c>
      <c r="D136" s="16">
        <v>0.70833333333333337</v>
      </c>
      <c r="E136" s="9" t="s">
        <v>14</v>
      </c>
      <c r="F136" s="9" t="s">
        <v>31</v>
      </c>
      <c r="G136" s="10">
        <f>COUNTIFS('Kaikki ottelut'!C:C,B136,'Kaikki ottelut'!E:E,D136,'Kaikki ottelut'!G:G,"*"&amp;E136&amp;"*")</f>
        <v>2</v>
      </c>
    </row>
    <row r="137" spans="1:8" x14ac:dyDescent="0.25">
      <c r="A137" s="13">
        <f t="shared" si="2"/>
        <v>35</v>
      </c>
      <c r="B137" s="14">
        <f t="shared" si="3"/>
        <v>46260</v>
      </c>
      <c r="C137" s="9" t="s">
        <v>34</v>
      </c>
      <c r="D137" s="16">
        <v>0.70833333333333337</v>
      </c>
      <c r="E137" s="9" t="s">
        <v>22</v>
      </c>
      <c r="F137" s="9" t="s">
        <v>30</v>
      </c>
      <c r="G137" s="10">
        <f>COUNTIFS('Kaikki ottelut'!C:C,B137,'Kaikki ottelut'!E:E,D137,'Kaikki ottelut'!G:G,"*"&amp;E137&amp;"*")</f>
        <v>2</v>
      </c>
    </row>
    <row r="138" spans="1:8" x14ac:dyDescent="0.25">
      <c r="A138" s="13">
        <f t="shared" si="2"/>
        <v>35</v>
      </c>
      <c r="B138" s="14">
        <f t="shared" si="3"/>
        <v>46260</v>
      </c>
      <c r="C138" s="9" t="s">
        <v>34</v>
      </c>
      <c r="D138" s="16">
        <v>0.70833333333333337</v>
      </c>
      <c r="E138" s="9" t="s">
        <v>20</v>
      </c>
      <c r="F138" s="9" t="s">
        <v>31</v>
      </c>
      <c r="G138" s="10">
        <f>COUNTIFS('Kaikki ottelut'!C:C,B138,'Kaikki ottelut'!E:E,D138,'Kaikki ottelut'!G:G,"*"&amp;E138&amp;"*")</f>
        <v>0</v>
      </c>
    </row>
    <row r="139" spans="1:8" x14ac:dyDescent="0.25">
      <c r="A139" s="13">
        <f t="shared" si="2"/>
        <v>35</v>
      </c>
      <c r="B139" s="14">
        <f t="shared" si="3"/>
        <v>46260</v>
      </c>
      <c r="C139" s="9" t="s">
        <v>34</v>
      </c>
      <c r="D139" s="16">
        <v>0.77083333333333337</v>
      </c>
      <c r="E139" s="9" t="s">
        <v>44</v>
      </c>
      <c r="F139" s="9" t="s">
        <v>31</v>
      </c>
      <c r="G139" s="10">
        <f>COUNTIFS('Kaikki ottelut'!C:C,B139,'Kaikki ottelut'!E:E,D139,'Kaikki ottelut'!G:G,"*"&amp;E139&amp;"*")</f>
        <v>1</v>
      </c>
    </row>
    <row r="140" spans="1:8" x14ac:dyDescent="0.25">
      <c r="A140" s="13">
        <f t="shared" si="2"/>
        <v>35</v>
      </c>
      <c r="B140" s="14">
        <f t="shared" si="3"/>
        <v>46260</v>
      </c>
      <c r="C140" s="9" t="s">
        <v>34</v>
      </c>
      <c r="D140" s="16">
        <v>0.75</v>
      </c>
      <c r="E140" s="9" t="s">
        <v>17</v>
      </c>
      <c r="F140" s="9" t="s">
        <v>30</v>
      </c>
      <c r="G140" s="10">
        <f>COUNTIFS('Kaikki ottelut'!C:C,B140,'Kaikki ottelut'!E:E,D140,'Kaikki ottelut'!G:G,"*"&amp;E140&amp;"*")</f>
        <v>2</v>
      </c>
    </row>
    <row r="141" spans="1:8" x14ac:dyDescent="0.25">
      <c r="A141" s="13">
        <f t="shared" si="2"/>
        <v>35</v>
      </c>
      <c r="B141" s="14">
        <f t="shared" si="3"/>
        <v>46260</v>
      </c>
      <c r="C141" s="9" t="s">
        <v>34</v>
      </c>
      <c r="D141" s="16">
        <v>0.75</v>
      </c>
      <c r="E141" s="9" t="s">
        <v>18</v>
      </c>
      <c r="F141" s="9" t="s">
        <v>30</v>
      </c>
      <c r="G141" s="10">
        <f>COUNTIFS('Kaikki ottelut'!C:C,B141,'Kaikki ottelut'!E:E,D141,'Kaikki ottelut'!G:G,"*"&amp;E141&amp;"*")</f>
        <v>1</v>
      </c>
    </row>
    <row r="142" spans="1:8" x14ac:dyDescent="0.25">
      <c r="A142" s="13">
        <f t="shared" si="2"/>
        <v>35</v>
      </c>
      <c r="B142" s="14">
        <f t="shared" si="3"/>
        <v>46260</v>
      </c>
      <c r="C142" s="9" t="s">
        <v>34</v>
      </c>
      <c r="D142" s="16">
        <v>0.75</v>
      </c>
      <c r="E142" s="9" t="s">
        <v>64</v>
      </c>
      <c r="F142" s="9" t="s">
        <v>30</v>
      </c>
      <c r="G142" s="10">
        <f>COUNTIFS('Kaikki ottelut'!C:C,B142,'Kaikki ottelut'!E:E,D142,'Kaikki ottelut'!G:G,"*"&amp;E142&amp;"*")</f>
        <v>0</v>
      </c>
    </row>
    <row r="143" spans="1:8" x14ac:dyDescent="0.25">
      <c r="A143" s="13">
        <f t="shared" si="2"/>
        <v>35</v>
      </c>
      <c r="B143" s="14">
        <f t="shared" si="3"/>
        <v>46260</v>
      </c>
      <c r="C143" s="9" t="s">
        <v>34</v>
      </c>
      <c r="D143" s="16">
        <v>0.75</v>
      </c>
      <c r="E143" s="9" t="s">
        <v>16</v>
      </c>
      <c r="F143" s="9" t="s">
        <v>30</v>
      </c>
      <c r="G143" s="10">
        <f>COUNTIFS('Kaikki ottelut'!C:C,B143,'Kaikki ottelut'!E:E,D143,'Kaikki ottelut'!G:G,"*"&amp;E143&amp;"*")</f>
        <v>0</v>
      </c>
    </row>
    <row r="144" spans="1:8" x14ac:dyDescent="0.25">
      <c r="A144" s="13">
        <f t="shared" si="2"/>
        <v>35</v>
      </c>
      <c r="B144" s="14">
        <f t="shared" si="3"/>
        <v>46260</v>
      </c>
      <c r="C144" s="9" t="s">
        <v>34</v>
      </c>
      <c r="D144" s="16">
        <v>0.75</v>
      </c>
      <c r="E144" s="9" t="s">
        <v>21</v>
      </c>
      <c r="F144" s="9" t="s">
        <v>31</v>
      </c>
      <c r="G144" s="10">
        <f>COUNTIFS('Kaikki ottelut'!C:C,B144,'Kaikki ottelut'!E:E,D144,'Kaikki ottelut'!G:G,"*"&amp;E144&amp;"*")</f>
        <v>1</v>
      </c>
    </row>
    <row r="145" spans="1:8" x14ac:dyDescent="0.25">
      <c r="A145" s="13">
        <f t="shared" si="2"/>
        <v>35</v>
      </c>
      <c r="B145" s="14">
        <f t="shared" si="3"/>
        <v>46260</v>
      </c>
      <c r="C145" s="9" t="s">
        <v>34</v>
      </c>
      <c r="D145" s="16">
        <v>0.75</v>
      </c>
      <c r="E145" s="9" t="s">
        <v>22</v>
      </c>
      <c r="F145" s="9" t="s">
        <v>30</v>
      </c>
      <c r="G145" s="10">
        <f>COUNTIFS('Kaikki ottelut'!C:C,B145,'Kaikki ottelut'!E:E,D145,'Kaikki ottelut'!G:G,"*"&amp;E145&amp;"*")</f>
        <v>1</v>
      </c>
    </row>
    <row r="146" spans="1:8" x14ac:dyDescent="0.25">
      <c r="A146" s="13">
        <f t="shared" si="2"/>
        <v>35</v>
      </c>
      <c r="B146" s="14">
        <f t="shared" si="3"/>
        <v>46260</v>
      </c>
      <c r="C146" s="9" t="s">
        <v>34</v>
      </c>
      <c r="D146" s="16">
        <v>0.75</v>
      </c>
      <c r="E146" s="9" t="s">
        <v>101</v>
      </c>
      <c r="F146" s="9" t="s">
        <v>31</v>
      </c>
      <c r="G146" s="10">
        <f>COUNTIFS('Kaikki ottelut'!C:C,B146,'Kaikki ottelut'!E:E,D146,'Kaikki ottelut'!G:G,"*"&amp;E146&amp;"*")</f>
        <v>1</v>
      </c>
      <c r="H146" s="9" t="s">
        <v>151</v>
      </c>
    </row>
    <row r="147" spans="1:8" x14ac:dyDescent="0.25">
      <c r="A147" s="13">
        <f t="shared" si="2"/>
        <v>35</v>
      </c>
      <c r="B147" s="14">
        <f t="shared" si="3"/>
        <v>46260</v>
      </c>
      <c r="C147" s="9" t="s">
        <v>34</v>
      </c>
      <c r="D147" s="16">
        <v>0.79166666666666663</v>
      </c>
      <c r="E147" s="9" t="s">
        <v>18</v>
      </c>
      <c r="F147" s="9" t="s">
        <v>30</v>
      </c>
      <c r="G147" s="10">
        <f>COUNTIFS('Kaikki ottelut'!C:C,B147,'Kaikki ottelut'!E:E,D147,'Kaikki ottelut'!G:G,"*"&amp;E147&amp;"*")</f>
        <v>0</v>
      </c>
    </row>
    <row r="148" spans="1:8" x14ac:dyDescent="0.25">
      <c r="A148" s="13">
        <f t="shared" si="2"/>
        <v>35</v>
      </c>
      <c r="B148" s="14">
        <f t="shared" si="3"/>
        <v>46260</v>
      </c>
      <c r="C148" s="9" t="s">
        <v>34</v>
      </c>
      <c r="D148" s="16">
        <v>0.79166666666666663</v>
      </c>
      <c r="E148" s="9" t="s">
        <v>23</v>
      </c>
      <c r="F148" s="9" t="s">
        <v>31</v>
      </c>
      <c r="G148" s="10">
        <f>COUNTIFS('Kaikki ottelut'!C:C,B148,'Kaikki ottelut'!E:E,D148,'Kaikki ottelut'!G:G,"*"&amp;E148&amp;"*")</f>
        <v>1</v>
      </c>
    </row>
    <row r="149" spans="1:8" x14ac:dyDescent="0.25">
      <c r="A149" s="13">
        <f t="shared" si="2"/>
        <v>35</v>
      </c>
      <c r="B149" s="14">
        <f t="shared" si="3"/>
        <v>46260</v>
      </c>
      <c r="C149" s="9" t="s">
        <v>34</v>
      </c>
      <c r="D149" s="16">
        <v>0.79166666666666663</v>
      </c>
      <c r="E149" s="9" t="s">
        <v>24</v>
      </c>
      <c r="F149" s="9" t="s">
        <v>31</v>
      </c>
      <c r="G149" s="10">
        <f>COUNTIFS('Kaikki ottelut'!C:C,B149,'Kaikki ottelut'!E:E,D149,'Kaikki ottelut'!G:G,"*"&amp;E149&amp;"*")</f>
        <v>1</v>
      </c>
    </row>
    <row r="150" spans="1:8" x14ac:dyDescent="0.25">
      <c r="A150" s="13">
        <f t="shared" si="2"/>
        <v>35</v>
      </c>
      <c r="B150" s="14">
        <f t="shared" si="3"/>
        <v>46261</v>
      </c>
      <c r="C150" s="10" t="s">
        <v>35</v>
      </c>
      <c r="D150" s="15">
        <v>0.72916666666666663</v>
      </c>
      <c r="E150" s="10" t="s">
        <v>44</v>
      </c>
      <c r="F150" s="10" t="s">
        <v>31</v>
      </c>
      <c r="G150" s="10">
        <f>COUNTIFS('Kaikki ottelut'!C:C,B150,'Kaikki ottelut'!E:E,D150,'Kaikki ottelut'!G:G,"*"&amp;E150&amp;"*")</f>
        <v>1</v>
      </c>
      <c r="H150" s="10"/>
    </row>
    <row r="151" spans="1:8" x14ac:dyDescent="0.25">
      <c r="A151" s="13">
        <f t="shared" si="2"/>
        <v>35</v>
      </c>
      <c r="B151" s="14">
        <f t="shared" si="3"/>
        <v>46261</v>
      </c>
      <c r="C151" s="10" t="s">
        <v>35</v>
      </c>
      <c r="D151" s="15">
        <v>0.70833333333333337</v>
      </c>
      <c r="E151" s="10" t="s">
        <v>17</v>
      </c>
      <c r="F151" s="10" t="s">
        <v>30</v>
      </c>
      <c r="G151" s="10">
        <f>COUNTIFS('Kaikki ottelut'!C:C,B151,'Kaikki ottelut'!E:E,D151,'Kaikki ottelut'!G:G,"*"&amp;E151&amp;"*")</f>
        <v>0</v>
      </c>
      <c r="H151" s="10"/>
    </row>
    <row r="152" spans="1:8" x14ac:dyDescent="0.25">
      <c r="A152" s="13">
        <f t="shared" si="2"/>
        <v>35</v>
      </c>
      <c r="B152" s="14">
        <f t="shared" si="3"/>
        <v>46261</v>
      </c>
      <c r="C152" s="10" t="s">
        <v>35</v>
      </c>
      <c r="D152" s="15">
        <v>0.70833333333333337</v>
      </c>
      <c r="E152" s="10" t="s">
        <v>18</v>
      </c>
      <c r="F152" s="10" t="s">
        <v>30</v>
      </c>
      <c r="G152" s="10">
        <f>COUNTIFS('Kaikki ottelut'!C:C,B152,'Kaikki ottelut'!E:E,D152,'Kaikki ottelut'!G:G,"*"&amp;E152&amp;"*")</f>
        <v>1</v>
      </c>
      <c r="H152" s="10"/>
    </row>
    <row r="153" spans="1:8" x14ac:dyDescent="0.25">
      <c r="A153" s="13">
        <f t="shared" si="2"/>
        <v>35</v>
      </c>
      <c r="B153" s="14">
        <f t="shared" si="3"/>
        <v>46261</v>
      </c>
      <c r="C153" s="10" t="s">
        <v>35</v>
      </c>
      <c r="D153" s="15">
        <v>0.70833333333333337</v>
      </c>
      <c r="E153" s="10" t="s">
        <v>16</v>
      </c>
      <c r="F153" s="10" t="s">
        <v>30</v>
      </c>
      <c r="G153" s="10">
        <f>COUNTIFS('Kaikki ottelut'!C:C,B153,'Kaikki ottelut'!E:E,D153,'Kaikki ottelut'!G:G,"*"&amp;E153&amp;"*")</f>
        <v>0</v>
      </c>
      <c r="H153" s="10"/>
    </row>
    <row r="154" spans="1:8" x14ac:dyDescent="0.25">
      <c r="A154" s="13">
        <f t="shared" si="2"/>
        <v>35</v>
      </c>
      <c r="B154" s="14">
        <f t="shared" si="3"/>
        <v>46261</v>
      </c>
      <c r="C154" s="10" t="s">
        <v>35</v>
      </c>
      <c r="D154" s="15">
        <v>0.70833333333333337</v>
      </c>
      <c r="E154" s="10" t="s">
        <v>22</v>
      </c>
      <c r="F154" s="10" t="s">
        <v>30</v>
      </c>
      <c r="G154" s="10">
        <f>COUNTIFS('Kaikki ottelut'!C:C,B154,'Kaikki ottelut'!E:E,D154,'Kaikki ottelut'!G:G,"*"&amp;E154&amp;"*")</f>
        <v>0</v>
      </c>
      <c r="H154" s="10"/>
    </row>
    <row r="155" spans="1:8" x14ac:dyDescent="0.25">
      <c r="A155" s="13">
        <f t="shared" si="2"/>
        <v>35</v>
      </c>
      <c r="B155" s="14">
        <f t="shared" si="3"/>
        <v>46261</v>
      </c>
      <c r="C155" s="10" t="s">
        <v>35</v>
      </c>
      <c r="D155" s="15">
        <v>0.75</v>
      </c>
      <c r="E155" s="10" t="s">
        <v>17</v>
      </c>
      <c r="F155" s="10" t="s">
        <v>30</v>
      </c>
      <c r="G155" s="10">
        <f>COUNTIFS('Kaikki ottelut'!C:C,B155,'Kaikki ottelut'!E:E,D155,'Kaikki ottelut'!G:G,"*"&amp;E155&amp;"*")</f>
        <v>1</v>
      </c>
      <c r="H155" s="10"/>
    </row>
    <row r="156" spans="1:8" x14ac:dyDescent="0.25">
      <c r="A156" s="13">
        <f t="shared" si="2"/>
        <v>35</v>
      </c>
      <c r="B156" s="14">
        <f t="shared" si="3"/>
        <v>46261</v>
      </c>
      <c r="C156" s="10" t="s">
        <v>35</v>
      </c>
      <c r="D156" s="15">
        <v>0.75</v>
      </c>
      <c r="E156" s="10" t="s">
        <v>18</v>
      </c>
      <c r="F156" s="10" t="s">
        <v>30</v>
      </c>
      <c r="G156" s="10">
        <f>COUNTIFS('Kaikki ottelut'!C:C,B156,'Kaikki ottelut'!E:E,D156,'Kaikki ottelut'!G:G,"*"&amp;E156&amp;"*")</f>
        <v>1</v>
      </c>
      <c r="H156" s="10"/>
    </row>
    <row r="157" spans="1:8" x14ac:dyDescent="0.25">
      <c r="A157" s="13">
        <f t="shared" si="2"/>
        <v>35</v>
      </c>
      <c r="B157" s="14">
        <f t="shared" si="3"/>
        <v>46261</v>
      </c>
      <c r="C157" s="10" t="s">
        <v>35</v>
      </c>
      <c r="D157" s="15">
        <v>0.75</v>
      </c>
      <c r="E157" s="10" t="s">
        <v>64</v>
      </c>
      <c r="F157" s="10" t="s">
        <v>30</v>
      </c>
      <c r="G157" s="10">
        <f>COUNTIFS('Kaikki ottelut'!C:C,B157,'Kaikki ottelut'!E:E,D157,'Kaikki ottelut'!G:G,"*"&amp;E157&amp;"*")</f>
        <v>0</v>
      </c>
      <c r="H157" s="10"/>
    </row>
    <row r="158" spans="1:8" x14ac:dyDescent="0.25">
      <c r="A158" s="13">
        <f t="shared" si="2"/>
        <v>35</v>
      </c>
      <c r="B158" s="14">
        <f t="shared" si="3"/>
        <v>46261</v>
      </c>
      <c r="C158" s="10" t="s">
        <v>35</v>
      </c>
      <c r="D158" s="15">
        <v>0.75</v>
      </c>
      <c r="E158" s="10" t="s">
        <v>54</v>
      </c>
      <c r="F158" s="10" t="s">
        <v>30</v>
      </c>
      <c r="G158" s="10">
        <f>COUNTIFS('Kaikki ottelut'!C:C,B158,'Kaikki ottelut'!E:E,D158,'Kaikki ottelut'!G:G,"*"&amp;E158&amp;"*")</f>
        <v>0</v>
      </c>
      <c r="H158" s="10"/>
    </row>
    <row r="159" spans="1:8" x14ac:dyDescent="0.25">
      <c r="A159" s="13">
        <f t="shared" si="2"/>
        <v>35</v>
      </c>
      <c r="B159" s="14">
        <f t="shared" si="3"/>
        <v>46261</v>
      </c>
      <c r="C159" s="10" t="s">
        <v>35</v>
      </c>
      <c r="D159" s="15">
        <v>0.75</v>
      </c>
      <c r="E159" s="10" t="s">
        <v>9</v>
      </c>
      <c r="F159" s="10" t="s">
        <v>31</v>
      </c>
      <c r="G159" s="10">
        <f>COUNTIFS('Kaikki ottelut'!C:C,B159,'Kaikki ottelut'!E:E,D159,'Kaikki ottelut'!G:G,"*"&amp;E159&amp;"*")</f>
        <v>0</v>
      </c>
      <c r="H159" s="10"/>
    </row>
    <row r="160" spans="1:8" x14ac:dyDescent="0.25">
      <c r="A160" s="13">
        <f t="shared" si="2"/>
        <v>35</v>
      </c>
      <c r="B160" s="14">
        <f t="shared" si="3"/>
        <v>46261</v>
      </c>
      <c r="C160" s="10" t="s">
        <v>35</v>
      </c>
      <c r="D160" s="15">
        <v>0.75</v>
      </c>
      <c r="E160" s="10" t="s">
        <v>10</v>
      </c>
      <c r="F160" s="10" t="s">
        <v>31</v>
      </c>
      <c r="G160" s="10">
        <f>COUNTIFS('Kaikki ottelut'!C:C,B160,'Kaikki ottelut'!E:E,D160,'Kaikki ottelut'!G:G,"*"&amp;E160&amp;"*")</f>
        <v>1</v>
      </c>
      <c r="H160" s="10"/>
    </row>
    <row r="161" spans="1:8" x14ac:dyDescent="0.25">
      <c r="A161" s="13">
        <f t="shared" si="2"/>
        <v>35</v>
      </c>
      <c r="B161" s="14">
        <f t="shared" si="3"/>
        <v>46261</v>
      </c>
      <c r="C161" s="10" t="s">
        <v>35</v>
      </c>
      <c r="D161" s="15">
        <v>0.75</v>
      </c>
      <c r="E161" s="10" t="s">
        <v>32</v>
      </c>
      <c r="F161" s="10" t="s">
        <v>31</v>
      </c>
      <c r="G161" s="10">
        <f>COUNTIFS('Kaikki ottelut'!C:C,B161,'Kaikki ottelut'!E:E,D161,'Kaikki ottelut'!G:G,"*"&amp;E161&amp;"*")</f>
        <v>0</v>
      </c>
      <c r="H161" s="10"/>
    </row>
    <row r="162" spans="1:8" x14ac:dyDescent="0.25">
      <c r="A162" s="13">
        <f t="shared" si="2"/>
        <v>35</v>
      </c>
      <c r="B162" s="14">
        <f t="shared" si="3"/>
        <v>46261</v>
      </c>
      <c r="C162" s="10" t="s">
        <v>35</v>
      </c>
      <c r="D162" s="15">
        <v>0.79166666666666663</v>
      </c>
      <c r="E162" s="10" t="s">
        <v>15</v>
      </c>
      <c r="F162" s="10" t="s">
        <v>31</v>
      </c>
      <c r="G162" s="10">
        <f>COUNTIFS('Kaikki ottelut'!C:C,B162,'Kaikki ottelut'!E:E,D162,'Kaikki ottelut'!G:G,"*"&amp;E162&amp;"*")</f>
        <v>1</v>
      </c>
      <c r="H162" s="10"/>
    </row>
    <row r="163" spans="1:8" x14ac:dyDescent="0.25">
      <c r="A163" s="13">
        <f t="shared" si="2"/>
        <v>35</v>
      </c>
      <c r="B163" s="14">
        <f t="shared" si="3"/>
        <v>46261</v>
      </c>
      <c r="C163" s="10" t="s">
        <v>35</v>
      </c>
      <c r="D163" s="15">
        <v>0.79166666666666663</v>
      </c>
      <c r="E163" s="10" t="s">
        <v>23</v>
      </c>
      <c r="F163" s="10" t="s">
        <v>31</v>
      </c>
      <c r="G163" s="10">
        <f>COUNTIFS('Kaikki ottelut'!C:C,B163,'Kaikki ottelut'!E:E,D163,'Kaikki ottelut'!G:G,"*"&amp;E163&amp;"*")</f>
        <v>0</v>
      </c>
      <c r="H163" s="10"/>
    </row>
    <row r="164" spans="1:8" x14ac:dyDescent="0.25">
      <c r="A164" s="13">
        <f t="shared" si="2"/>
        <v>35</v>
      </c>
      <c r="B164" s="14">
        <f t="shared" si="3"/>
        <v>46261</v>
      </c>
      <c r="C164" s="10" t="s">
        <v>35</v>
      </c>
      <c r="D164" s="15">
        <v>0.79166666666666663</v>
      </c>
      <c r="E164" s="10" t="s">
        <v>19</v>
      </c>
      <c r="F164" s="10" t="s">
        <v>31</v>
      </c>
      <c r="G164" s="10">
        <f>COUNTIFS('Kaikki ottelut'!C:C,B164,'Kaikki ottelut'!E:E,D164,'Kaikki ottelut'!G:G,"*"&amp;E164&amp;"*")</f>
        <v>1</v>
      </c>
      <c r="H164" s="10"/>
    </row>
    <row r="165" spans="1:8" x14ac:dyDescent="0.25">
      <c r="A165" s="13">
        <f t="shared" si="2"/>
        <v>35</v>
      </c>
      <c r="B165" s="14">
        <f t="shared" si="3"/>
        <v>46261</v>
      </c>
      <c r="C165" s="10" t="s">
        <v>35</v>
      </c>
      <c r="D165" s="15">
        <v>0.79166666666666663</v>
      </c>
      <c r="E165" s="10" t="s">
        <v>9</v>
      </c>
      <c r="F165" s="10" t="s">
        <v>31</v>
      </c>
      <c r="G165" s="10">
        <f>COUNTIFS('Kaikki ottelut'!C:C,B165,'Kaikki ottelut'!E:E,D165,'Kaikki ottelut'!G:G,"*"&amp;E165&amp;"*")</f>
        <v>0</v>
      </c>
      <c r="H165" s="10"/>
    </row>
    <row r="166" spans="1:8" x14ac:dyDescent="0.25">
      <c r="A166" s="13">
        <f t="shared" si="2"/>
        <v>35</v>
      </c>
      <c r="B166" s="14">
        <f t="shared" si="3"/>
        <v>46261</v>
      </c>
      <c r="C166" s="10" t="s">
        <v>35</v>
      </c>
      <c r="D166" s="15">
        <v>0.79166666666666663</v>
      </c>
      <c r="E166" s="10" t="s">
        <v>10</v>
      </c>
      <c r="F166" s="10" t="s">
        <v>31</v>
      </c>
      <c r="G166" s="10">
        <f>COUNTIFS('Kaikki ottelut'!C:C,B166,'Kaikki ottelut'!E:E,D166,'Kaikki ottelut'!G:G,"*"&amp;E166&amp;"*")</f>
        <v>2</v>
      </c>
      <c r="H166" s="10"/>
    </row>
    <row r="167" spans="1:8" x14ac:dyDescent="0.25">
      <c r="A167" s="13">
        <f>A112+1</f>
        <v>36</v>
      </c>
      <c r="B167" s="14">
        <f>B112+7</f>
        <v>46265</v>
      </c>
      <c r="C167" s="10" t="s">
        <v>29</v>
      </c>
      <c r="D167" s="15">
        <v>0.70833333333333337</v>
      </c>
      <c r="E167" s="10" t="s">
        <v>15</v>
      </c>
      <c r="F167" s="10" t="s">
        <v>31</v>
      </c>
      <c r="G167" s="10">
        <f>COUNTIFS('Kaikki ottelut'!C:C,B167,'Kaikki ottelut'!E:E,D167,'Kaikki ottelut'!G:G,"*"&amp;E167&amp;"*")</f>
        <v>2</v>
      </c>
      <c r="H167" s="10"/>
    </row>
    <row r="168" spans="1:8" x14ac:dyDescent="0.25">
      <c r="A168" s="13">
        <f>A113+1</f>
        <v>36</v>
      </c>
      <c r="B168" s="14">
        <f>B113+7</f>
        <v>46265</v>
      </c>
      <c r="C168" s="10" t="s">
        <v>29</v>
      </c>
      <c r="D168" s="15">
        <v>0.70833333333333337</v>
      </c>
      <c r="E168" s="10" t="s">
        <v>17</v>
      </c>
      <c r="F168" s="10" t="s">
        <v>30</v>
      </c>
      <c r="G168" s="10">
        <f>COUNTIFS('Kaikki ottelut'!C:C,B168,'Kaikki ottelut'!E:E,D168,'Kaikki ottelut'!G:G,"*"&amp;E168&amp;"*")</f>
        <v>1</v>
      </c>
      <c r="H168" s="10"/>
    </row>
    <row r="169" spans="1:8" x14ac:dyDescent="0.25">
      <c r="A169" s="13">
        <f t="shared" ref="A169:A221" si="4">A114+1</f>
        <v>36</v>
      </c>
      <c r="B169" s="14">
        <f t="shared" ref="B169:B221" si="5">B114+7</f>
        <v>46265</v>
      </c>
      <c r="C169" s="9" t="s">
        <v>29</v>
      </c>
      <c r="D169" s="16">
        <v>0.77083333333333337</v>
      </c>
      <c r="E169" s="9" t="s">
        <v>44</v>
      </c>
      <c r="F169" s="9" t="s">
        <v>31</v>
      </c>
      <c r="G169" s="10">
        <f>COUNTIFS('Kaikki ottelut'!C:C,B169,'Kaikki ottelut'!E:E,D169,'Kaikki ottelut'!G:G,"*"&amp;E169&amp;"*")</f>
        <v>1</v>
      </c>
    </row>
    <row r="170" spans="1:8" x14ac:dyDescent="0.25">
      <c r="A170" s="13">
        <f t="shared" si="4"/>
        <v>36</v>
      </c>
      <c r="B170" s="14">
        <f t="shared" si="5"/>
        <v>46265</v>
      </c>
      <c r="C170" s="9" t="s">
        <v>29</v>
      </c>
      <c r="D170" s="16">
        <v>0.75</v>
      </c>
      <c r="E170" s="10" t="s">
        <v>17</v>
      </c>
      <c r="F170" s="10" t="s">
        <v>30</v>
      </c>
      <c r="G170" s="10">
        <f>COUNTIFS('Kaikki ottelut'!C:C,B170,'Kaikki ottelut'!E:E,D170,'Kaikki ottelut'!G:G,"*"&amp;E170&amp;"*")</f>
        <v>1</v>
      </c>
      <c r="H170" s="10"/>
    </row>
    <row r="171" spans="1:8" x14ac:dyDescent="0.25">
      <c r="A171" s="13">
        <f t="shared" si="4"/>
        <v>36</v>
      </c>
      <c r="B171" s="14">
        <f t="shared" si="5"/>
        <v>46265</v>
      </c>
      <c r="C171" s="9" t="s">
        <v>29</v>
      </c>
      <c r="D171" s="16">
        <v>0.75</v>
      </c>
      <c r="E171" s="9" t="s">
        <v>18</v>
      </c>
      <c r="F171" s="9" t="s">
        <v>30</v>
      </c>
      <c r="G171" s="10">
        <f>COUNTIFS('Kaikki ottelut'!C:C,B171,'Kaikki ottelut'!E:E,D171,'Kaikki ottelut'!G:G,"*"&amp;E171&amp;"*")</f>
        <v>1</v>
      </c>
    </row>
    <row r="172" spans="1:8" x14ac:dyDescent="0.25">
      <c r="A172" s="13">
        <f t="shared" si="4"/>
        <v>36</v>
      </c>
      <c r="B172" s="14">
        <f t="shared" si="5"/>
        <v>46265</v>
      </c>
      <c r="C172" s="9" t="s">
        <v>29</v>
      </c>
      <c r="D172" s="16">
        <v>0.75</v>
      </c>
      <c r="E172" s="9" t="s">
        <v>64</v>
      </c>
      <c r="F172" s="9" t="s">
        <v>30</v>
      </c>
      <c r="G172" s="10">
        <f>COUNTIFS('Kaikki ottelut'!C:C,B172,'Kaikki ottelut'!E:E,D172,'Kaikki ottelut'!G:G,"*"&amp;E172&amp;"*")</f>
        <v>1</v>
      </c>
    </row>
    <row r="173" spans="1:8" x14ac:dyDescent="0.25">
      <c r="A173" s="13">
        <f t="shared" si="4"/>
        <v>36</v>
      </c>
      <c r="B173" s="14">
        <f t="shared" si="5"/>
        <v>46265</v>
      </c>
      <c r="C173" s="9" t="s">
        <v>29</v>
      </c>
      <c r="D173" s="16">
        <v>0.75</v>
      </c>
      <c r="E173" s="9" t="s">
        <v>32</v>
      </c>
      <c r="F173" s="9" t="s">
        <v>31</v>
      </c>
      <c r="G173" s="10">
        <f>COUNTIFS('Kaikki ottelut'!C:C,B173,'Kaikki ottelut'!E:E,D173,'Kaikki ottelut'!G:G,"*"&amp;E173&amp;"*")</f>
        <v>2</v>
      </c>
      <c r="H173" s="9" t="s">
        <v>84</v>
      </c>
    </row>
    <row r="174" spans="1:8" x14ac:dyDescent="0.25">
      <c r="A174" s="13">
        <f t="shared" si="4"/>
        <v>36</v>
      </c>
      <c r="B174" s="14">
        <f t="shared" si="5"/>
        <v>46265</v>
      </c>
      <c r="C174" s="9" t="s">
        <v>29</v>
      </c>
      <c r="D174" s="16">
        <v>0.75</v>
      </c>
      <c r="E174" s="9" t="s">
        <v>24</v>
      </c>
      <c r="F174" s="9" t="s">
        <v>31</v>
      </c>
      <c r="G174" s="10">
        <f>COUNTIFS('Kaikki ottelut'!C:C,B174,'Kaikki ottelut'!E:E,D174,'Kaikki ottelut'!G:G,"*"&amp;E174&amp;"*")</f>
        <v>1</v>
      </c>
    </row>
    <row r="175" spans="1:8" x14ac:dyDescent="0.25">
      <c r="A175" s="13">
        <f t="shared" si="4"/>
        <v>36</v>
      </c>
      <c r="B175" s="14">
        <f t="shared" si="5"/>
        <v>46265</v>
      </c>
      <c r="C175" s="9" t="s">
        <v>29</v>
      </c>
      <c r="D175" s="16">
        <v>0.79166666666666663</v>
      </c>
      <c r="E175" s="9" t="s">
        <v>32</v>
      </c>
      <c r="F175" s="9" t="s">
        <v>31</v>
      </c>
      <c r="G175" s="10">
        <f>COUNTIFS('Kaikki ottelut'!C:C,B175,'Kaikki ottelut'!E:E,D175,'Kaikki ottelut'!G:G,"*"&amp;E175&amp;"*")</f>
        <v>2</v>
      </c>
      <c r="H175" s="9" t="s">
        <v>84</v>
      </c>
    </row>
    <row r="176" spans="1:8" x14ac:dyDescent="0.25">
      <c r="A176" s="13">
        <f t="shared" si="4"/>
        <v>36</v>
      </c>
      <c r="B176" s="14">
        <f t="shared" si="5"/>
        <v>46266</v>
      </c>
      <c r="C176" s="9" t="s">
        <v>33</v>
      </c>
      <c r="D176" s="16">
        <v>0.70833333333333337</v>
      </c>
      <c r="E176" s="9" t="s">
        <v>54</v>
      </c>
      <c r="F176" s="9" t="s">
        <v>30</v>
      </c>
      <c r="G176" s="10">
        <f>COUNTIFS('Kaikki ottelut'!C:C,B176,'Kaikki ottelut'!E:E,D176,'Kaikki ottelut'!G:G,"*"&amp;E176&amp;"*")</f>
        <v>0</v>
      </c>
      <c r="H176" s="9"/>
    </row>
    <row r="177" spans="1:8" x14ac:dyDescent="0.25">
      <c r="A177" s="13">
        <f t="shared" si="4"/>
        <v>36</v>
      </c>
      <c r="B177" s="14">
        <f t="shared" si="5"/>
        <v>46266</v>
      </c>
      <c r="C177" s="9" t="s">
        <v>33</v>
      </c>
      <c r="D177" s="16">
        <v>0.70833333333333337</v>
      </c>
      <c r="E177" s="9" t="s">
        <v>19</v>
      </c>
      <c r="F177" s="9" t="s">
        <v>31</v>
      </c>
      <c r="G177" s="10">
        <f>COUNTIFS('Kaikki ottelut'!C:C,B177,'Kaikki ottelut'!E:E,D177,'Kaikki ottelut'!G:G,"*"&amp;E177&amp;"*")</f>
        <v>1</v>
      </c>
      <c r="H177" s="9"/>
    </row>
    <row r="178" spans="1:8" x14ac:dyDescent="0.25">
      <c r="A178" s="13">
        <f t="shared" si="4"/>
        <v>36</v>
      </c>
      <c r="B178" s="14">
        <f t="shared" si="5"/>
        <v>46266</v>
      </c>
      <c r="C178" s="9" t="s">
        <v>33</v>
      </c>
      <c r="D178" s="16">
        <v>0.70833333333333337</v>
      </c>
      <c r="E178" s="9" t="s">
        <v>9</v>
      </c>
      <c r="F178" s="9" t="s">
        <v>31</v>
      </c>
      <c r="G178" s="10">
        <f>COUNTIFS('Kaikki ottelut'!C:C,B178,'Kaikki ottelut'!E:E,D178,'Kaikki ottelut'!G:G,"*"&amp;E178&amp;"*")</f>
        <v>0</v>
      </c>
    </row>
    <row r="179" spans="1:8" x14ac:dyDescent="0.25">
      <c r="A179" s="13">
        <f t="shared" si="4"/>
        <v>36</v>
      </c>
      <c r="B179" s="14">
        <f t="shared" si="5"/>
        <v>46266</v>
      </c>
      <c r="C179" s="9" t="s">
        <v>33</v>
      </c>
      <c r="D179" s="16">
        <v>0.77083333333333337</v>
      </c>
      <c r="E179" s="9" t="s">
        <v>44</v>
      </c>
      <c r="F179" s="9" t="s">
        <v>31</v>
      </c>
      <c r="G179" s="10">
        <f>COUNTIFS('Kaikki ottelut'!C:C,B179,'Kaikki ottelut'!E:E,D179,'Kaikki ottelut'!G:G,"*"&amp;E179&amp;"*")</f>
        <v>1</v>
      </c>
    </row>
    <row r="180" spans="1:8" x14ac:dyDescent="0.25">
      <c r="A180" s="13">
        <f t="shared" si="4"/>
        <v>36</v>
      </c>
      <c r="B180" s="14">
        <f t="shared" si="5"/>
        <v>46266</v>
      </c>
      <c r="C180" s="9" t="s">
        <v>33</v>
      </c>
      <c r="D180" s="16">
        <v>0.75</v>
      </c>
      <c r="E180" s="9" t="s">
        <v>17</v>
      </c>
      <c r="F180" s="9" t="s">
        <v>30</v>
      </c>
      <c r="G180" s="10">
        <f>COUNTIFS('Kaikki ottelut'!C:C,B180,'Kaikki ottelut'!E:E,D180,'Kaikki ottelut'!G:G,"*"&amp;E180&amp;"*")</f>
        <v>1</v>
      </c>
    </row>
    <row r="181" spans="1:8" x14ac:dyDescent="0.25">
      <c r="A181" s="13">
        <f t="shared" si="4"/>
        <v>36</v>
      </c>
      <c r="B181" s="14">
        <f t="shared" si="5"/>
        <v>46266</v>
      </c>
      <c r="C181" s="9" t="s">
        <v>33</v>
      </c>
      <c r="D181" s="16">
        <v>0.75</v>
      </c>
      <c r="E181" s="9" t="s">
        <v>18</v>
      </c>
      <c r="F181" s="9" t="s">
        <v>30</v>
      </c>
      <c r="G181" s="10">
        <f>COUNTIFS('Kaikki ottelut'!C:C,B181,'Kaikki ottelut'!E:E,D181,'Kaikki ottelut'!G:G,"*"&amp;E181&amp;"*")</f>
        <v>0</v>
      </c>
    </row>
    <row r="182" spans="1:8" x14ac:dyDescent="0.25">
      <c r="A182" s="13">
        <f t="shared" si="4"/>
        <v>36</v>
      </c>
      <c r="B182" s="14">
        <f t="shared" si="5"/>
        <v>46266</v>
      </c>
      <c r="C182" s="9" t="s">
        <v>33</v>
      </c>
      <c r="D182" s="16">
        <v>0.75</v>
      </c>
      <c r="E182" s="9" t="s">
        <v>23</v>
      </c>
      <c r="F182" s="9" t="s">
        <v>31</v>
      </c>
      <c r="G182" s="10">
        <f>COUNTIFS('Kaikki ottelut'!C:C,B182,'Kaikki ottelut'!E:E,D182,'Kaikki ottelut'!G:G,"*"&amp;E182&amp;"*")</f>
        <v>0</v>
      </c>
    </row>
    <row r="183" spans="1:8" x14ac:dyDescent="0.25">
      <c r="A183" s="13">
        <f t="shared" si="4"/>
        <v>36</v>
      </c>
      <c r="B183" s="14">
        <f t="shared" si="5"/>
        <v>46266</v>
      </c>
      <c r="C183" s="9" t="s">
        <v>33</v>
      </c>
      <c r="D183" s="16">
        <v>0.75</v>
      </c>
      <c r="E183" s="9" t="s">
        <v>64</v>
      </c>
      <c r="F183" s="9" t="s">
        <v>30</v>
      </c>
      <c r="G183" s="10">
        <f>COUNTIFS('Kaikki ottelut'!C:C,B183,'Kaikki ottelut'!E:E,D183,'Kaikki ottelut'!G:G,"*"&amp;E183&amp;"*")</f>
        <v>0</v>
      </c>
    </row>
    <row r="184" spans="1:8" x14ac:dyDescent="0.25">
      <c r="A184" s="13">
        <f t="shared" si="4"/>
        <v>36</v>
      </c>
      <c r="B184" s="14">
        <f t="shared" si="5"/>
        <v>46266</v>
      </c>
      <c r="C184" s="9" t="s">
        <v>33</v>
      </c>
      <c r="D184" s="16">
        <v>0.75</v>
      </c>
      <c r="E184" s="9" t="s">
        <v>54</v>
      </c>
      <c r="F184" s="9" t="s">
        <v>30</v>
      </c>
      <c r="G184" s="10">
        <f>COUNTIFS('Kaikki ottelut'!C:C,B184,'Kaikki ottelut'!E:E,D184,'Kaikki ottelut'!G:G,"*"&amp;E184&amp;"*")</f>
        <v>0</v>
      </c>
    </row>
    <row r="185" spans="1:8" x14ac:dyDescent="0.25">
      <c r="A185" s="13">
        <f t="shared" si="4"/>
        <v>36</v>
      </c>
      <c r="B185" s="14">
        <f t="shared" si="5"/>
        <v>46266</v>
      </c>
      <c r="C185" s="9" t="s">
        <v>33</v>
      </c>
      <c r="D185" s="16">
        <v>0.75</v>
      </c>
      <c r="E185" s="9" t="s">
        <v>16</v>
      </c>
      <c r="F185" s="9" t="s">
        <v>30</v>
      </c>
      <c r="G185" s="10">
        <f>COUNTIFS('Kaikki ottelut'!C:C,B185,'Kaikki ottelut'!E:E,D185,'Kaikki ottelut'!G:G,"*"&amp;E185&amp;"*")</f>
        <v>0</v>
      </c>
    </row>
    <row r="186" spans="1:8" x14ac:dyDescent="0.25">
      <c r="A186" s="13">
        <f t="shared" si="4"/>
        <v>36</v>
      </c>
      <c r="B186" s="14">
        <f t="shared" si="5"/>
        <v>46266</v>
      </c>
      <c r="C186" s="9" t="s">
        <v>33</v>
      </c>
      <c r="D186" s="16">
        <v>0.75</v>
      </c>
      <c r="E186" s="9" t="s">
        <v>22</v>
      </c>
      <c r="F186" s="9" t="s">
        <v>30</v>
      </c>
      <c r="G186" s="10">
        <f>COUNTIFS('Kaikki ottelut'!C:C,B186,'Kaikki ottelut'!E:E,D186,'Kaikki ottelut'!G:G,"*"&amp;E186&amp;"*")</f>
        <v>0</v>
      </c>
    </row>
    <row r="187" spans="1:8" x14ac:dyDescent="0.25">
      <c r="A187" s="13">
        <f t="shared" si="4"/>
        <v>36</v>
      </c>
      <c r="B187" s="14">
        <f t="shared" si="5"/>
        <v>46267</v>
      </c>
      <c r="C187" s="9" t="s">
        <v>34</v>
      </c>
      <c r="D187" s="16">
        <v>0.70833333333333337</v>
      </c>
      <c r="E187" s="9" t="s">
        <v>15</v>
      </c>
      <c r="F187" s="9" t="s">
        <v>31</v>
      </c>
      <c r="G187" s="10">
        <f>COUNTIFS('Kaikki ottelut'!C:C,B187,'Kaikki ottelut'!E:E,D187,'Kaikki ottelut'!G:G,"*"&amp;E187&amp;"*")</f>
        <v>2</v>
      </c>
    </row>
    <row r="188" spans="1:8" x14ac:dyDescent="0.25">
      <c r="A188" s="13">
        <f t="shared" si="4"/>
        <v>36</v>
      </c>
      <c r="B188" s="14">
        <f t="shared" si="5"/>
        <v>46267</v>
      </c>
      <c r="C188" s="9" t="s">
        <v>34</v>
      </c>
      <c r="D188" s="16">
        <v>0.70833333333333337</v>
      </c>
      <c r="E188" s="9" t="s">
        <v>17</v>
      </c>
      <c r="F188" s="9" t="s">
        <v>30</v>
      </c>
      <c r="G188" s="10">
        <f>COUNTIFS('Kaikki ottelut'!C:C,B188,'Kaikki ottelut'!E:E,D188,'Kaikki ottelut'!G:G,"*"&amp;E188&amp;"*")</f>
        <v>1</v>
      </c>
      <c r="H188" s="9"/>
    </row>
    <row r="189" spans="1:8" x14ac:dyDescent="0.25">
      <c r="A189" s="13">
        <f t="shared" si="4"/>
        <v>36</v>
      </c>
      <c r="B189" s="14">
        <f t="shared" si="5"/>
        <v>46267</v>
      </c>
      <c r="C189" s="9" t="s">
        <v>34</v>
      </c>
      <c r="D189" s="16">
        <v>0.70833333333333337</v>
      </c>
      <c r="E189" s="9" t="s">
        <v>18</v>
      </c>
      <c r="F189" s="9" t="s">
        <v>30</v>
      </c>
      <c r="G189" s="10">
        <f>COUNTIFS('Kaikki ottelut'!C:C,B189,'Kaikki ottelut'!E:E,D189,'Kaikki ottelut'!G:G,"*"&amp;E189&amp;"*")</f>
        <v>0</v>
      </c>
    </row>
    <row r="190" spans="1:8" x14ac:dyDescent="0.25">
      <c r="A190" s="13">
        <f t="shared" si="4"/>
        <v>36</v>
      </c>
      <c r="B190" s="14">
        <f t="shared" si="5"/>
        <v>46267</v>
      </c>
      <c r="C190" s="9" t="s">
        <v>34</v>
      </c>
      <c r="D190" s="16">
        <v>0.70833333333333337</v>
      </c>
      <c r="E190" s="9" t="s">
        <v>54</v>
      </c>
      <c r="F190" s="9" t="s">
        <v>30</v>
      </c>
      <c r="G190" s="10">
        <f>COUNTIFS('Kaikki ottelut'!C:C,B190,'Kaikki ottelut'!E:E,D190,'Kaikki ottelut'!G:G,"*"&amp;E190&amp;"*")</f>
        <v>1</v>
      </c>
    </row>
    <row r="191" spans="1:8" x14ac:dyDescent="0.25">
      <c r="A191" s="13">
        <f t="shared" si="4"/>
        <v>36</v>
      </c>
      <c r="B191" s="14">
        <f t="shared" si="5"/>
        <v>46267</v>
      </c>
      <c r="C191" s="9" t="s">
        <v>34</v>
      </c>
      <c r="D191" s="16">
        <v>0.70833333333333337</v>
      </c>
      <c r="E191" s="9" t="s">
        <v>14</v>
      </c>
      <c r="F191" s="9" t="s">
        <v>31</v>
      </c>
      <c r="G191" s="10">
        <f>COUNTIFS('Kaikki ottelut'!C:C,B191,'Kaikki ottelut'!E:E,D191,'Kaikki ottelut'!G:G,"*"&amp;E191&amp;"*")</f>
        <v>0</v>
      </c>
    </row>
    <row r="192" spans="1:8" x14ac:dyDescent="0.25">
      <c r="A192" s="13">
        <f t="shared" si="4"/>
        <v>36</v>
      </c>
      <c r="B192" s="14">
        <f t="shared" si="5"/>
        <v>46267</v>
      </c>
      <c r="C192" s="9" t="s">
        <v>34</v>
      </c>
      <c r="D192" s="16">
        <v>0.70833333333333337</v>
      </c>
      <c r="E192" s="9" t="s">
        <v>22</v>
      </c>
      <c r="F192" s="9" t="s">
        <v>30</v>
      </c>
      <c r="G192" s="10">
        <f>COUNTIFS('Kaikki ottelut'!C:C,B192,'Kaikki ottelut'!E:E,D192,'Kaikki ottelut'!G:G,"*"&amp;E192&amp;"*")</f>
        <v>0</v>
      </c>
    </row>
    <row r="193" spans="1:8" x14ac:dyDescent="0.25">
      <c r="A193" s="13">
        <f t="shared" si="4"/>
        <v>36</v>
      </c>
      <c r="B193" s="14">
        <f t="shared" si="5"/>
        <v>46267</v>
      </c>
      <c r="C193" s="9" t="s">
        <v>34</v>
      </c>
      <c r="D193" s="16">
        <v>0.70833333333333337</v>
      </c>
      <c r="E193" s="9" t="s">
        <v>20</v>
      </c>
      <c r="F193" s="9" t="s">
        <v>31</v>
      </c>
      <c r="G193" s="10">
        <f>COUNTIFS('Kaikki ottelut'!C:C,B193,'Kaikki ottelut'!E:E,D193,'Kaikki ottelut'!G:G,"*"&amp;E193&amp;"*")</f>
        <v>1</v>
      </c>
    </row>
    <row r="194" spans="1:8" x14ac:dyDescent="0.25">
      <c r="A194" s="13">
        <f t="shared" si="4"/>
        <v>36</v>
      </c>
      <c r="B194" s="14">
        <f t="shared" si="5"/>
        <v>46267</v>
      </c>
      <c r="C194" s="9" t="s">
        <v>34</v>
      </c>
      <c r="D194" s="16">
        <v>0.77083333333333337</v>
      </c>
      <c r="E194" s="9" t="s">
        <v>44</v>
      </c>
      <c r="F194" s="9" t="s">
        <v>31</v>
      </c>
      <c r="G194" s="10">
        <f>COUNTIFS('Kaikki ottelut'!C:C,B194,'Kaikki ottelut'!E:E,D194,'Kaikki ottelut'!G:G,"*"&amp;E194&amp;"*")</f>
        <v>1</v>
      </c>
    </row>
    <row r="195" spans="1:8" x14ac:dyDescent="0.25">
      <c r="A195" s="13">
        <f t="shared" si="4"/>
        <v>36</v>
      </c>
      <c r="B195" s="14">
        <f t="shared" si="5"/>
        <v>46267</v>
      </c>
      <c r="C195" s="9" t="s">
        <v>34</v>
      </c>
      <c r="D195" s="16">
        <v>0.75</v>
      </c>
      <c r="E195" s="9" t="s">
        <v>17</v>
      </c>
      <c r="F195" s="9" t="s">
        <v>30</v>
      </c>
      <c r="G195" s="10">
        <f>COUNTIFS('Kaikki ottelut'!C:C,B195,'Kaikki ottelut'!E:E,D195,'Kaikki ottelut'!G:G,"*"&amp;E195&amp;"*")</f>
        <v>0</v>
      </c>
    </row>
    <row r="196" spans="1:8" x14ac:dyDescent="0.25">
      <c r="A196" s="13">
        <f t="shared" si="4"/>
        <v>36</v>
      </c>
      <c r="B196" s="14">
        <f t="shared" si="5"/>
        <v>46267</v>
      </c>
      <c r="C196" s="9" t="s">
        <v>34</v>
      </c>
      <c r="D196" s="16">
        <v>0.75</v>
      </c>
      <c r="E196" s="9" t="s">
        <v>18</v>
      </c>
      <c r="F196" s="9" t="s">
        <v>30</v>
      </c>
      <c r="G196" s="10">
        <f>COUNTIFS('Kaikki ottelut'!C:C,B196,'Kaikki ottelut'!E:E,D196,'Kaikki ottelut'!G:G,"*"&amp;E196&amp;"*")</f>
        <v>1</v>
      </c>
    </row>
    <row r="197" spans="1:8" x14ac:dyDescent="0.25">
      <c r="A197" s="13">
        <f t="shared" si="4"/>
        <v>36</v>
      </c>
      <c r="B197" s="14">
        <f t="shared" si="5"/>
        <v>46267</v>
      </c>
      <c r="C197" s="9" t="s">
        <v>34</v>
      </c>
      <c r="D197" s="16">
        <v>0.75</v>
      </c>
      <c r="E197" s="9" t="s">
        <v>64</v>
      </c>
      <c r="F197" s="9" t="s">
        <v>30</v>
      </c>
      <c r="G197" s="10">
        <f>COUNTIFS('Kaikki ottelut'!C:C,B197,'Kaikki ottelut'!E:E,D197,'Kaikki ottelut'!G:G,"*"&amp;E197&amp;"*")</f>
        <v>0</v>
      </c>
    </row>
    <row r="198" spans="1:8" x14ac:dyDescent="0.25">
      <c r="A198" s="13">
        <f t="shared" si="4"/>
        <v>36</v>
      </c>
      <c r="B198" s="14">
        <f t="shared" si="5"/>
        <v>46267</v>
      </c>
      <c r="C198" s="9" t="s">
        <v>34</v>
      </c>
      <c r="D198" s="16">
        <v>0.75</v>
      </c>
      <c r="E198" s="9" t="s">
        <v>16</v>
      </c>
      <c r="F198" s="9" t="s">
        <v>30</v>
      </c>
      <c r="G198" s="10">
        <f>COUNTIFS('Kaikki ottelut'!C:C,B198,'Kaikki ottelut'!E:E,D198,'Kaikki ottelut'!G:G,"*"&amp;E198&amp;"*")</f>
        <v>0</v>
      </c>
    </row>
    <row r="199" spans="1:8" x14ac:dyDescent="0.25">
      <c r="A199" s="13">
        <f t="shared" si="4"/>
        <v>36</v>
      </c>
      <c r="B199" s="14">
        <f t="shared" si="5"/>
        <v>46267</v>
      </c>
      <c r="C199" s="9" t="s">
        <v>34</v>
      </c>
      <c r="D199" s="16">
        <v>0.75</v>
      </c>
      <c r="E199" s="9" t="s">
        <v>21</v>
      </c>
      <c r="F199" s="9" t="s">
        <v>31</v>
      </c>
      <c r="G199" s="10">
        <f>COUNTIFS('Kaikki ottelut'!C:C,B199,'Kaikki ottelut'!E:E,D199,'Kaikki ottelut'!G:G,"*"&amp;E199&amp;"*")</f>
        <v>2</v>
      </c>
    </row>
    <row r="200" spans="1:8" x14ac:dyDescent="0.25">
      <c r="A200" s="13">
        <f t="shared" si="4"/>
        <v>36</v>
      </c>
      <c r="B200" s="14">
        <f t="shared" si="5"/>
        <v>46267</v>
      </c>
      <c r="C200" s="9" t="s">
        <v>34</v>
      </c>
      <c r="D200" s="16">
        <v>0.75</v>
      </c>
      <c r="E200" s="9" t="s">
        <v>22</v>
      </c>
      <c r="F200" s="9" t="s">
        <v>30</v>
      </c>
      <c r="G200" s="10">
        <f>COUNTIFS('Kaikki ottelut'!C:C,B200,'Kaikki ottelut'!E:E,D200,'Kaikki ottelut'!G:G,"*"&amp;E200&amp;"*")</f>
        <v>1</v>
      </c>
    </row>
    <row r="201" spans="1:8" x14ac:dyDescent="0.25">
      <c r="A201" s="13">
        <f t="shared" si="4"/>
        <v>36</v>
      </c>
      <c r="B201" s="14">
        <f t="shared" si="5"/>
        <v>46267</v>
      </c>
      <c r="C201" s="9" t="s">
        <v>34</v>
      </c>
      <c r="D201" s="16">
        <v>0.75</v>
      </c>
      <c r="E201" s="9" t="s">
        <v>101</v>
      </c>
      <c r="F201" s="9" t="s">
        <v>31</v>
      </c>
      <c r="G201" s="10">
        <f>COUNTIFS('Kaikki ottelut'!C:C,B201,'Kaikki ottelut'!E:E,D201,'Kaikki ottelut'!G:G,"*"&amp;E201&amp;"*")</f>
        <v>1</v>
      </c>
      <c r="H201" s="9" t="s">
        <v>151</v>
      </c>
    </row>
    <row r="202" spans="1:8" x14ac:dyDescent="0.25">
      <c r="A202" s="13">
        <f t="shared" si="4"/>
        <v>36</v>
      </c>
      <c r="B202" s="14">
        <f t="shared" si="5"/>
        <v>46267</v>
      </c>
      <c r="C202" s="9" t="s">
        <v>34</v>
      </c>
      <c r="D202" s="16">
        <v>0.79166666666666663</v>
      </c>
      <c r="E202" s="9" t="s">
        <v>18</v>
      </c>
      <c r="F202" s="9" t="s">
        <v>30</v>
      </c>
      <c r="G202" s="10">
        <f>COUNTIFS('Kaikki ottelut'!C:C,B202,'Kaikki ottelut'!E:E,D202,'Kaikki ottelut'!G:G,"*"&amp;E202&amp;"*")</f>
        <v>0</v>
      </c>
    </row>
    <row r="203" spans="1:8" x14ac:dyDescent="0.25">
      <c r="A203" s="13">
        <f t="shared" si="4"/>
        <v>36</v>
      </c>
      <c r="B203" s="14">
        <f t="shared" si="5"/>
        <v>46267</v>
      </c>
      <c r="C203" s="9" t="s">
        <v>34</v>
      </c>
      <c r="D203" s="16">
        <v>0.79166666666666663</v>
      </c>
      <c r="E203" s="9" t="s">
        <v>23</v>
      </c>
      <c r="F203" s="9" t="s">
        <v>31</v>
      </c>
      <c r="G203" s="10">
        <f>COUNTIFS('Kaikki ottelut'!C:C,B203,'Kaikki ottelut'!E:E,D203,'Kaikki ottelut'!G:G,"*"&amp;E203&amp;"*")</f>
        <v>2</v>
      </c>
    </row>
    <row r="204" spans="1:8" x14ac:dyDescent="0.25">
      <c r="A204" s="13">
        <f t="shared" si="4"/>
        <v>36</v>
      </c>
      <c r="B204" s="14">
        <f t="shared" si="5"/>
        <v>46267</v>
      </c>
      <c r="C204" s="9" t="s">
        <v>34</v>
      </c>
      <c r="D204" s="16">
        <v>0.79166666666666663</v>
      </c>
      <c r="E204" s="9" t="s">
        <v>24</v>
      </c>
      <c r="F204" s="9" t="s">
        <v>31</v>
      </c>
      <c r="G204" s="10">
        <f>COUNTIFS('Kaikki ottelut'!C:C,B204,'Kaikki ottelut'!E:E,D204,'Kaikki ottelut'!G:G,"*"&amp;E204&amp;"*")</f>
        <v>2</v>
      </c>
    </row>
    <row r="205" spans="1:8" x14ac:dyDescent="0.25">
      <c r="A205" s="13">
        <f t="shared" si="4"/>
        <v>36</v>
      </c>
      <c r="B205" s="14">
        <f t="shared" si="5"/>
        <v>46268</v>
      </c>
      <c r="C205" s="10" t="s">
        <v>35</v>
      </c>
      <c r="D205" s="15">
        <v>0.72916666666666663</v>
      </c>
      <c r="E205" s="10" t="s">
        <v>44</v>
      </c>
      <c r="F205" s="10" t="s">
        <v>31</v>
      </c>
      <c r="G205" s="10">
        <f>COUNTIFS('Kaikki ottelut'!C:C,B205,'Kaikki ottelut'!E:E,D205,'Kaikki ottelut'!G:G,"*"&amp;E205&amp;"*")</f>
        <v>0</v>
      </c>
      <c r="H205" s="10"/>
    </row>
    <row r="206" spans="1:8" x14ac:dyDescent="0.25">
      <c r="A206" s="13">
        <f t="shared" si="4"/>
        <v>36</v>
      </c>
      <c r="B206" s="14">
        <f t="shared" si="5"/>
        <v>46268</v>
      </c>
      <c r="C206" s="10" t="s">
        <v>35</v>
      </c>
      <c r="D206" s="15">
        <v>0.70833333333333337</v>
      </c>
      <c r="E206" s="10" t="s">
        <v>17</v>
      </c>
      <c r="F206" s="10" t="s">
        <v>30</v>
      </c>
      <c r="G206" s="10">
        <f>COUNTIFS('Kaikki ottelut'!C:C,B206,'Kaikki ottelut'!E:E,D206,'Kaikki ottelut'!G:G,"*"&amp;E206&amp;"*")</f>
        <v>1</v>
      </c>
      <c r="H206" s="10"/>
    </row>
    <row r="207" spans="1:8" x14ac:dyDescent="0.25">
      <c r="A207" s="13">
        <f t="shared" si="4"/>
        <v>36</v>
      </c>
      <c r="B207" s="14">
        <f t="shared" si="5"/>
        <v>46268</v>
      </c>
      <c r="C207" s="10" t="s">
        <v>35</v>
      </c>
      <c r="D207" s="15">
        <v>0.70833333333333337</v>
      </c>
      <c r="E207" s="10" t="s">
        <v>18</v>
      </c>
      <c r="F207" s="10" t="s">
        <v>30</v>
      </c>
      <c r="G207" s="10">
        <f>COUNTIFS('Kaikki ottelut'!C:C,B207,'Kaikki ottelut'!E:E,D207,'Kaikki ottelut'!G:G,"*"&amp;E207&amp;"*")</f>
        <v>1</v>
      </c>
      <c r="H207" s="10"/>
    </row>
    <row r="208" spans="1:8" x14ac:dyDescent="0.25">
      <c r="A208" s="13">
        <f t="shared" si="4"/>
        <v>36</v>
      </c>
      <c r="B208" s="14">
        <f t="shared" si="5"/>
        <v>46268</v>
      </c>
      <c r="C208" s="10" t="s">
        <v>35</v>
      </c>
      <c r="D208" s="15">
        <v>0.70833333333333337</v>
      </c>
      <c r="E208" s="10" t="s">
        <v>16</v>
      </c>
      <c r="F208" s="10" t="s">
        <v>30</v>
      </c>
      <c r="G208" s="10">
        <f>COUNTIFS('Kaikki ottelut'!C:C,B208,'Kaikki ottelut'!E:E,D208,'Kaikki ottelut'!G:G,"*"&amp;E208&amp;"*")</f>
        <v>1</v>
      </c>
      <c r="H208" s="10"/>
    </row>
    <row r="209" spans="1:8" x14ac:dyDescent="0.25">
      <c r="A209" s="13">
        <f t="shared" si="4"/>
        <v>36</v>
      </c>
      <c r="B209" s="14">
        <f t="shared" si="5"/>
        <v>46268</v>
      </c>
      <c r="C209" s="10" t="s">
        <v>35</v>
      </c>
      <c r="D209" s="15">
        <v>0.70833333333333337</v>
      </c>
      <c r="E209" s="10" t="s">
        <v>22</v>
      </c>
      <c r="F209" s="10" t="s">
        <v>30</v>
      </c>
      <c r="G209" s="10">
        <f>COUNTIFS('Kaikki ottelut'!C:C,B209,'Kaikki ottelut'!E:E,D209,'Kaikki ottelut'!G:G,"*"&amp;E209&amp;"*")</f>
        <v>0</v>
      </c>
      <c r="H209" s="10"/>
    </row>
    <row r="210" spans="1:8" x14ac:dyDescent="0.25">
      <c r="A210" s="13">
        <f t="shared" si="4"/>
        <v>36</v>
      </c>
      <c r="B210" s="14">
        <f t="shared" si="5"/>
        <v>46268</v>
      </c>
      <c r="C210" s="10" t="s">
        <v>35</v>
      </c>
      <c r="D210" s="15">
        <v>0.75</v>
      </c>
      <c r="E210" s="10" t="s">
        <v>17</v>
      </c>
      <c r="F210" s="10" t="s">
        <v>30</v>
      </c>
      <c r="G210" s="10">
        <f>COUNTIFS('Kaikki ottelut'!C:C,B210,'Kaikki ottelut'!E:E,D210,'Kaikki ottelut'!G:G,"*"&amp;E210&amp;"*")</f>
        <v>1</v>
      </c>
      <c r="H210" s="10"/>
    </row>
    <row r="211" spans="1:8" x14ac:dyDescent="0.25">
      <c r="A211" s="13">
        <f t="shared" si="4"/>
        <v>36</v>
      </c>
      <c r="B211" s="14">
        <f t="shared" si="5"/>
        <v>46268</v>
      </c>
      <c r="C211" s="10" t="s">
        <v>35</v>
      </c>
      <c r="D211" s="15">
        <v>0.75</v>
      </c>
      <c r="E211" s="10" t="s">
        <v>18</v>
      </c>
      <c r="F211" s="10" t="s">
        <v>30</v>
      </c>
      <c r="G211" s="10">
        <f>COUNTIFS('Kaikki ottelut'!C:C,B211,'Kaikki ottelut'!E:E,D211,'Kaikki ottelut'!G:G,"*"&amp;E211&amp;"*")</f>
        <v>1</v>
      </c>
      <c r="H211" s="10"/>
    </row>
    <row r="212" spans="1:8" x14ac:dyDescent="0.25">
      <c r="A212" s="13">
        <f t="shared" si="4"/>
        <v>36</v>
      </c>
      <c r="B212" s="14">
        <f t="shared" si="5"/>
        <v>46268</v>
      </c>
      <c r="C212" s="10" t="s">
        <v>35</v>
      </c>
      <c r="D212" s="15">
        <v>0.75</v>
      </c>
      <c r="E212" s="10" t="s">
        <v>64</v>
      </c>
      <c r="F212" s="10" t="s">
        <v>30</v>
      </c>
      <c r="G212" s="10">
        <f>COUNTIFS('Kaikki ottelut'!C:C,B212,'Kaikki ottelut'!E:E,D212,'Kaikki ottelut'!G:G,"*"&amp;E212&amp;"*")</f>
        <v>0</v>
      </c>
      <c r="H212" s="10"/>
    </row>
    <row r="213" spans="1:8" x14ac:dyDescent="0.25">
      <c r="A213" s="13">
        <f t="shared" si="4"/>
        <v>36</v>
      </c>
      <c r="B213" s="14">
        <f t="shared" si="5"/>
        <v>46268</v>
      </c>
      <c r="C213" s="10" t="s">
        <v>35</v>
      </c>
      <c r="D213" s="15">
        <v>0.75</v>
      </c>
      <c r="E213" s="10" t="s">
        <v>54</v>
      </c>
      <c r="F213" s="10" t="s">
        <v>30</v>
      </c>
      <c r="G213" s="10">
        <f>COUNTIFS('Kaikki ottelut'!C:C,B213,'Kaikki ottelut'!E:E,D213,'Kaikki ottelut'!G:G,"*"&amp;E213&amp;"*")</f>
        <v>0</v>
      </c>
      <c r="H213" s="10"/>
    </row>
    <row r="214" spans="1:8" x14ac:dyDescent="0.25">
      <c r="A214" s="13">
        <f t="shared" si="4"/>
        <v>36</v>
      </c>
      <c r="B214" s="14">
        <f t="shared" si="5"/>
        <v>46268</v>
      </c>
      <c r="C214" s="10" t="s">
        <v>35</v>
      </c>
      <c r="D214" s="15">
        <v>0.75</v>
      </c>
      <c r="E214" s="10" t="s">
        <v>9</v>
      </c>
      <c r="F214" s="10" t="s">
        <v>31</v>
      </c>
      <c r="G214" s="10">
        <f>COUNTIFS('Kaikki ottelut'!C:C,B214,'Kaikki ottelut'!E:E,D214,'Kaikki ottelut'!G:G,"*"&amp;E214&amp;"*")</f>
        <v>1</v>
      </c>
      <c r="H214" s="10"/>
    </row>
    <row r="215" spans="1:8" x14ac:dyDescent="0.25">
      <c r="A215" s="13">
        <f t="shared" si="4"/>
        <v>36</v>
      </c>
      <c r="B215" s="14">
        <f t="shared" si="5"/>
        <v>46268</v>
      </c>
      <c r="C215" s="10" t="s">
        <v>35</v>
      </c>
      <c r="D215" s="15">
        <v>0.75</v>
      </c>
      <c r="E215" s="10" t="s">
        <v>10</v>
      </c>
      <c r="F215" s="10" t="s">
        <v>31</v>
      </c>
      <c r="G215" s="10">
        <f>COUNTIFS('Kaikki ottelut'!C:C,B215,'Kaikki ottelut'!E:E,D215,'Kaikki ottelut'!G:G,"*"&amp;E215&amp;"*")</f>
        <v>1</v>
      </c>
      <c r="H215" s="10"/>
    </row>
    <row r="216" spans="1:8" x14ac:dyDescent="0.25">
      <c r="A216" s="13">
        <f t="shared" si="4"/>
        <v>36</v>
      </c>
      <c r="B216" s="14">
        <f t="shared" si="5"/>
        <v>46268</v>
      </c>
      <c r="C216" s="10" t="s">
        <v>35</v>
      </c>
      <c r="D216" s="15">
        <v>0.75</v>
      </c>
      <c r="E216" s="10" t="s">
        <v>32</v>
      </c>
      <c r="F216" s="10" t="s">
        <v>31</v>
      </c>
      <c r="G216" s="10">
        <f>COUNTIFS('Kaikki ottelut'!C:C,B216,'Kaikki ottelut'!E:E,D216,'Kaikki ottelut'!G:G,"*"&amp;E216&amp;"*")</f>
        <v>0</v>
      </c>
      <c r="H216" s="10"/>
    </row>
    <row r="217" spans="1:8" x14ac:dyDescent="0.25">
      <c r="A217" s="13">
        <f t="shared" si="4"/>
        <v>36</v>
      </c>
      <c r="B217" s="14">
        <f t="shared" si="5"/>
        <v>46268</v>
      </c>
      <c r="C217" s="10" t="s">
        <v>35</v>
      </c>
      <c r="D217" s="15">
        <v>0.79166666666666663</v>
      </c>
      <c r="E217" s="10" t="s">
        <v>15</v>
      </c>
      <c r="F217" s="10" t="s">
        <v>31</v>
      </c>
      <c r="G217" s="10">
        <f>COUNTIFS('Kaikki ottelut'!C:C,B217,'Kaikki ottelut'!E:E,D217,'Kaikki ottelut'!G:G,"*"&amp;E217&amp;"*")</f>
        <v>1</v>
      </c>
      <c r="H217" s="10"/>
    </row>
    <row r="218" spans="1:8" x14ac:dyDescent="0.25">
      <c r="A218" s="13">
        <f t="shared" si="4"/>
        <v>36</v>
      </c>
      <c r="B218" s="14">
        <f t="shared" si="5"/>
        <v>46268</v>
      </c>
      <c r="C218" s="10" t="s">
        <v>35</v>
      </c>
      <c r="D218" s="15">
        <v>0.79166666666666663</v>
      </c>
      <c r="E218" s="10" t="s">
        <v>23</v>
      </c>
      <c r="F218" s="10" t="s">
        <v>31</v>
      </c>
      <c r="G218" s="10">
        <f>COUNTIFS('Kaikki ottelut'!C:C,B218,'Kaikki ottelut'!E:E,D218,'Kaikki ottelut'!G:G,"*"&amp;E218&amp;"*")</f>
        <v>0</v>
      </c>
      <c r="H218" s="10"/>
    </row>
    <row r="219" spans="1:8" x14ac:dyDescent="0.25">
      <c r="A219" s="13">
        <f t="shared" si="4"/>
        <v>36</v>
      </c>
      <c r="B219" s="14">
        <f t="shared" si="5"/>
        <v>46268</v>
      </c>
      <c r="C219" s="10" t="s">
        <v>35</v>
      </c>
      <c r="D219" s="15">
        <v>0.79166666666666663</v>
      </c>
      <c r="E219" s="10" t="s">
        <v>19</v>
      </c>
      <c r="F219" s="10" t="s">
        <v>31</v>
      </c>
      <c r="G219" s="10">
        <f>COUNTIFS('Kaikki ottelut'!C:C,B219,'Kaikki ottelut'!E:E,D219,'Kaikki ottelut'!G:G,"*"&amp;E219&amp;"*")</f>
        <v>2</v>
      </c>
      <c r="H219" s="10"/>
    </row>
    <row r="220" spans="1:8" x14ac:dyDescent="0.25">
      <c r="A220" s="13">
        <f t="shared" si="4"/>
        <v>36</v>
      </c>
      <c r="B220" s="14">
        <f t="shared" si="5"/>
        <v>46268</v>
      </c>
      <c r="C220" s="10" t="s">
        <v>35</v>
      </c>
      <c r="D220" s="15">
        <v>0.79166666666666663</v>
      </c>
      <c r="E220" s="10" t="s">
        <v>9</v>
      </c>
      <c r="F220" s="10" t="s">
        <v>31</v>
      </c>
      <c r="G220" s="10">
        <f>COUNTIFS('Kaikki ottelut'!C:C,B220,'Kaikki ottelut'!E:E,D220,'Kaikki ottelut'!G:G,"*"&amp;E220&amp;"*")</f>
        <v>1</v>
      </c>
      <c r="H220" s="10"/>
    </row>
    <row r="221" spans="1:8" x14ac:dyDescent="0.25">
      <c r="A221" s="17">
        <f t="shared" si="4"/>
        <v>36</v>
      </c>
      <c r="B221" s="18">
        <f t="shared" si="5"/>
        <v>46268</v>
      </c>
      <c r="C221" s="19" t="s">
        <v>35</v>
      </c>
      <c r="D221" s="20">
        <v>0.79166666666666663</v>
      </c>
      <c r="E221" s="19" t="s">
        <v>10</v>
      </c>
      <c r="F221" s="19" t="s">
        <v>31</v>
      </c>
      <c r="G221" s="10">
        <f>COUNTIFS('Kaikki ottelut'!C:C,B221,'Kaikki ottelut'!E:E,D221,'Kaikki ottelut'!G:G,"*"&amp;E221&amp;"*")</f>
        <v>0</v>
      </c>
      <c r="H221" s="19" t="s">
        <v>85</v>
      </c>
    </row>
    <row r="222" spans="1:8" x14ac:dyDescent="0.25">
      <c r="A222" s="13">
        <f>A167+1</f>
        <v>37</v>
      </c>
      <c r="B222" s="14">
        <f>B167+7</f>
        <v>46272</v>
      </c>
      <c r="C222" s="10" t="s">
        <v>29</v>
      </c>
      <c r="D222" s="15">
        <v>0.70833333333333337</v>
      </c>
      <c r="E222" s="10" t="s">
        <v>15</v>
      </c>
      <c r="F222" s="10" t="s">
        <v>31</v>
      </c>
      <c r="G222" s="10">
        <f>COUNTIFS('Kaikki ottelut'!C:C,B222,'Kaikki ottelut'!E:E,D222,'Kaikki ottelut'!G:G,"*"&amp;E222&amp;"*")</f>
        <v>2</v>
      </c>
      <c r="H222" s="10"/>
    </row>
    <row r="223" spans="1:8" x14ac:dyDescent="0.25">
      <c r="A223" s="13">
        <f>A168+1</f>
        <v>37</v>
      </c>
      <c r="B223" s="14">
        <f>B168+7</f>
        <v>46272</v>
      </c>
      <c r="C223" s="10" t="s">
        <v>29</v>
      </c>
      <c r="D223" s="15">
        <v>0.70833333333333337</v>
      </c>
      <c r="E223" s="10" t="s">
        <v>17</v>
      </c>
      <c r="F223" s="10" t="s">
        <v>30</v>
      </c>
      <c r="G223" s="10">
        <f>COUNTIFS('Kaikki ottelut'!C:C,B223,'Kaikki ottelut'!E:E,D223,'Kaikki ottelut'!G:G,"*"&amp;E223&amp;"*")</f>
        <v>1</v>
      </c>
      <c r="H223" s="10"/>
    </row>
    <row r="224" spans="1:8" x14ac:dyDescent="0.25">
      <c r="A224" s="13">
        <f t="shared" ref="A224:A276" si="6">A169+1</f>
        <v>37</v>
      </c>
      <c r="B224" s="14">
        <f t="shared" ref="B224:B276" si="7">B169+7</f>
        <v>46272</v>
      </c>
      <c r="C224" s="9" t="s">
        <v>29</v>
      </c>
      <c r="D224" s="16">
        <v>0.77083333333333337</v>
      </c>
      <c r="E224" s="9" t="s">
        <v>44</v>
      </c>
      <c r="F224" s="9" t="s">
        <v>31</v>
      </c>
      <c r="G224" s="10">
        <f>COUNTIFS('Kaikki ottelut'!C:C,B224,'Kaikki ottelut'!E:E,D224,'Kaikki ottelut'!G:G,"*"&amp;E224&amp;"*")</f>
        <v>0</v>
      </c>
    </row>
    <row r="225" spans="1:8" x14ac:dyDescent="0.25">
      <c r="A225" s="13">
        <f t="shared" si="6"/>
        <v>37</v>
      </c>
      <c r="B225" s="14">
        <f t="shared" si="7"/>
        <v>46272</v>
      </c>
      <c r="C225" s="9" t="s">
        <v>29</v>
      </c>
      <c r="D225" s="16">
        <v>0.75</v>
      </c>
      <c r="E225" s="10" t="s">
        <v>17</v>
      </c>
      <c r="F225" s="10" t="s">
        <v>30</v>
      </c>
      <c r="G225" s="10">
        <f>COUNTIFS('Kaikki ottelut'!C:C,B225,'Kaikki ottelut'!E:E,D225,'Kaikki ottelut'!G:G,"*"&amp;E225&amp;"*")</f>
        <v>1</v>
      </c>
      <c r="H225" s="10"/>
    </row>
    <row r="226" spans="1:8" x14ac:dyDescent="0.25">
      <c r="A226" s="13">
        <f t="shared" si="6"/>
        <v>37</v>
      </c>
      <c r="B226" s="14">
        <f t="shared" si="7"/>
        <v>46272</v>
      </c>
      <c r="C226" s="9" t="s">
        <v>29</v>
      </c>
      <c r="D226" s="16">
        <v>0.75</v>
      </c>
      <c r="E226" s="9" t="s">
        <v>18</v>
      </c>
      <c r="F226" s="9" t="s">
        <v>30</v>
      </c>
      <c r="G226" s="10">
        <f>COUNTIFS('Kaikki ottelut'!C:C,B226,'Kaikki ottelut'!E:E,D226,'Kaikki ottelut'!G:G,"*"&amp;E226&amp;"*")</f>
        <v>0</v>
      </c>
    </row>
    <row r="227" spans="1:8" x14ac:dyDescent="0.25">
      <c r="A227" s="13">
        <f t="shared" si="6"/>
        <v>37</v>
      </c>
      <c r="B227" s="14">
        <f t="shared" si="7"/>
        <v>46272</v>
      </c>
      <c r="C227" s="9" t="s">
        <v>29</v>
      </c>
      <c r="D227" s="16">
        <v>0.75</v>
      </c>
      <c r="E227" s="9" t="s">
        <v>64</v>
      </c>
      <c r="F227" s="9" t="s">
        <v>30</v>
      </c>
      <c r="G227" s="10">
        <f>COUNTIFS('Kaikki ottelut'!C:C,B227,'Kaikki ottelut'!E:E,D227,'Kaikki ottelut'!G:G,"*"&amp;E227&amp;"*")</f>
        <v>1</v>
      </c>
    </row>
    <row r="228" spans="1:8" x14ac:dyDescent="0.25">
      <c r="A228" s="13">
        <f t="shared" si="6"/>
        <v>37</v>
      </c>
      <c r="B228" s="14">
        <f t="shared" si="7"/>
        <v>46272</v>
      </c>
      <c r="C228" s="9" t="s">
        <v>29</v>
      </c>
      <c r="D228" s="16">
        <v>0.75</v>
      </c>
      <c r="E228" s="9" t="s">
        <v>32</v>
      </c>
      <c r="F228" s="9" t="s">
        <v>31</v>
      </c>
      <c r="G228" s="10">
        <f>COUNTIFS('Kaikki ottelut'!C:C,B228,'Kaikki ottelut'!E:E,D228,'Kaikki ottelut'!G:G,"*"&amp;E228&amp;"*")</f>
        <v>2</v>
      </c>
      <c r="H228" s="9" t="s">
        <v>84</v>
      </c>
    </row>
    <row r="229" spans="1:8" x14ac:dyDescent="0.25">
      <c r="A229" s="13">
        <f t="shared" si="6"/>
        <v>37</v>
      </c>
      <c r="B229" s="14">
        <f t="shared" si="7"/>
        <v>46272</v>
      </c>
      <c r="C229" s="9" t="s">
        <v>29</v>
      </c>
      <c r="D229" s="16">
        <v>0.75</v>
      </c>
      <c r="E229" s="9" t="s">
        <v>24</v>
      </c>
      <c r="F229" s="9" t="s">
        <v>31</v>
      </c>
      <c r="G229" s="10">
        <f>COUNTIFS('Kaikki ottelut'!C:C,B229,'Kaikki ottelut'!E:E,D229,'Kaikki ottelut'!G:G,"*"&amp;E229&amp;"*")</f>
        <v>2</v>
      </c>
    </row>
    <row r="230" spans="1:8" x14ac:dyDescent="0.25">
      <c r="A230" s="13">
        <f t="shared" si="6"/>
        <v>37</v>
      </c>
      <c r="B230" s="14">
        <f t="shared" si="7"/>
        <v>46272</v>
      </c>
      <c r="C230" s="9" t="s">
        <v>29</v>
      </c>
      <c r="D230" s="16">
        <v>0.79166666666666663</v>
      </c>
      <c r="E230" s="9" t="s">
        <v>32</v>
      </c>
      <c r="F230" s="9" t="s">
        <v>31</v>
      </c>
      <c r="G230" s="10">
        <f>COUNTIFS('Kaikki ottelut'!C:C,B230,'Kaikki ottelut'!E:E,D230,'Kaikki ottelut'!G:G,"*"&amp;E230&amp;"*")</f>
        <v>2</v>
      </c>
      <c r="H230" s="9" t="s">
        <v>84</v>
      </c>
    </row>
    <row r="231" spans="1:8" x14ac:dyDescent="0.25">
      <c r="A231" s="13">
        <f t="shared" si="6"/>
        <v>37</v>
      </c>
      <c r="B231" s="14">
        <f t="shared" si="7"/>
        <v>46273</v>
      </c>
      <c r="C231" s="9" t="s">
        <v>33</v>
      </c>
      <c r="D231" s="16">
        <v>0.70833333333333337</v>
      </c>
      <c r="E231" s="9" t="s">
        <v>54</v>
      </c>
      <c r="F231" s="9" t="s">
        <v>30</v>
      </c>
      <c r="G231" s="10">
        <f>COUNTIFS('Kaikki ottelut'!C:C,B231,'Kaikki ottelut'!E:E,D231,'Kaikki ottelut'!G:G,"*"&amp;E231&amp;"*")</f>
        <v>1</v>
      </c>
      <c r="H231" s="9"/>
    </row>
    <row r="232" spans="1:8" x14ac:dyDescent="0.25">
      <c r="A232" s="13">
        <f t="shared" si="6"/>
        <v>37</v>
      </c>
      <c r="B232" s="14">
        <f t="shared" si="7"/>
        <v>46273</v>
      </c>
      <c r="C232" s="9" t="s">
        <v>33</v>
      </c>
      <c r="D232" s="16">
        <v>0.70833333333333337</v>
      </c>
      <c r="E232" s="9" t="s">
        <v>19</v>
      </c>
      <c r="F232" s="9" t="s">
        <v>31</v>
      </c>
      <c r="G232" s="10">
        <f>COUNTIFS('Kaikki ottelut'!C:C,B232,'Kaikki ottelut'!E:E,D232,'Kaikki ottelut'!G:G,"*"&amp;E232&amp;"*")</f>
        <v>1</v>
      </c>
      <c r="H232" s="9"/>
    </row>
    <row r="233" spans="1:8" x14ac:dyDescent="0.25">
      <c r="A233" s="13">
        <f t="shared" si="6"/>
        <v>37</v>
      </c>
      <c r="B233" s="14">
        <f t="shared" si="7"/>
        <v>46273</v>
      </c>
      <c r="C233" s="9" t="s">
        <v>33</v>
      </c>
      <c r="D233" s="16">
        <v>0.70833333333333337</v>
      </c>
      <c r="E233" s="9" t="s">
        <v>9</v>
      </c>
      <c r="F233" s="9" t="s">
        <v>31</v>
      </c>
      <c r="G233" s="10">
        <f>COUNTIFS('Kaikki ottelut'!C:C,B233,'Kaikki ottelut'!E:E,D233,'Kaikki ottelut'!G:G,"*"&amp;E233&amp;"*")</f>
        <v>0</v>
      </c>
    </row>
    <row r="234" spans="1:8" x14ac:dyDescent="0.25">
      <c r="A234" s="13">
        <f t="shared" si="6"/>
        <v>37</v>
      </c>
      <c r="B234" s="14">
        <f t="shared" si="7"/>
        <v>46273</v>
      </c>
      <c r="C234" s="9" t="s">
        <v>33</v>
      </c>
      <c r="D234" s="16">
        <v>0.77083333333333337</v>
      </c>
      <c r="E234" s="9" t="s">
        <v>44</v>
      </c>
      <c r="F234" s="9" t="s">
        <v>31</v>
      </c>
      <c r="G234" s="10">
        <f>COUNTIFS('Kaikki ottelut'!C:C,B234,'Kaikki ottelut'!E:E,D234,'Kaikki ottelut'!G:G,"*"&amp;E234&amp;"*")</f>
        <v>0</v>
      </c>
    </row>
    <row r="235" spans="1:8" x14ac:dyDescent="0.25">
      <c r="A235" s="13">
        <f t="shared" si="6"/>
        <v>37</v>
      </c>
      <c r="B235" s="14">
        <f t="shared" si="7"/>
        <v>46273</v>
      </c>
      <c r="C235" s="9" t="s">
        <v>33</v>
      </c>
      <c r="D235" s="16">
        <v>0.75</v>
      </c>
      <c r="E235" s="9" t="s">
        <v>17</v>
      </c>
      <c r="F235" s="9" t="s">
        <v>30</v>
      </c>
      <c r="G235" s="10">
        <f>COUNTIFS('Kaikki ottelut'!C:C,B235,'Kaikki ottelut'!E:E,D235,'Kaikki ottelut'!G:G,"*"&amp;E235&amp;"*")</f>
        <v>1</v>
      </c>
      <c r="H235" s="9" t="s">
        <v>84</v>
      </c>
    </row>
    <row r="236" spans="1:8" x14ac:dyDescent="0.25">
      <c r="A236" s="13">
        <f t="shared" si="6"/>
        <v>37</v>
      </c>
      <c r="B236" s="14">
        <f t="shared" si="7"/>
        <v>46273</v>
      </c>
      <c r="C236" s="9" t="s">
        <v>33</v>
      </c>
      <c r="D236" s="16">
        <v>0.75</v>
      </c>
      <c r="E236" s="9" t="s">
        <v>18</v>
      </c>
      <c r="F236" s="9" t="s">
        <v>30</v>
      </c>
      <c r="G236" s="10">
        <f>COUNTIFS('Kaikki ottelut'!C:C,B236,'Kaikki ottelut'!E:E,D236,'Kaikki ottelut'!G:G,"*"&amp;E236&amp;"*")</f>
        <v>1</v>
      </c>
    </row>
    <row r="237" spans="1:8" x14ac:dyDescent="0.25">
      <c r="A237" s="13">
        <f t="shared" si="6"/>
        <v>37</v>
      </c>
      <c r="B237" s="14">
        <f t="shared" si="7"/>
        <v>46273</v>
      </c>
      <c r="C237" s="9" t="s">
        <v>33</v>
      </c>
      <c r="D237" s="16">
        <v>0.75</v>
      </c>
      <c r="E237" s="9" t="s">
        <v>23</v>
      </c>
      <c r="F237" s="9" t="s">
        <v>31</v>
      </c>
      <c r="G237" s="10">
        <f>COUNTIFS('Kaikki ottelut'!C:C,B237,'Kaikki ottelut'!E:E,D237,'Kaikki ottelut'!G:G,"*"&amp;E237&amp;"*")</f>
        <v>0</v>
      </c>
    </row>
    <row r="238" spans="1:8" x14ac:dyDescent="0.25">
      <c r="A238" s="13">
        <f t="shared" si="6"/>
        <v>37</v>
      </c>
      <c r="B238" s="14">
        <f t="shared" si="7"/>
        <v>46273</v>
      </c>
      <c r="C238" s="9" t="s">
        <v>33</v>
      </c>
      <c r="D238" s="16">
        <v>0.75</v>
      </c>
      <c r="E238" s="9" t="s">
        <v>64</v>
      </c>
      <c r="F238" s="9" t="s">
        <v>30</v>
      </c>
      <c r="G238" s="10">
        <f>COUNTIFS('Kaikki ottelut'!C:C,B238,'Kaikki ottelut'!E:E,D238,'Kaikki ottelut'!G:G,"*"&amp;E238&amp;"*")</f>
        <v>0</v>
      </c>
    </row>
    <row r="239" spans="1:8" x14ac:dyDescent="0.25">
      <c r="A239" s="13">
        <f t="shared" si="6"/>
        <v>37</v>
      </c>
      <c r="B239" s="14">
        <f t="shared" si="7"/>
        <v>46273</v>
      </c>
      <c r="C239" s="9" t="s">
        <v>33</v>
      </c>
      <c r="D239" s="16">
        <v>0.75</v>
      </c>
      <c r="E239" s="9" t="s">
        <v>54</v>
      </c>
      <c r="F239" s="9" t="s">
        <v>30</v>
      </c>
      <c r="G239" s="10">
        <f>COUNTIFS('Kaikki ottelut'!C:C,B239,'Kaikki ottelut'!E:E,D239,'Kaikki ottelut'!G:G,"*"&amp;E239&amp;"*")</f>
        <v>1</v>
      </c>
    </row>
    <row r="240" spans="1:8" x14ac:dyDescent="0.25">
      <c r="A240" s="13">
        <f t="shared" si="6"/>
        <v>37</v>
      </c>
      <c r="B240" s="14">
        <f t="shared" si="7"/>
        <v>46273</v>
      </c>
      <c r="C240" s="9" t="s">
        <v>33</v>
      </c>
      <c r="D240" s="16">
        <v>0.75</v>
      </c>
      <c r="E240" s="9" t="s">
        <v>16</v>
      </c>
      <c r="F240" s="9" t="s">
        <v>30</v>
      </c>
      <c r="G240" s="10">
        <f>COUNTIFS('Kaikki ottelut'!C:C,B240,'Kaikki ottelut'!E:E,D240,'Kaikki ottelut'!G:G,"*"&amp;E240&amp;"*")</f>
        <v>1</v>
      </c>
    </row>
    <row r="241" spans="1:8" x14ac:dyDescent="0.25">
      <c r="A241" s="13">
        <f t="shared" si="6"/>
        <v>37</v>
      </c>
      <c r="B241" s="14">
        <f t="shared" si="7"/>
        <v>46273</v>
      </c>
      <c r="C241" s="9" t="s">
        <v>33</v>
      </c>
      <c r="D241" s="16">
        <v>0.75</v>
      </c>
      <c r="E241" s="9" t="s">
        <v>22</v>
      </c>
      <c r="F241" s="9" t="s">
        <v>30</v>
      </c>
      <c r="G241" s="10">
        <f>COUNTIFS('Kaikki ottelut'!C:C,B241,'Kaikki ottelut'!E:E,D241,'Kaikki ottelut'!G:G,"*"&amp;E241&amp;"*")</f>
        <v>1</v>
      </c>
    </row>
    <row r="242" spans="1:8" x14ac:dyDescent="0.25">
      <c r="A242" s="13">
        <f t="shared" si="6"/>
        <v>37</v>
      </c>
      <c r="B242" s="14">
        <f t="shared" si="7"/>
        <v>46274</v>
      </c>
      <c r="C242" s="9" t="s">
        <v>34</v>
      </c>
      <c r="D242" s="16">
        <v>0.70833333333333337</v>
      </c>
      <c r="E242" s="9" t="s">
        <v>15</v>
      </c>
      <c r="F242" s="9" t="s">
        <v>31</v>
      </c>
      <c r="G242" s="10">
        <f>COUNTIFS('Kaikki ottelut'!C:C,B242,'Kaikki ottelut'!E:E,D242,'Kaikki ottelut'!G:G,"*"&amp;E242&amp;"*")</f>
        <v>2</v>
      </c>
    </row>
    <row r="243" spans="1:8" x14ac:dyDescent="0.25">
      <c r="A243" s="13">
        <f t="shared" si="6"/>
        <v>37</v>
      </c>
      <c r="B243" s="14">
        <f t="shared" si="7"/>
        <v>46274</v>
      </c>
      <c r="C243" s="9" t="s">
        <v>34</v>
      </c>
      <c r="D243" s="16">
        <v>0.70833333333333337</v>
      </c>
      <c r="E243" s="9" t="s">
        <v>17</v>
      </c>
      <c r="F243" s="9" t="s">
        <v>30</v>
      </c>
      <c r="G243" s="10">
        <f>COUNTIFS('Kaikki ottelut'!C:C,B243,'Kaikki ottelut'!E:E,D243,'Kaikki ottelut'!G:G,"*"&amp;E243&amp;"*")</f>
        <v>0</v>
      </c>
      <c r="H243" s="9"/>
    </row>
    <row r="244" spans="1:8" x14ac:dyDescent="0.25">
      <c r="A244" s="13">
        <f t="shared" si="6"/>
        <v>37</v>
      </c>
      <c r="B244" s="14">
        <f t="shared" si="7"/>
        <v>46274</v>
      </c>
      <c r="C244" s="9" t="s">
        <v>34</v>
      </c>
      <c r="D244" s="16">
        <v>0.70833333333333337</v>
      </c>
      <c r="E244" s="9" t="s">
        <v>18</v>
      </c>
      <c r="F244" s="9" t="s">
        <v>30</v>
      </c>
      <c r="G244" s="10">
        <f>COUNTIFS('Kaikki ottelut'!C:C,B244,'Kaikki ottelut'!E:E,D244,'Kaikki ottelut'!G:G,"*"&amp;E244&amp;"*")</f>
        <v>0</v>
      </c>
    </row>
    <row r="245" spans="1:8" x14ac:dyDescent="0.25">
      <c r="A245" s="13">
        <f t="shared" si="6"/>
        <v>37</v>
      </c>
      <c r="B245" s="14">
        <f t="shared" si="7"/>
        <v>46274</v>
      </c>
      <c r="C245" s="9" t="s">
        <v>34</v>
      </c>
      <c r="D245" s="16">
        <v>0.70833333333333337</v>
      </c>
      <c r="E245" s="9" t="s">
        <v>54</v>
      </c>
      <c r="F245" s="9" t="s">
        <v>30</v>
      </c>
      <c r="G245" s="10">
        <f>COUNTIFS('Kaikki ottelut'!C:C,B245,'Kaikki ottelut'!E:E,D245,'Kaikki ottelut'!G:G,"*"&amp;E245&amp;"*")</f>
        <v>0</v>
      </c>
    </row>
    <row r="246" spans="1:8" x14ac:dyDescent="0.25">
      <c r="A246" s="13">
        <f t="shared" si="6"/>
        <v>37</v>
      </c>
      <c r="B246" s="14">
        <f t="shared" si="7"/>
        <v>46274</v>
      </c>
      <c r="C246" s="9" t="s">
        <v>34</v>
      </c>
      <c r="D246" s="16">
        <v>0.70833333333333337</v>
      </c>
      <c r="E246" s="9" t="s">
        <v>14</v>
      </c>
      <c r="F246" s="9" t="s">
        <v>31</v>
      </c>
      <c r="G246" s="10">
        <f>COUNTIFS('Kaikki ottelut'!C:C,B246,'Kaikki ottelut'!E:E,D246,'Kaikki ottelut'!G:G,"*"&amp;E246&amp;"*")</f>
        <v>2</v>
      </c>
    </row>
    <row r="247" spans="1:8" x14ac:dyDescent="0.25">
      <c r="A247" s="13">
        <f t="shared" si="6"/>
        <v>37</v>
      </c>
      <c r="B247" s="14">
        <f t="shared" si="7"/>
        <v>46274</v>
      </c>
      <c r="C247" s="9" t="s">
        <v>34</v>
      </c>
      <c r="D247" s="16">
        <v>0.70833333333333337</v>
      </c>
      <c r="E247" s="9" t="s">
        <v>22</v>
      </c>
      <c r="F247" s="9" t="s">
        <v>30</v>
      </c>
      <c r="G247" s="10">
        <f>COUNTIFS('Kaikki ottelut'!C:C,B247,'Kaikki ottelut'!E:E,D247,'Kaikki ottelut'!G:G,"*"&amp;E247&amp;"*")</f>
        <v>2</v>
      </c>
    </row>
    <row r="248" spans="1:8" x14ac:dyDescent="0.25">
      <c r="A248" s="13">
        <f t="shared" si="6"/>
        <v>37</v>
      </c>
      <c r="B248" s="14">
        <f t="shared" si="7"/>
        <v>46274</v>
      </c>
      <c r="C248" s="9" t="s">
        <v>34</v>
      </c>
      <c r="D248" s="16">
        <v>0.70833333333333337</v>
      </c>
      <c r="E248" s="9" t="s">
        <v>20</v>
      </c>
      <c r="F248" s="9" t="s">
        <v>31</v>
      </c>
      <c r="G248" s="10">
        <f>COUNTIFS('Kaikki ottelut'!C:C,B248,'Kaikki ottelut'!E:E,D248,'Kaikki ottelut'!G:G,"*"&amp;E248&amp;"*")</f>
        <v>1</v>
      </c>
      <c r="H248" s="9" t="s">
        <v>84</v>
      </c>
    </row>
    <row r="249" spans="1:8" x14ac:dyDescent="0.25">
      <c r="A249" s="13">
        <f t="shared" si="6"/>
        <v>37</v>
      </c>
      <c r="B249" s="14">
        <f t="shared" si="7"/>
        <v>46274</v>
      </c>
      <c r="C249" s="9" t="s">
        <v>34</v>
      </c>
      <c r="D249" s="16">
        <v>0.77083333333333337</v>
      </c>
      <c r="E249" s="9" t="s">
        <v>44</v>
      </c>
      <c r="F249" s="9" t="s">
        <v>31</v>
      </c>
      <c r="G249" s="10">
        <f>COUNTIFS('Kaikki ottelut'!C:C,B249,'Kaikki ottelut'!E:E,D249,'Kaikki ottelut'!G:G,"*"&amp;E249&amp;"*")</f>
        <v>1</v>
      </c>
    </row>
    <row r="250" spans="1:8" x14ac:dyDescent="0.25">
      <c r="A250" s="13">
        <f t="shared" si="6"/>
        <v>37</v>
      </c>
      <c r="B250" s="14">
        <f t="shared" si="7"/>
        <v>46274</v>
      </c>
      <c r="C250" s="9" t="s">
        <v>34</v>
      </c>
      <c r="D250" s="16">
        <v>0.75</v>
      </c>
      <c r="E250" s="9" t="s">
        <v>17</v>
      </c>
      <c r="F250" s="9" t="s">
        <v>30</v>
      </c>
      <c r="G250" s="10">
        <f>COUNTIFS('Kaikki ottelut'!C:C,B250,'Kaikki ottelut'!E:E,D250,'Kaikki ottelut'!G:G,"*"&amp;E250&amp;"*")</f>
        <v>1</v>
      </c>
    </row>
    <row r="251" spans="1:8" x14ac:dyDescent="0.25">
      <c r="A251" s="13">
        <f t="shared" si="6"/>
        <v>37</v>
      </c>
      <c r="B251" s="14">
        <f t="shared" si="7"/>
        <v>46274</v>
      </c>
      <c r="C251" s="9" t="s">
        <v>34</v>
      </c>
      <c r="D251" s="16">
        <v>0.75</v>
      </c>
      <c r="E251" s="9" t="s">
        <v>18</v>
      </c>
      <c r="F251" s="9" t="s">
        <v>30</v>
      </c>
      <c r="G251" s="10">
        <f>COUNTIFS('Kaikki ottelut'!C:C,B251,'Kaikki ottelut'!E:E,D251,'Kaikki ottelut'!G:G,"*"&amp;E251&amp;"*")</f>
        <v>1</v>
      </c>
    </row>
    <row r="252" spans="1:8" x14ac:dyDescent="0.25">
      <c r="A252" s="13">
        <f t="shared" si="6"/>
        <v>37</v>
      </c>
      <c r="B252" s="14">
        <f t="shared" si="7"/>
        <v>46274</v>
      </c>
      <c r="C252" s="9" t="s">
        <v>34</v>
      </c>
      <c r="D252" s="16">
        <v>0.75</v>
      </c>
      <c r="E252" s="9" t="s">
        <v>64</v>
      </c>
      <c r="F252" s="9" t="s">
        <v>30</v>
      </c>
      <c r="G252" s="10">
        <f>COUNTIFS('Kaikki ottelut'!C:C,B252,'Kaikki ottelut'!E:E,D252,'Kaikki ottelut'!G:G,"*"&amp;E252&amp;"*")</f>
        <v>0</v>
      </c>
    </row>
    <row r="253" spans="1:8" x14ac:dyDescent="0.25">
      <c r="A253" s="13">
        <f t="shared" si="6"/>
        <v>37</v>
      </c>
      <c r="B253" s="14">
        <f t="shared" si="7"/>
        <v>46274</v>
      </c>
      <c r="C253" s="9" t="s">
        <v>34</v>
      </c>
      <c r="D253" s="16">
        <v>0.75</v>
      </c>
      <c r="E253" s="9" t="s">
        <v>16</v>
      </c>
      <c r="F253" s="9" t="s">
        <v>30</v>
      </c>
      <c r="G253" s="10">
        <f>COUNTIFS('Kaikki ottelut'!C:C,B253,'Kaikki ottelut'!E:E,D253,'Kaikki ottelut'!G:G,"*"&amp;E253&amp;"*")</f>
        <v>1</v>
      </c>
    </row>
    <row r="254" spans="1:8" x14ac:dyDescent="0.25">
      <c r="A254" s="13">
        <f t="shared" si="6"/>
        <v>37</v>
      </c>
      <c r="B254" s="14">
        <f t="shared" si="7"/>
        <v>46274</v>
      </c>
      <c r="C254" s="9" t="s">
        <v>34</v>
      </c>
      <c r="D254" s="16">
        <v>0.75</v>
      </c>
      <c r="E254" s="9" t="s">
        <v>21</v>
      </c>
      <c r="F254" s="9" t="s">
        <v>31</v>
      </c>
      <c r="G254" s="10">
        <f>COUNTIFS('Kaikki ottelut'!C:C,B254,'Kaikki ottelut'!E:E,D254,'Kaikki ottelut'!G:G,"*"&amp;E254&amp;"*")</f>
        <v>1</v>
      </c>
    </row>
    <row r="255" spans="1:8" x14ac:dyDescent="0.25">
      <c r="A255" s="13">
        <f t="shared" si="6"/>
        <v>37</v>
      </c>
      <c r="B255" s="14">
        <f t="shared" si="7"/>
        <v>46274</v>
      </c>
      <c r="C255" s="9" t="s">
        <v>34</v>
      </c>
      <c r="D255" s="16">
        <v>0.75</v>
      </c>
      <c r="E255" s="9" t="s">
        <v>22</v>
      </c>
      <c r="F255" s="9" t="s">
        <v>30</v>
      </c>
      <c r="G255" s="10">
        <f>COUNTIFS('Kaikki ottelut'!C:C,B255,'Kaikki ottelut'!E:E,D255,'Kaikki ottelut'!G:G,"*"&amp;E255&amp;"*")</f>
        <v>1</v>
      </c>
    </row>
    <row r="256" spans="1:8" x14ac:dyDescent="0.25">
      <c r="A256" s="13">
        <f t="shared" si="6"/>
        <v>37</v>
      </c>
      <c r="B256" s="14">
        <f t="shared" si="7"/>
        <v>46274</v>
      </c>
      <c r="C256" s="9" t="s">
        <v>34</v>
      </c>
      <c r="D256" s="16">
        <v>0.75</v>
      </c>
      <c r="E256" s="9" t="s">
        <v>101</v>
      </c>
      <c r="F256" s="9" t="s">
        <v>31</v>
      </c>
      <c r="G256" s="10">
        <f>COUNTIFS('Kaikki ottelut'!C:C,B256,'Kaikki ottelut'!E:E,D256,'Kaikki ottelut'!G:G,"*"&amp;E256&amp;"*")</f>
        <v>0</v>
      </c>
      <c r="H256" s="9" t="s">
        <v>151</v>
      </c>
    </row>
    <row r="257" spans="1:8" x14ac:dyDescent="0.25">
      <c r="A257" s="13">
        <f t="shared" si="6"/>
        <v>37</v>
      </c>
      <c r="B257" s="14">
        <f t="shared" si="7"/>
        <v>46274</v>
      </c>
      <c r="C257" s="9" t="s">
        <v>34</v>
      </c>
      <c r="D257" s="16">
        <v>0.79166666666666663</v>
      </c>
      <c r="E257" s="9" t="s">
        <v>18</v>
      </c>
      <c r="F257" s="9" t="s">
        <v>30</v>
      </c>
      <c r="G257" s="10">
        <f>COUNTIFS('Kaikki ottelut'!C:C,B257,'Kaikki ottelut'!E:E,D257,'Kaikki ottelut'!G:G,"*"&amp;E257&amp;"*")</f>
        <v>0</v>
      </c>
    </row>
    <row r="258" spans="1:8" x14ac:dyDescent="0.25">
      <c r="A258" s="13">
        <f t="shared" si="6"/>
        <v>37</v>
      </c>
      <c r="B258" s="14">
        <f t="shared" si="7"/>
        <v>46274</v>
      </c>
      <c r="C258" s="9" t="s">
        <v>34</v>
      </c>
      <c r="D258" s="16">
        <v>0.79166666666666663</v>
      </c>
      <c r="E258" s="9" t="s">
        <v>23</v>
      </c>
      <c r="F258" s="9" t="s">
        <v>31</v>
      </c>
      <c r="G258" s="10">
        <f>COUNTIFS('Kaikki ottelut'!C:C,B258,'Kaikki ottelut'!E:E,D258,'Kaikki ottelut'!G:G,"*"&amp;E258&amp;"*")</f>
        <v>1</v>
      </c>
    </row>
    <row r="259" spans="1:8" x14ac:dyDescent="0.25">
      <c r="A259" s="13">
        <f t="shared" si="6"/>
        <v>37</v>
      </c>
      <c r="B259" s="14">
        <f t="shared" si="7"/>
        <v>46274</v>
      </c>
      <c r="C259" s="9" t="s">
        <v>34</v>
      </c>
      <c r="D259" s="16">
        <v>0.79166666666666663</v>
      </c>
      <c r="E259" s="9" t="s">
        <v>24</v>
      </c>
      <c r="F259" s="9" t="s">
        <v>31</v>
      </c>
      <c r="G259" s="10">
        <f>COUNTIFS('Kaikki ottelut'!C:C,B259,'Kaikki ottelut'!E:E,D259,'Kaikki ottelut'!G:G,"*"&amp;E259&amp;"*")</f>
        <v>1</v>
      </c>
    </row>
    <row r="260" spans="1:8" x14ac:dyDescent="0.25">
      <c r="A260" s="13">
        <f t="shared" si="6"/>
        <v>37</v>
      </c>
      <c r="B260" s="14">
        <f t="shared" si="7"/>
        <v>46275</v>
      </c>
      <c r="C260" s="10" t="s">
        <v>35</v>
      </c>
      <c r="D260" s="15">
        <v>0.72916666666666663</v>
      </c>
      <c r="E260" s="10" t="s">
        <v>44</v>
      </c>
      <c r="F260" s="10" t="s">
        <v>31</v>
      </c>
      <c r="G260" s="10">
        <f>COUNTIFS('Kaikki ottelut'!C:C,B260,'Kaikki ottelut'!E:E,D260,'Kaikki ottelut'!G:G,"*"&amp;E260&amp;"*")</f>
        <v>1</v>
      </c>
      <c r="H260" s="10"/>
    </row>
    <row r="261" spans="1:8" x14ac:dyDescent="0.25">
      <c r="A261" s="13">
        <f t="shared" si="6"/>
        <v>37</v>
      </c>
      <c r="B261" s="14">
        <f t="shared" si="7"/>
        <v>46275</v>
      </c>
      <c r="C261" s="10" t="s">
        <v>35</v>
      </c>
      <c r="D261" s="15">
        <v>0.70833333333333337</v>
      </c>
      <c r="E261" s="10" t="s">
        <v>17</v>
      </c>
      <c r="F261" s="10" t="s">
        <v>30</v>
      </c>
      <c r="G261" s="10">
        <f>COUNTIFS('Kaikki ottelut'!C:C,B261,'Kaikki ottelut'!E:E,D261,'Kaikki ottelut'!G:G,"*"&amp;E261&amp;"*")</f>
        <v>0</v>
      </c>
      <c r="H261" s="10"/>
    </row>
    <row r="262" spans="1:8" x14ac:dyDescent="0.25">
      <c r="A262" s="13">
        <f t="shared" si="6"/>
        <v>37</v>
      </c>
      <c r="B262" s="14">
        <f t="shared" si="7"/>
        <v>46275</v>
      </c>
      <c r="C262" s="10" t="s">
        <v>35</v>
      </c>
      <c r="D262" s="15">
        <v>0.70833333333333337</v>
      </c>
      <c r="E262" s="10" t="s">
        <v>18</v>
      </c>
      <c r="F262" s="10" t="s">
        <v>30</v>
      </c>
      <c r="G262" s="10">
        <f>COUNTIFS('Kaikki ottelut'!C:C,B262,'Kaikki ottelut'!E:E,D262,'Kaikki ottelut'!G:G,"*"&amp;E262&amp;"*")</f>
        <v>0</v>
      </c>
      <c r="H262" s="10"/>
    </row>
    <row r="263" spans="1:8" x14ac:dyDescent="0.25">
      <c r="A263" s="13">
        <f t="shared" si="6"/>
        <v>37</v>
      </c>
      <c r="B263" s="14">
        <f t="shared" si="7"/>
        <v>46275</v>
      </c>
      <c r="C263" s="10" t="s">
        <v>35</v>
      </c>
      <c r="D263" s="15">
        <v>0.70833333333333337</v>
      </c>
      <c r="E263" s="10" t="s">
        <v>16</v>
      </c>
      <c r="F263" s="10" t="s">
        <v>30</v>
      </c>
      <c r="G263" s="10">
        <f>COUNTIFS('Kaikki ottelut'!C:C,B263,'Kaikki ottelut'!E:E,D263,'Kaikki ottelut'!G:G,"*"&amp;E263&amp;"*")</f>
        <v>0</v>
      </c>
      <c r="H263" s="10"/>
    </row>
    <row r="264" spans="1:8" x14ac:dyDescent="0.25">
      <c r="A264" s="13">
        <f t="shared" si="6"/>
        <v>37</v>
      </c>
      <c r="B264" s="14">
        <f t="shared" si="7"/>
        <v>46275</v>
      </c>
      <c r="C264" s="10" t="s">
        <v>35</v>
      </c>
      <c r="D264" s="15">
        <v>0.70833333333333337</v>
      </c>
      <c r="E264" s="10" t="s">
        <v>22</v>
      </c>
      <c r="F264" s="10" t="s">
        <v>30</v>
      </c>
      <c r="G264" s="10">
        <f>COUNTIFS('Kaikki ottelut'!C:C,B264,'Kaikki ottelut'!E:E,D264,'Kaikki ottelut'!G:G,"*"&amp;E264&amp;"*")</f>
        <v>0</v>
      </c>
      <c r="H264" s="10"/>
    </row>
    <row r="265" spans="1:8" x14ac:dyDescent="0.25">
      <c r="A265" s="13">
        <f t="shared" si="6"/>
        <v>37</v>
      </c>
      <c r="B265" s="14">
        <f t="shared" si="7"/>
        <v>46275</v>
      </c>
      <c r="C265" s="10" t="s">
        <v>35</v>
      </c>
      <c r="D265" s="15">
        <v>0.75</v>
      </c>
      <c r="E265" s="10" t="s">
        <v>17</v>
      </c>
      <c r="F265" s="10" t="s">
        <v>30</v>
      </c>
      <c r="G265" s="10">
        <f>COUNTIFS('Kaikki ottelut'!C:C,B265,'Kaikki ottelut'!E:E,D265,'Kaikki ottelut'!G:G,"*"&amp;E265&amp;"*")</f>
        <v>0</v>
      </c>
      <c r="H265" s="10"/>
    </row>
    <row r="266" spans="1:8" x14ac:dyDescent="0.25">
      <c r="A266" s="13">
        <f t="shared" si="6"/>
        <v>37</v>
      </c>
      <c r="B266" s="14">
        <f t="shared" si="7"/>
        <v>46275</v>
      </c>
      <c r="C266" s="10" t="s">
        <v>35</v>
      </c>
      <c r="D266" s="15">
        <v>0.75</v>
      </c>
      <c r="E266" s="10" t="s">
        <v>18</v>
      </c>
      <c r="F266" s="10" t="s">
        <v>30</v>
      </c>
      <c r="G266" s="10">
        <f>COUNTIFS('Kaikki ottelut'!C:C,B266,'Kaikki ottelut'!E:E,D266,'Kaikki ottelut'!G:G,"*"&amp;E266&amp;"*")</f>
        <v>1</v>
      </c>
      <c r="H266" s="10"/>
    </row>
    <row r="267" spans="1:8" x14ac:dyDescent="0.25">
      <c r="A267" s="13">
        <f t="shared" si="6"/>
        <v>37</v>
      </c>
      <c r="B267" s="14">
        <f t="shared" si="7"/>
        <v>46275</v>
      </c>
      <c r="C267" s="10" t="s">
        <v>35</v>
      </c>
      <c r="D267" s="15">
        <v>0.75</v>
      </c>
      <c r="E267" s="10" t="s">
        <v>64</v>
      </c>
      <c r="F267" s="10" t="s">
        <v>30</v>
      </c>
      <c r="G267" s="10">
        <f>COUNTIFS('Kaikki ottelut'!C:C,B267,'Kaikki ottelut'!E:E,D267,'Kaikki ottelut'!G:G,"*"&amp;E267&amp;"*")</f>
        <v>0</v>
      </c>
      <c r="H267" s="10"/>
    </row>
    <row r="268" spans="1:8" x14ac:dyDescent="0.25">
      <c r="A268" s="13">
        <f t="shared" si="6"/>
        <v>37</v>
      </c>
      <c r="B268" s="14">
        <f t="shared" si="7"/>
        <v>46275</v>
      </c>
      <c r="C268" s="10" t="s">
        <v>35</v>
      </c>
      <c r="D268" s="15">
        <v>0.75</v>
      </c>
      <c r="E268" s="10" t="s">
        <v>54</v>
      </c>
      <c r="F268" s="10" t="s">
        <v>30</v>
      </c>
      <c r="G268" s="10">
        <f>COUNTIFS('Kaikki ottelut'!C:C,B268,'Kaikki ottelut'!E:E,D268,'Kaikki ottelut'!G:G,"*"&amp;E268&amp;"*")</f>
        <v>0</v>
      </c>
      <c r="H268" s="10"/>
    </row>
    <row r="269" spans="1:8" x14ac:dyDescent="0.25">
      <c r="A269" s="13">
        <f t="shared" si="6"/>
        <v>37</v>
      </c>
      <c r="B269" s="14">
        <f t="shared" si="7"/>
        <v>46275</v>
      </c>
      <c r="C269" s="10" t="s">
        <v>35</v>
      </c>
      <c r="D269" s="15">
        <v>0.75</v>
      </c>
      <c r="E269" s="10" t="s">
        <v>9</v>
      </c>
      <c r="F269" s="10" t="s">
        <v>31</v>
      </c>
      <c r="G269" s="10">
        <f>COUNTIFS('Kaikki ottelut'!C:C,B269,'Kaikki ottelut'!E:E,D269,'Kaikki ottelut'!G:G,"*"&amp;E269&amp;"*")</f>
        <v>1</v>
      </c>
      <c r="H269" s="10"/>
    </row>
    <row r="270" spans="1:8" x14ac:dyDescent="0.25">
      <c r="A270" s="13">
        <f t="shared" si="6"/>
        <v>37</v>
      </c>
      <c r="B270" s="14">
        <f t="shared" si="7"/>
        <v>46275</v>
      </c>
      <c r="C270" s="10" t="s">
        <v>35</v>
      </c>
      <c r="D270" s="15">
        <v>0.75</v>
      </c>
      <c r="E270" s="10" t="s">
        <v>10</v>
      </c>
      <c r="F270" s="10" t="s">
        <v>31</v>
      </c>
      <c r="G270" s="10">
        <f>COUNTIFS('Kaikki ottelut'!C:C,B270,'Kaikki ottelut'!E:E,D270,'Kaikki ottelut'!G:G,"*"&amp;E270&amp;"*")</f>
        <v>1</v>
      </c>
      <c r="H270" s="10"/>
    </row>
    <row r="271" spans="1:8" x14ac:dyDescent="0.25">
      <c r="A271" s="13">
        <f t="shared" si="6"/>
        <v>37</v>
      </c>
      <c r="B271" s="14">
        <f t="shared" si="7"/>
        <v>46275</v>
      </c>
      <c r="C271" s="10" t="s">
        <v>35</v>
      </c>
      <c r="D271" s="15">
        <v>0.75</v>
      </c>
      <c r="E271" s="10" t="s">
        <v>32</v>
      </c>
      <c r="F271" s="10" t="s">
        <v>31</v>
      </c>
      <c r="G271" s="10">
        <f>COUNTIFS('Kaikki ottelut'!C:C,B271,'Kaikki ottelut'!E:E,D271,'Kaikki ottelut'!G:G,"*"&amp;E271&amp;"*")</f>
        <v>0</v>
      </c>
      <c r="H271" s="10"/>
    </row>
    <row r="272" spans="1:8" x14ac:dyDescent="0.25">
      <c r="A272" s="13">
        <f t="shared" si="6"/>
        <v>37</v>
      </c>
      <c r="B272" s="14">
        <f t="shared" si="7"/>
        <v>46275</v>
      </c>
      <c r="C272" s="10" t="s">
        <v>35</v>
      </c>
      <c r="D272" s="15">
        <v>0.79166666666666663</v>
      </c>
      <c r="E272" s="10" t="s">
        <v>15</v>
      </c>
      <c r="F272" s="10" t="s">
        <v>31</v>
      </c>
      <c r="G272" s="10">
        <f>COUNTIFS('Kaikki ottelut'!C:C,B272,'Kaikki ottelut'!E:E,D272,'Kaikki ottelut'!G:G,"*"&amp;E272&amp;"*")</f>
        <v>2</v>
      </c>
      <c r="H272" s="10"/>
    </row>
    <row r="273" spans="1:8" x14ac:dyDescent="0.25">
      <c r="A273" s="13">
        <f t="shared" si="6"/>
        <v>37</v>
      </c>
      <c r="B273" s="14">
        <f t="shared" si="7"/>
        <v>46275</v>
      </c>
      <c r="C273" s="10" t="s">
        <v>35</v>
      </c>
      <c r="D273" s="15">
        <v>0.79166666666666663</v>
      </c>
      <c r="E273" s="10" t="s">
        <v>23</v>
      </c>
      <c r="F273" s="10" t="s">
        <v>31</v>
      </c>
      <c r="G273" s="10">
        <f>COUNTIFS('Kaikki ottelut'!C:C,B273,'Kaikki ottelut'!E:E,D273,'Kaikki ottelut'!G:G,"*"&amp;E273&amp;"*")</f>
        <v>0</v>
      </c>
      <c r="H273" s="10"/>
    </row>
    <row r="274" spans="1:8" x14ac:dyDescent="0.25">
      <c r="A274" s="13">
        <f t="shared" si="6"/>
        <v>37</v>
      </c>
      <c r="B274" s="14">
        <f t="shared" si="7"/>
        <v>46275</v>
      </c>
      <c r="C274" s="10" t="s">
        <v>35</v>
      </c>
      <c r="D274" s="15">
        <v>0.79166666666666663</v>
      </c>
      <c r="E274" s="10" t="s">
        <v>19</v>
      </c>
      <c r="F274" s="10" t="s">
        <v>31</v>
      </c>
      <c r="G274" s="10">
        <f>COUNTIFS('Kaikki ottelut'!C:C,B274,'Kaikki ottelut'!E:E,D274,'Kaikki ottelut'!G:G,"*"&amp;E274&amp;"*")</f>
        <v>0</v>
      </c>
      <c r="H274" s="10"/>
    </row>
    <row r="275" spans="1:8" x14ac:dyDescent="0.25">
      <c r="A275" s="13">
        <f t="shared" si="6"/>
        <v>37</v>
      </c>
      <c r="B275" s="14">
        <f t="shared" si="7"/>
        <v>46275</v>
      </c>
      <c r="C275" s="10" t="s">
        <v>35</v>
      </c>
      <c r="D275" s="15">
        <v>0.79166666666666663</v>
      </c>
      <c r="E275" s="10" t="s">
        <v>9</v>
      </c>
      <c r="F275" s="10" t="s">
        <v>31</v>
      </c>
      <c r="G275" s="10">
        <f>COUNTIFS('Kaikki ottelut'!C:C,B275,'Kaikki ottelut'!E:E,D275,'Kaikki ottelut'!G:G,"*"&amp;E275&amp;"*")</f>
        <v>0</v>
      </c>
      <c r="H275" s="10"/>
    </row>
    <row r="276" spans="1:8" x14ac:dyDescent="0.25">
      <c r="A276" s="13">
        <f t="shared" si="6"/>
        <v>37</v>
      </c>
      <c r="B276" s="14">
        <f t="shared" si="7"/>
        <v>46275</v>
      </c>
      <c r="C276" s="10" t="s">
        <v>35</v>
      </c>
      <c r="D276" s="15">
        <v>0.79166666666666663</v>
      </c>
      <c r="E276" s="10" t="s">
        <v>10</v>
      </c>
      <c r="F276" s="10" t="s">
        <v>31</v>
      </c>
      <c r="G276" s="10">
        <f>COUNTIFS('Kaikki ottelut'!C:C,B276,'Kaikki ottelut'!E:E,D276,'Kaikki ottelut'!G:G,"*"&amp;E276&amp;"*")</f>
        <v>1</v>
      </c>
      <c r="H276" s="10"/>
    </row>
    <row r="277" spans="1:8" x14ac:dyDescent="0.25">
      <c r="A277" s="13">
        <f>A222+1</f>
        <v>38</v>
      </c>
      <c r="B277" s="14">
        <f>B222+7</f>
        <v>46279</v>
      </c>
      <c r="C277" s="10" t="s">
        <v>29</v>
      </c>
      <c r="D277" s="15">
        <v>0.70833333333333337</v>
      </c>
      <c r="E277" s="10" t="s">
        <v>15</v>
      </c>
      <c r="F277" s="10" t="s">
        <v>31</v>
      </c>
      <c r="G277" s="10">
        <f>COUNTIFS('Kaikki ottelut'!C:C,B277,'Kaikki ottelut'!E:E,D277,'Kaikki ottelut'!G:G,"*"&amp;E277&amp;"*")</f>
        <v>0</v>
      </c>
      <c r="H277" s="10"/>
    </row>
    <row r="278" spans="1:8" x14ac:dyDescent="0.25">
      <c r="A278" s="13">
        <f>A223+1</f>
        <v>38</v>
      </c>
      <c r="B278" s="14">
        <f>B223+7</f>
        <v>46279</v>
      </c>
      <c r="C278" s="10" t="s">
        <v>29</v>
      </c>
      <c r="D278" s="15">
        <v>0.70833333333333337</v>
      </c>
      <c r="E278" s="10" t="s">
        <v>17</v>
      </c>
      <c r="F278" s="10" t="s">
        <v>30</v>
      </c>
      <c r="G278" s="10">
        <f>COUNTIFS('Kaikki ottelut'!C:C,B278,'Kaikki ottelut'!E:E,D278,'Kaikki ottelut'!G:G,"*"&amp;E278&amp;"*")</f>
        <v>2</v>
      </c>
      <c r="H278" s="10"/>
    </row>
    <row r="279" spans="1:8" x14ac:dyDescent="0.25">
      <c r="A279" s="13">
        <f t="shared" ref="A279:A331" si="8">A224+1</f>
        <v>38</v>
      </c>
      <c r="B279" s="14">
        <f t="shared" ref="B279:B331" si="9">B224+7</f>
        <v>46279</v>
      </c>
      <c r="C279" s="9" t="s">
        <v>29</v>
      </c>
      <c r="D279" s="16">
        <v>0.77083333333333337</v>
      </c>
      <c r="E279" s="9" t="s">
        <v>44</v>
      </c>
      <c r="F279" s="9" t="s">
        <v>31</v>
      </c>
      <c r="G279" s="10">
        <f>COUNTIFS('Kaikki ottelut'!C:C,B279,'Kaikki ottelut'!E:E,D279,'Kaikki ottelut'!G:G,"*"&amp;E279&amp;"*")</f>
        <v>1</v>
      </c>
    </row>
    <row r="280" spans="1:8" x14ac:dyDescent="0.25">
      <c r="A280" s="13">
        <f t="shared" si="8"/>
        <v>38</v>
      </c>
      <c r="B280" s="14">
        <f t="shared" si="9"/>
        <v>46279</v>
      </c>
      <c r="C280" s="9" t="s">
        <v>29</v>
      </c>
      <c r="D280" s="16">
        <v>0.75</v>
      </c>
      <c r="E280" s="10" t="s">
        <v>17</v>
      </c>
      <c r="F280" s="10" t="s">
        <v>30</v>
      </c>
      <c r="G280" s="10">
        <f>COUNTIFS('Kaikki ottelut'!C:C,B280,'Kaikki ottelut'!E:E,D280,'Kaikki ottelut'!G:G,"*"&amp;E280&amp;"*")</f>
        <v>0</v>
      </c>
      <c r="H280" s="10"/>
    </row>
    <row r="281" spans="1:8" x14ac:dyDescent="0.25">
      <c r="A281" s="13">
        <f t="shared" si="8"/>
        <v>38</v>
      </c>
      <c r="B281" s="14">
        <f t="shared" si="9"/>
        <v>46279</v>
      </c>
      <c r="C281" s="9" t="s">
        <v>29</v>
      </c>
      <c r="D281" s="16">
        <v>0.75</v>
      </c>
      <c r="E281" s="9" t="s">
        <v>18</v>
      </c>
      <c r="F281" s="9" t="s">
        <v>30</v>
      </c>
      <c r="G281" s="10">
        <f>COUNTIFS('Kaikki ottelut'!C:C,B281,'Kaikki ottelut'!E:E,D281,'Kaikki ottelut'!G:G,"*"&amp;E281&amp;"*")</f>
        <v>0</v>
      </c>
    </row>
    <row r="282" spans="1:8" x14ac:dyDescent="0.25">
      <c r="A282" s="13">
        <f t="shared" si="8"/>
        <v>38</v>
      </c>
      <c r="B282" s="14">
        <f t="shared" si="9"/>
        <v>46279</v>
      </c>
      <c r="C282" s="9" t="s">
        <v>29</v>
      </c>
      <c r="D282" s="16">
        <v>0.75</v>
      </c>
      <c r="E282" s="9" t="s">
        <v>64</v>
      </c>
      <c r="F282" s="9" t="s">
        <v>30</v>
      </c>
      <c r="G282" s="10">
        <f>COUNTIFS('Kaikki ottelut'!C:C,B282,'Kaikki ottelut'!E:E,D282,'Kaikki ottelut'!G:G,"*"&amp;E282&amp;"*")</f>
        <v>0</v>
      </c>
    </row>
    <row r="283" spans="1:8" x14ac:dyDescent="0.25">
      <c r="A283" s="13">
        <f t="shared" si="8"/>
        <v>38</v>
      </c>
      <c r="B283" s="14">
        <f t="shared" si="9"/>
        <v>46279</v>
      </c>
      <c r="C283" s="9" t="s">
        <v>29</v>
      </c>
      <c r="D283" s="16">
        <v>0.75</v>
      </c>
      <c r="E283" s="9" t="s">
        <v>32</v>
      </c>
      <c r="F283" s="9" t="s">
        <v>31</v>
      </c>
      <c r="G283" s="10">
        <f>COUNTIFS('Kaikki ottelut'!C:C,B283,'Kaikki ottelut'!E:E,D283,'Kaikki ottelut'!G:G,"*"&amp;E283&amp;"*")</f>
        <v>0</v>
      </c>
      <c r="H283" s="9" t="s">
        <v>84</v>
      </c>
    </row>
    <row r="284" spans="1:8" x14ac:dyDescent="0.25">
      <c r="A284" s="13">
        <f t="shared" si="8"/>
        <v>38</v>
      </c>
      <c r="B284" s="14">
        <f t="shared" si="9"/>
        <v>46279</v>
      </c>
      <c r="C284" s="9" t="s">
        <v>29</v>
      </c>
      <c r="D284" s="16">
        <v>0.75</v>
      </c>
      <c r="E284" s="9" t="s">
        <v>24</v>
      </c>
      <c r="F284" s="9" t="s">
        <v>31</v>
      </c>
      <c r="G284" s="10">
        <f>COUNTIFS('Kaikki ottelut'!C:C,B284,'Kaikki ottelut'!E:E,D284,'Kaikki ottelut'!G:G,"*"&amp;E284&amp;"*")</f>
        <v>0</v>
      </c>
    </row>
    <row r="285" spans="1:8" x14ac:dyDescent="0.25">
      <c r="A285" s="13">
        <f t="shared" si="8"/>
        <v>38</v>
      </c>
      <c r="B285" s="14">
        <f t="shared" si="9"/>
        <v>46279</v>
      </c>
      <c r="C285" s="9" t="s">
        <v>29</v>
      </c>
      <c r="D285" s="16">
        <v>0.79166666666666663</v>
      </c>
      <c r="E285" s="9" t="s">
        <v>32</v>
      </c>
      <c r="F285" s="9" t="s">
        <v>31</v>
      </c>
      <c r="G285" s="10">
        <f>COUNTIFS('Kaikki ottelut'!C:C,B285,'Kaikki ottelut'!E:E,D285,'Kaikki ottelut'!G:G,"*"&amp;E285&amp;"*")</f>
        <v>0</v>
      </c>
      <c r="H285" s="9" t="s">
        <v>84</v>
      </c>
    </row>
    <row r="286" spans="1:8" x14ac:dyDescent="0.25">
      <c r="A286" s="13">
        <f t="shared" si="8"/>
        <v>38</v>
      </c>
      <c r="B286" s="14">
        <f t="shared" si="9"/>
        <v>46280</v>
      </c>
      <c r="C286" s="9" t="s">
        <v>33</v>
      </c>
      <c r="D286" s="16">
        <v>0.70833333333333337</v>
      </c>
      <c r="E286" s="9" t="s">
        <v>54</v>
      </c>
      <c r="F286" s="9" t="s">
        <v>30</v>
      </c>
      <c r="G286" s="10">
        <f>COUNTIFS('Kaikki ottelut'!C:C,B286,'Kaikki ottelut'!E:E,D286,'Kaikki ottelut'!G:G,"*"&amp;E286&amp;"*")</f>
        <v>0</v>
      </c>
      <c r="H286" s="9"/>
    </row>
    <row r="287" spans="1:8" x14ac:dyDescent="0.25">
      <c r="A287" s="13">
        <f t="shared" si="8"/>
        <v>38</v>
      </c>
      <c r="B287" s="14">
        <f t="shared" si="9"/>
        <v>46280</v>
      </c>
      <c r="C287" s="9" t="s">
        <v>33</v>
      </c>
      <c r="D287" s="16">
        <v>0.70833333333333337</v>
      </c>
      <c r="E287" s="9" t="s">
        <v>19</v>
      </c>
      <c r="F287" s="9" t="s">
        <v>31</v>
      </c>
      <c r="G287" s="10">
        <f>COUNTIFS('Kaikki ottelut'!C:C,B287,'Kaikki ottelut'!E:E,D287,'Kaikki ottelut'!G:G,"*"&amp;E287&amp;"*")</f>
        <v>2</v>
      </c>
      <c r="H287" s="9"/>
    </row>
    <row r="288" spans="1:8" x14ac:dyDescent="0.25">
      <c r="A288" s="13">
        <f t="shared" si="8"/>
        <v>38</v>
      </c>
      <c r="B288" s="14">
        <f t="shared" si="9"/>
        <v>46280</v>
      </c>
      <c r="C288" s="9" t="s">
        <v>33</v>
      </c>
      <c r="D288" s="16">
        <v>0.70833333333333337</v>
      </c>
      <c r="E288" s="9" t="s">
        <v>9</v>
      </c>
      <c r="F288" s="9" t="s">
        <v>31</v>
      </c>
      <c r="G288" s="10">
        <f>COUNTIFS('Kaikki ottelut'!C:C,B288,'Kaikki ottelut'!E:E,D288,'Kaikki ottelut'!G:G,"*"&amp;E288&amp;"*")</f>
        <v>0</v>
      </c>
    </row>
    <row r="289" spans="1:8" x14ac:dyDescent="0.25">
      <c r="A289" s="13">
        <f t="shared" si="8"/>
        <v>38</v>
      </c>
      <c r="B289" s="14">
        <f t="shared" si="9"/>
        <v>46280</v>
      </c>
      <c r="C289" s="9" t="s">
        <v>33</v>
      </c>
      <c r="D289" s="16">
        <v>0.77083333333333337</v>
      </c>
      <c r="E289" s="9" t="s">
        <v>44</v>
      </c>
      <c r="F289" s="9" t="s">
        <v>31</v>
      </c>
      <c r="G289" s="10">
        <f>COUNTIFS('Kaikki ottelut'!C:C,B289,'Kaikki ottelut'!E:E,D289,'Kaikki ottelut'!G:G,"*"&amp;E289&amp;"*")</f>
        <v>1</v>
      </c>
    </row>
    <row r="290" spans="1:8" x14ac:dyDescent="0.25">
      <c r="A290" s="13">
        <f t="shared" si="8"/>
        <v>38</v>
      </c>
      <c r="B290" s="14">
        <f t="shared" si="9"/>
        <v>46280</v>
      </c>
      <c r="C290" s="9" t="s">
        <v>33</v>
      </c>
      <c r="D290" s="16">
        <v>0.75</v>
      </c>
      <c r="E290" s="9" t="s">
        <v>17</v>
      </c>
      <c r="F290" s="9" t="s">
        <v>30</v>
      </c>
      <c r="G290" s="10">
        <f>COUNTIFS('Kaikki ottelut'!C:C,B290,'Kaikki ottelut'!E:E,D290,'Kaikki ottelut'!G:G,"*"&amp;E290&amp;"*")</f>
        <v>1</v>
      </c>
      <c r="H290" s="9" t="s">
        <v>84</v>
      </c>
    </row>
    <row r="291" spans="1:8" x14ac:dyDescent="0.25">
      <c r="A291" s="13">
        <f t="shared" si="8"/>
        <v>38</v>
      </c>
      <c r="B291" s="14">
        <f t="shared" si="9"/>
        <v>46280</v>
      </c>
      <c r="C291" s="9" t="s">
        <v>33</v>
      </c>
      <c r="D291" s="16">
        <v>0.75</v>
      </c>
      <c r="E291" s="9" t="s">
        <v>18</v>
      </c>
      <c r="F291" s="9" t="s">
        <v>30</v>
      </c>
      <c r="G291" s="10">
        <f>COUNTIFS('Kaikki ottelut'!C:C,B291,'Kaikki ottelut'!E:E,D291,'Kaikki ottelut'!G:G,"*"&amp;E291&amp;"*")</f>
        <v>1</v>
      </c>
    </row>
    <row r="292" spans="1:8" x14ac:dyDescent="0.25">
      <c r="A292" s="13">
        <f t="shared" si="8"/>
        <v>38</v>
      </c>
      <c r="B292" s="14">
        <f t="shared" si="9"/>
        <v>46280</v>
      </c>
      <c r="C292" s="9" t="s">
        <v>33</v>
      </c>
      <c r="D292" s="16">
        <v>0.75</v>
      </c>
      <c r="E292" s="9" t="s">
        <v>23</v>
      </c>
      <c r="F292" s="9" t="s">
        <v>31</v>
      </c>
      <c r="G292" s="10">
        <f>COUNTIFS('Kaikki ottelut'!C:C,B292,'Kaikki ottelut'!E:E,D292,'Kaikki ottelut'!G:G,"*"&amp;E292&amp;"*")</f>
        <v>0</v>
      </c>
    </row>
    <row r="293" spans="1:8" x14ac:dyDescent="0.25">
      <c r="A293" s="13">
        <f t="shared" si="8"/>
        <v>38</v>
      </c>
      <c r="B293" s="14">
        <f t="shared" si="9"/>
        <v>46280</v>
      </c>
      <c r="C293" s="9" t="s">
        <v>33</v>
      </c>
      <c r="D293" s="16">
        <v>0.75</v>
      </c>
      <c r="E293" s="9" t="s">
        <v>64</v>
      </c>
      <c r="F293" s="9" t="s">
        <v>30</v>
      </c>
      <c r="G293" s="10">
        <f>COUNTIFS('Kaikki ottelut'!C:C,B293,'Kaikki ottelut'!E:E,D293,'Kaikki ottelut'!G:G,"*"&amp;E293&amp;"*")</f>
        <v>0</v>
      </c>
    </row>
    <row r="294" spans="1:8" x14ac:dyDescent="0.25">
      <c r="A294" s="13">
        <f t="shared" si="8"/>
        <v>38</v>
      </c>
      <c r="B294" s="14">
        <f t="shared" si="9"/>
        <v>46280</v>
      </c>
      <c r="C294" s="9" t="s">
        <v>33</v>
      </c>
      <c r="D294" s="16">
        <v>0.75</v>
      </c>
      <c r="E294" s="9" t="s">
        <v>54</v>
      </c>
      <c r="F294" s="9" t="s">
        <v>30</v>
      </c>
      <c r="G294" s="10">
        <f>COUNTIFS('Kaikki ottelut'!C:C,B294,'Kaikki ottelut'!E:E,D294,'Kaikki ottelut'!G:G,"*"&amp;E294&amp;"*")</f>
        <v>1</v>
      </c>
    </row>
    <row r="295" spans="1:8" x14ac:dyDescent="0.25">
      <c r="A295" s="13">
        <f t="shared" si="8"/>
        <v>38</v>
      </c>
      <c r="B295" s="14">
        <f t="shared" si="9"/>
        <v>46280</v>
      </c>
      <c r="C295" s="9" t="s">
        <v>33</v>
      </c>
      <c r="D295" s="16">
        <v>0.75</v>
      </c>
      <c r="E295" s="9" t="s">
        <v>16</v>
      </c>
      <c r="F295" s="9" t="s">
        <v>30</v>
      </c>
      <c r="G295" s="10">
        <f>COUNTIFS('Kaikki ottelut'!C:C,B295,'Kaikki ottelut'!E:E,D295,'Kaikki ottelut'!G:G,"*"&amp;E295&amp;"*")</f>
        <v>0</v>
      </c>
    </row>
    <row r="296" spans="1:8" x14ac:dyDescent="0.25">
      <c r="A296" s="13">
        <f t="shared" si="8"/>
        <v>38</v>
      </c>
      <c r="B296" s="14">
        <f t="shared" si="9"/>
        <v>46280</v>
      </c>
      <c r="C296" s="9" t="s">
        <v>33</v>
      </c>
      <c r="D296" s="16">
        <v>0.75</v>
      </c>
      <c r="E296" s="9" t="s">
        <v>22</v>
      </c>
      <c r="F296" s="9" t="s">
        <v>30</v>
      </c>
      <c r="G296" s="10">
        <f>COUNTIFS('Kaikki ottelut'!C:C,B296,'Kaikki ottelut'!E:E,D296,'Kaikki ottelut'!G:G,"*"&amp;E296&amp;"*")</f>
        <v>0</v>
      </c>
    </row>
    <row r="297" spans="1:8" x14ac:dyDescent="0.25">
      <c r="A297" s="13">
        <f t="shared" si="8"/>
        <v>38</v>
      </c>
      <c r="B297" s="14">
        <f t="shared" si="9"/>
        <v>46281</v>
      </c>
      <c r="C297" s="9" t="s">
        <v>34</v>
      </c>
      <c r="D297" s="16">
        <v>0.70833333333333337</v>
      </c>
      <c r="E297" s="9" t="s">
        <v>15</v>
      </c>
      <c r="F297" s="9" t="s">
        <v>31</v>
      </c>
      <c r="G297" s="10">
        <f>COUNTIFS('Kaikki ottelut'!C:C,B297,'Kaikki ottelut'!E:E,D297,'Kaikki ottelut'!G:G,"*"&amp;E297&amp;"*")</f>
        <v>1</v>
      </c>
    </row>
    <row r="298" spans="1:8" x14ac:dyDescent="0.25">
      <c r="A298" s="13">
        <f t="shared" si="8"/>
        <v>38</v>
      </c>
      <c r="B298" s="14">
        <f t="shared" si="9"/>
        <v>46281</v>
      </c>
      <c r="C298" s="9" t="s">
        <v>34</v>
      </c>
      <c r="D298" s="16">
        <v>0.70833333333333337</v>
      </c>
      <c r="E298" s="9" t="s">
        <v>17</v>
      </c>
      <c r="F298" s="9" t="s">
        <v>30</v>
      </c>
      <c r="G298" s="10">
        <f>COUNTIFS('Kaikki ottelut'!C:C,B298,'Kaikki ottelut'!E:E,D298,'Kaikki ottelut'!G:G,"*"&amp;E298&amp;"*")</f>
        <v>1</v>
      </c>
      <c r="H298" s="9"/>
    </row>
    <row r="299" spans="1:8" x14ac:dyDescent="0.25">
      <c r="A299" s="13">
        <f t="shared" si="8"/>
        <v>38</v>
      </c>
      <c r="B299" s="14">
        <f t="shared" si="9"/>
        <v>46281</v>
      </c>
      <c r="C299" s="9" t="s">
        <v>34</v>
      </c>
      <c r="D299" s="16">
        <v>0.70833333333333337</v>
      </c>
      <c r="E299" s="9" t="s">
        <v>18</v>
      </c>
      <c r="F299" s="9" t="s">
        <v>30</v>
      </c>
      <c r="G299" s="10">
        <f>COUNTIFS('Kaikki ottelut'!C:C,B299,'Kaikki ottelut'!E:E,D299,'Kaikki ottelut'!G:G,"*"&amp;E299&amp;"*")</f>
        <v>0</v>
      </c>
    </row>
    <row r="300" spans="1:8" x14ac:dyDescent="0.25">
      <c r="A300" s="13">
        <f t="shared" si="8"/>
        <v>38</v>
      </c>
      <c r="B300" s="14">
        <f t="shared" si="9"/>
        <v>46281</v>
      </c>
      <c r="C300" s="9" t="s">
        <v>34</v>
      </c>
      <c r="D300" s="16">
        <v>0.70833333333333337</v>
      </c>
      <c r="E300" s="9" t="s">
        <v>54</v>
      </c>
      <c r="F300" s="9" t="s">
        <v>30</v>
      </c>
      <c r="G300" s="10">
        <f>COUNTIFS('Kaikki ottelut'!C:C,B300,'Kaikki ottelut'!E:E,D300,'Kaikki ottelut'!G:G,"*"&amp;E300&amp;"*")</f>
        <v>1</v>
      </c>
    </row>
    <row r="301" spans="1:8" x14ac:dyDescent="0.25">
      <c r="A301" s="13">
        <f t="shared" si="8"/>
        <v>38</v>
      </c>
      <c r="B301" s="14">
        <f t="shared" si="9"/>
        <v>46281</v>
      </c>
      <c r="C301" s="9" t="s">
        <v>34</v>
      </c>
      <c r="D301" s="16">
        <v>0.70833333333333337</v>
      </c>
      <c r="E301" s="9" t="s">
        <v>14</v>
      </c>
      <c r="F301" s="9" t="s">
        <v>31</v>
      </c>
      <c r="G301" s="10">
        <f>COUNTIFS('Kaikki ottelut'!C:C,B301,'Kaikki ottelut'!E:E,D301,'Kaikki ottelut'!G:G,"*"&amp;E301&amp;"*")</f>
        <v>1</v>
      </c>
    </row>
    <row r="302" spans="1:8" x14ac:dyDescent="0.25">
      <c r="A302" s="13">
        <f t="shared" si="8"/>
        <v>38</v>
      </c>
      <c r="B302" s="14">
        <f t="shared" si="9"/>
        <v>46281</v>
      </c>
      <c r="C302" s="9" t="s">
        <v>34</v>
      </c>
      <c r="D302" s="16">
        <v>0.70833333333333337</v>
      </c>
      <c r="E302" s="9" t="s">
        <v>22</v>
      </c>
      <c r="F302" s="9" t="s">
        <v>30</v>
      </c>
      <c r="G302" s="10">
        <f>COUNTIFS('Kaikki ottelut'!C:C,B302,'Kaikki ottelut'!E:E,D302,'Kaikki ottelut'!G:G,"*"&amp;E302&amp;"*")</f>
        <v>0</v>
      </c>
    </row>
    <row r="303" spans="1:8" x14ac:dyDescent="0.25">
      <c r="A303" s="13">
        <f t="shared" si="8"/>
        <v>38</v>
      </c>
      <c r="B303" s="14">
        <f t="shared" si="9"/>
        <v>46281</v>
      </c>
      <c r="C303" s="9" t="s">
        <v>34</v>
      </c>
      <c r="D303" s="16">
        <v>0.70833333333333337</v>
      </c>
      <c r="E303" s="9" t="s">
        <v>20</v>
      </c>
      <c r="F303" s="9" t="s">
        <v>31</v>
      </c>
      <c r="G303" s="10">
        <f>COUNTIFS('Kaikki ottelut'!C:C,B303,'Kaikki ottelut'!E:E,D303,'Kaikki ottelut'!G:G,"*"&amp;E303&amp;"*")</f>
        <v>0</v>
      </c>
    </row>
    <row r="304" spans="1:8" x14ac:dyDescent="0.25">
      <c r="A304" s="13">
        <f t="shared" si="8"/>
        <v>38</v>
      </c>
      <c r="B304" s="14">
        <f t="shared" si="9"/>
        <v>46281</v>
      </c>
      <c r="C304" s="9" t="s">
        <v>34</v>
      </c>
      <c r="D304" s="16">
        <v>0.77083333333333337</v>
      </c>
      <c r="E304" s="9" t="s">
        <v>44</v>
      </c>
      <c r="F304" s="9" t="s">
        <v>31</v>
      </c>
      <c r="G304" s="10">
        <f>COUNTIFS('Kaikki ottelut'!C:C,B304,'Kaikki ottelut'!E:E,D304,'Kaikki ottelut'!G:G,"*"&amp;E304&amp;"*")</f>
        <v>0</v>
      </c>
    </row>
    <row r="305" spans="1:8" x14ac:dyDescent="0.25">
      <c r="A305" s="13">
        <f t="shared" si="8"/>
        <v>38</v>
      </c>
      <c r="B305" s="14">
        <f t="shared" si="9"/>
        <v>46281</v>
      </c>
      <c r="C305" s="9" t="s">
        <v>34</v>
      </c>
      <c r="D305" s="16">
        <v>0.75</v>
      </c>
      <c r="E305" s="9" t="s">
        <v>17</v>
      </c>
      <c r="F305" s="9" t="s">
        <v>30</v>
      </c>
      <c r="G305" s="10">
        <f>COUNTIFS('Kaikki ottelut'!C:C,B305,'Kaikki ottelut'!E:E,D305,'Kaikki ottelut'!G:G,"*"&amp;E305&amp;"*")</f>
        <v>2</v>
      </c>
    </row>
    <row r="306" spans="1:8" x14ac:dyDescent="0.25">
      <c r="A306" s="13">
        <f t="shared" si="8"/>
        <v>38</v>
      </c>
      <c r="B306" s="14">
        <f t="shared" si="9"/>
        <v>46281</v>
      </c>
      <c r="C306" s="9" t="s">
        <v>34</v>
      </c>
      <c r="D306" s="16">
        <v>0.75</v>
      </c>
      <c r="E306" s="9" t="s">
        <v>18</v>
      </c>
      <c r="F306" s="9" t="s">
        <v>30</v>
      </c>
      <c r="G306" s="10">
        <f>COUNTIFS('Kaikki ottelut'!C:C,B306,'Kaikki ottelut'!E:E,D306,'Kaikki ottelut'!G:G,"*"&amp;E306&amp;"*")</f>
        <v>0</v>
      </c>
    </row>
    <row r="307" spans="1:8" x14ac:dyDescent="0.25">
      <c r="A307" s="13">
        <f t="shared" si="8"/>
        <v>38</v>
      </c>
      <c r="B307" s="14">
        <f t="shared" si="9"/>
        <v>46281</v>
      </c>
      <c r="C307" s="9" t="s">
        <v>34</v>
      </c>
      <c r="D307" s="16">
        <v>0.75</v>
      </c>
      <c r="E307" s="9" t="s">
        <v>64</v>
      </c>
      <c r="F307" s="9" t="s">
        <v>30</v>
      </c>
      <c r="G307" s="10">
        <f>COUNTIFS('Kaikki ottelut'!C:C,B307,'Kaikki ottelut'!E:E,D307,'Kaikki ottelut'!G:G,"*"&amp;E307&amp;"*")</f>
        <v>0</v>
      </c>
    </row>
    <row r="308" spans="1:8" x14ac:dyDescent="0.25">
      <c r="A308" s="13">
        <f t="shared" si="8"/>
        <v>38</v>
      </c>
      <c r="B308" s="14">
        <f t="shared" si="9"/>
        <v>46281</v>
      </c>
      <c r="C308" s="9" t="s">
        <v>34</v>
      </c>
      <c r="D308" s="16">
        <v>0.75</v>
      </c>
      <c r="E308" s="9" t="s">
        <v>16</v>
      </c>
      <c r="F308" s="9" t="s">
        <v>30</v>
      </c>
      <c r="G308" s="10">
        <f>COUNTIFS('Kaikki ottelut'!C:C,B308,'Kaikki ottelut'!E:E,D308,'Kaikki ottelut'!G:G,"*"&amp;E308&amp;"*")</f>
        <v>0</v>
      </c>
    </row>
    <row r="309" spans="1:8" x14ac:dyDescent="0.25">
      <c r="A309" s="13">
        <f t="shared" si="8"/>
        <v>38</v>
      </c>
      <c r="B309" s="14">
        <f t="shared" si="9"/>
        <v>46281</v>
      </c>
      <c r="C309" s="9" t="s">
        <v>34</v>
      </c>
      <c r="D309" s="16">
        <v>0.75</v>
      </c>
      <c r="E309" s="9" t="s">
        <v>21</v>
      </c>
      <c r="F309" s="9" t="s">
        <v>31</v>
      </c>
      <c r="G309" s="10">
        <f>COUNTIFS('Kaikki ottelut'!C:C,B309,'Kaikki ottelut'!E:E,D309,'Kaikki ottelut'!G:G,"*"&amp;E309&amp;"*")</f>
        <v>2</v>
      </c>
    </row>
    <row r="310" spans="1:8" x14ac:dyDescent="0.25">
      <c r="A310" s="13">
        <f t="shared" si="8"/>
        <v>38</v>
      </c>
      <c r="B310" s="14">
        <f t="shared" si="9"/>
        <v>46281</v>
      </c>
      <c r="C310" s="9" t="s">
        <v>34</v>
      </c>
      <c r="D310" s="16">
        <v>0.75</v>
      </c>
      <c r="E310" s="9" t="s">
        <v>22</v>
      </c>
      <c r="F310" s="9" t="s">
        <v>30</v>
      </c>
      <c r="G310" s="10">
        <f>COUNTIFS('Kaikki ottelut'!C:C,B310,'Kaikki ottelut'!E:E,D310,'Kaikki ottelut'!G:G,"*"&amp;E310&amp;"*")</f>
        <v>1</v>
      </c>
    </row>
    <row r="311" spans="1:8" x14ac:dyDescent="0.25">
      <c r="A311" s="13">
        <f t="shared" si="8"/>
        <v>38</v>
      </c>
      <c r="B311" s="14">
        <f t="shared" si="9"/>
        <v>46281</v>
      </c>
      <c r="C311" s="9" t="s">
        <v>34</v>
      </c>
      <c r="D311" s="16">
        <v>0.75</v>
      </c>
      <c r="E311" s="9" t="s">
        <v>101</v>
      </c>
      <c r="F311" s="9" t="s">
        <v>31</v>
      </c>
      <c r="G311" s="10">
        <f>COUNTIFS('Kaikki ottelut'!C:C,B311,'Kaikki ottelut'!E:E,D311,'Kaikki ottelut'!G:G,"*"&amp;E311&amp;"*")</f>
        <v>0</v>
      </c>
      <c r="H311" s="9" t="s">
        <v>151</v>
      </c>
    </row>
    <row r="312" spans="1:8" x14ac:dyDescent="0.25">
      <c r="A312" s="13">
        <f t="shared" si="8"/>
        <v>38</v>
      </c>
      <c r="B312" s="14">
        <f t="shared" si="9"/>
        <v>46281</v>
      </c>
      <c r="C312" s="9" t="s">
        <v>34</v>
      </c>
      <c r="D312" s="16">
        <v>0.79166666666666663</v>
      </c>
      <c r="E312" s="9" t="s">
        <v>18</v>
      </c>
      <c r="F312" s="9" t="s">
        <v>30</v>
      </c>
      <c r="G312" s="10">
        <f>COUNTIFS('Kaikki ottelut'!C:C,B312,'Kaikki ottelut'!E:E,D312,'Kaikki ottelut'!G:G,"*"&amp;E312&amp;"*")</f>
        <v>0</v>
      </c>
    </row>
    <row r="313" spans="1:8" x14ac:dyDescent="0.25">
      <c r="A313" s="13">
        <f t="shared" si="8"/>
        <v>38</v>
      </c>
      <c r="B313" s="14">
        <f t="shared" si="9"/>
        <v>46281</v>
      </c>
      <c r="C313" s="9" t="s">
        <v>34</v>
      </c>
      <c r="D313" s="16">
        <v>0.79166666666666663</v>
      </c>
      <c r="E313" s="9" t="s">
        <v>23</v>
      </c>
      <c r="F313" s="9" t="s">
        <v>31</v>
      </c>
      <c r="G313" s="10">
        <f>COUNTIFS('Kaikki ottelut'!C:C,B313,'Kaikki ottelut'!E:E,D313,'Kaikki ottelut'!G:G,"*"&amp;E313&amp;"*")</f>
        <v>2</v>
      </c>
    </row>
    <row r="314" spans="1:8" x14ac:dyDescent="0.25">
      <c r="A314" s="13">
        <f t="shared" si="8"/>
        <v>38</v>
      </c>
      <c r="B314" s="14">
        <f t="shared" si="9"/>
        <v>46281</v>
      </c>
      <c r="C314" s="9" t="s">
        <v>34</v>
      </c>
      <c r="D314" s="16">
        <v>0.79166666666666663</v>
      </c>
      <c r="E314" s="9" t="s">
        <v>24</v>
      </c>
      <c r="F314" s="9" t="s">
        <v>31</v>
      </c>
      <c r="G314" s="10">
        <f>COUNTIFS('Kaikki ottelut'!C:C,B314,'Kaikki ottelut'!E:E,D314,'Kaikki ottelut'!G:G,"*"&amp;E314&amp;"*")</f>
        <v>1</v>
      </c>
    </row>
    <row r="315" spans="1:8" x14ac:dyDescent="0.25">
      <c r="A315" s="13">
        <f t="shared" si="8"/>
        <v>38</v>
      </c>
      <c r="B315" s="14">
        <f t="shared" si="9"/>
        <v>46282</v>
      </c>
      <c r="C315" s="10" t="s">
        <v>35</v>
      </c>
      <c r="D315" s="15">
        <v>0.72916666666666663</v>
      </c>
      <c r="E315" s="10" t="s">
        <v>44</v>
      </c>
      <c r="F315" s="10" t="s">
        <v>31</v>
      </c>
      <c r="G315" s="10">
        <f>COUNTIFS('Kaikki ottelut'!C:C,B315,'Kaikki ottelut'!E:E,D315,'Kaikki ottelut'!G:G,"*"&amp;E315&amp;"*")</f>
        <v>0</v>
      </c>
      <c r="H315" s="10"/>
    </row>
    <row r="316" spans="1:8" x14ac:dyDescent="0.25">
      <c r="A316" s="13">
        <f t="shared" si="8"/>
        <v>38</v>
      </c>
      <c r="B316" s="14">
        <f t="shared" si="9"/>
        <v>46282</v>
      </c>
      <c r="C316" s="10" t="s">
        <v>35</v>
      </c>
      <c r="D316" s="15">
        <v>0.70833333333333337</v>
      </c>
      <c r="E316" s="10" t="s">
        <v>17</v>
      </c>
      <c r="F316" s="10" t="s">
        <v>30</v>
      </c>
      <c r="G316" s="10">
        <f>COUNTIFS('Kaikki ottelut'!C:C,B316,'Kaikki ottelut'!E:E,D316,'Kaikki ottelut'!G:G,"*"&amp;E316&amp;"*")</f>
        <v>1</v>
      </c>
      <c r="H316" s="10"/>
    </row>
    <row r="317" spans="1:8" x14ac:dyDescent="0.25">
      <c r="A317" s="13">
        <f t="shared" si="8"/>
        <v>38</v>
      </c>
      <c r="B317" s="14">
        <f t="shared" si="9"/>
        <v>46282</v>
      </c>
      <c r="C317" s="10" t="s">
        <v>35</v>
      </c>
      <c r="D317" s="15">
        <v>0.70833333333333337</v>
      </c>
      <c r="E317" s="10" t="s">
        <v>18</v>
      </c>
      <c r="F317" s="10" t="s">
        <v>30</v>
      </c>
      <c r="G317" s="10">
        <f>COUNTIFS('Kaikki ottelut'!C:C,B317,'Kaikki ottelut'!E:E,D317,'Kaikki ottelut'!G:G,"*"&amp;E317&amp;"*")</f>
        <v>1</v>
      </c>
      <c r="H317" s="10"/>
    </row>
    <row r="318" spans="1:8" x14ac:dyDescent="0.25">
      <c r="A318" s="13">
        <f t="shared" si="8"/>
        <v>38</v>
      </c>
      <c r="B318" s="14">
        <f t="shared" si="9"/>
        <v>46282</v>
      </c>
      <c r="C318" s="10" t="s">
        <v>35</v>
      </c>
      <c r="D318" s="15">
        <v>0.70833333333333337</v>
      </c>
      <c r="E318" s="10" t="s">
        <v>16</v>
      </c>
      <c r="F318" s="10" t="s">
        <v>30</v>
      </c>
      <c r="G318" s="10">
        <f>COUNTIFS('Kaikki ottelut'!C:C,B318,'Kaikki ottelut'!E:E,D318,'Kaikki ottelut'!G:G,"*"&amp;E318&amp;"*")</f>
        <v>1</v>
      </c>
      <c r="H318" s="10"/>
    </row>
    <row r="319" spans="1:8" x14ac:dyDescent="0.25">
      <c r="A319" s="13">
        <f t="shared" si="8"/>
        <v>38</v>
      </c>
      <c r="B319" s="14">
        <f t="shared" si="9"/>
        <v>46282</v>
      </c>
      <c r="C319" s="10" t="s">
        <v>35</v>
      </c>
      <c r="D319" s="15">
        <v>0.70833333333333337</v>
      </c>
      <c r="E319" s="10" t="s">
        <v>22</v>
      </c>
      <c r="F319" s="10" t="s">
        <v>30</v>
      </c>
      <c r="G319" s="10">
        <f>COUNTIFS('Kaikki ottelut'!C:C,B319,'Kaikki ottelut'!E:E,D319,'Kaikki ottelut'!G:G,"*"&amp;E319&amp;"*")</f>
        <v>0</v>
      </c>
      <c r="H319" s="10"/>
    </row>
    <row r="320" spans="1:8" x14ac:dyDescent="0.25">
      <c r="A320" s="13">
        <f t="shared" si="8"/>
        <v>38</v>
      </c>
      <c r="B320" s="14">
        <f t="shared" si="9"/>
        <v>46282</v>
      </c>
      <c r="C320" s="10" t="s">
        <v>35</v>
      </c>
      <c r="D320" s="15">
        <v>0.75</v>
      </c>
      <c r="E320" s="10" t="s">
        <v>17</v>
      </c>
      <c r="F320" s="10" t="s">
        <v>30</v>
      </c>
      <c r="G320" s="10">
        <f>COUNTIFS('Kaikki ottelut'!C:C,B320,'Kaikki ottelut'!E:E,D320,'Kaikki ottelut'!G:G,"*"&amp;E320&amp;"*")</f>
        <v>2</v>
      </c>
      <c r="H320" s="10"/>
    </row>
    <row r="321" spans="1:8" x14ac:dyDescent="0.25">
      <c r="A321" s="13">
        <f t="shared" si="8"/>
        <v>38</v>
      </c>
      <c r="B321" s="14">
        <f t="shared" si="9"/>
        <v>46282</v>
      </c>
      <c r="C321" s="10" t="s">
        <v>35</v>
      </c>
      <c r="D321" s="15">
        <v>0.75</v>
      </c>
      <c r="E321" s="10" t="s">
        <v>18</v>
      </c>
      <c r="F321" s="10" t="s">
        <v>30</v>
      </c>
      <c r="G321" s="10">
        <f>COUNTIFS('Kaikki ottelut'!C:C,B321,'Kaikki ottelut'!E:E,D321,'Kaikki ottelut'!G:G,"*"&amp;E321&amp;"*")</f>
        <v>0</v>
      </c>
      <c r="H321" s="10"/>
    </row>
    <row r="322" spans="1:8" x14ac:dyDescent="0.25">
      <c r="A322" s="13">
        <f t="shared" si="8"/>
        <v>38</v>
      </c>
      <c r="B322" s="14">
        <f t="shared" si="9"/>
        <v>46282</v>
      </c>
      <c r="C322" s="10" t="s">
        <v>35</v>
      </c>
      <c r="D322" s="15">
        <v>0.75</v>
      </c>
      <c r="E322" s="10" t="s">
        <v>64</v>
      </c>
      <c r="F322" s="10" t="s">
        <v>30</v>
      </c>
      <c r="G322" s="10">
        <f>COUNTIFS('Kaikki ottelut'!C:C,B322,'Kaikki ottelut'!E:E,D322,'Kaikki ottelut'!G:G,"*"&amp;E322&amp;"*")</f>
        <v>0</v>
      </c>
      <c r="H322" s="10"/>
    </row>
    <row r="323" spans="1:8" x14ac:dyDescent="0.25">
      <c r="A323" s="13">
        <f t="shared" si="8"/>
        <v>38</v>
      </c>
      <c r="B323" s="14">
        <f t="shared" si="9"/>
        <v>46282</v>
      </c>
      <c r="C323" s="10" t="s">
        <v>35</v>
      </c>
      <c r="D323" s="15">
        <v>0.75</v>
      </c>
      <c r="E323" s="10" t="s">
        <v>54</v>
      </c>
      <c r="F323" s="10" t="s">
        <v>30</v>
      </c>
      <c r="G323" s="10">
        <f>COUNTIFS('Kaikki ottelut'!C:C,B323,'Kaikki ottelut'!E:E,D323,'Kaikki ottelut'!G:G,"*"&amp;E323&amp;"*")</f>
        <v>0</v>
      </c>
      <c r="H323" s="10"/>
    </row>
    <row r="324" spans="1:8" x14ac:dyDescent="0.25">
      <c r="A324" s="13">
        <f t="shared" si="8"/>
        <v>38</v>
      </c>
      <c r="B324" s="14">
        <f t="shared" si="9"/>
        <v>46282</v>
      </c>
      <c r="C324" s="10" t="s">
        <v>35</v>
      </c>
      <c r="D324" s="15">
        <v>0.75</v>
      </c>
      <c r="E324" s="10" t="s">
        <v>9</v>
      </c>
      <c r="F324" s="10" t="s">
        <v>31</v>
      </c>
      <c r="G324" s="10">
        <f>COUNTIFS('Kaikki ottelut'!C:C,B324,'Kaikki ottelut'!E:E,D324,'Kaikki ottelut'!G:G,"*"&amp;E324&amp;"*")</f>
        <v>0</v>
      </c>
      <c r="H324" s="10"/>
    </row>
    <row r="325" spans="1:8" x14ac:dyDescent="0.25">
      <c r="A325" s="13">
        <f t="shared" si="8"/>
        <v>38</v>
      </c>
      <c r="B325" s="14">
        <f t="shared" si="9"/>
        <v>46282</v>
      </c>
      <c r="C325" s="10" t="s">
        <v>35</v>
      </c>
      <c r="D325" s="15">
        <v>0.75</v>
      </c>
      <c r="E325" s="10" t="s">
        <v>10</v>
      </c>
      <c r="F325" s="10" t="s">
        <v>31</v>
      </c>
      <c r="G325" s="10">
        <f>COUNTIFS('Kaikki ottelut'!C:C,B325,'Kaikki ottelut'!E:E,D325,'Kaikki ottelut'!G:G,"*"&amp;E325&amp;"*")</f>
        <v>1</v>
      </c>
      <c r="H325" s="10"/>
    </row>
    <row r="326" spans="1:8" x14ac:dyDescent="0.25">
      <c r="A326" s="13">
        <f t="shared" si="8"/>
        <v>38</v>
      </c>
      <c r="B326" s="14">
        <f t="shared" si="9"/>
        <v>46282</v>
      </c>
      <c r="C326" s="10" t="s">
        <v>35</v>
      </c>
      <c r="D326" s="15">
        <v>0.75</v>
      </c>
      <c r="E326" s="10" t="s">
        <v>32</v>
      </c>
      <c r="F326" s="10" t="s">
        <v>31</v>
      </c>
      <c r="G326" s="10">
        <f>COUNTIFS('Kaikki ottelut'!C:C,B326,'Kaikki ottelut'!E:E,D326,'Kaikki ottelut'!G:G,"*"&amp;E326&amp;"*")</f>
        <v>0</v>
      </c>
      <c r="H326" s="10"/>
    </row>
    <row r="327" spans="1:8" x14ac:dyDescent="0.25">
      <c r="A327" s="13">
        <f t="shared" si="8"/>
        <v>38</v>
      </c>
      <c r="B327" s="14">
        <f t="shared" si="9"/>
        <v>46282</v>
      </c>
      <c r="C327" s="10" t="s">
        <v>35</v>
      </c>
      <c r="D327" s="15">
        <v>0.79166666666666663</v>
      </c>
      <c r="E327" s="10" t="s">
        <v>15</v>
      </c>
      <c r="F327" s="10" t="s">
        <v>31</v>
      </c>
      <c r="G327" s="10">
        <f>COUNTIFS('Kaikki ottelut'!C:C,B327,'Kaikki ottelut'!E:E,D327,'Kaikki ottelut'!G:G,"*"&amp;E327&amp;"*")</f>
        <v>2</v>
      </c>
      <c r="H327" s="10"/>
    </row>
    <row r="328" spans="1:8" x14ac:dyDescent="0.25">
      <c r="A328" s="13">
        <f t="shared" si="8"/>
        <v>38</v>
      </c>
      <c r="B328" s="14">
        <f t="shared" si="9"/>
        <v>46282</v>
      </c>
      <c r="C328" s="10" t="s">
        <v>35</v>
      </c>
      <c r="D328" s="15">
        <v>0.79166666666666663</v>
      </c>
      <c r="E328" s="10" t="s">
        <v>23</v>
      </c>
      <c r="F328" s="10" t="s">
        <v>31</v>
      </c>
      <c r="G328" s="10">
        <f>COUNTIFS('Kaikki ottelut'!C:C,B328,'Kaikki ottelut'!E:E,D328,'Kaikki ottelut'!G:G,"*"&amp;E328&amp;"*")</f>
        <v>0</v>
      </c>
      <c r="H328" s="10"/>
    </row>
    <row r="329" spans="1:8" x14ac:dyDescent="0.25">
      <c r="A329" s="13">
        <f t="shared" si="8"/>
        <v>38</v>
      </c>
      <c r="B329" s="14">
        <f t="shared" si="9"/>
        <v>46282</v>
      </c>
      <c r="C329" s="10" t="s">
        <v>35</v>
      </c>
      <c r="D329" s="15">
        <v>0.79166666666666663</v>
      </c>
      <c r="E329" s="10" t="s">
        <v>19</v>
      </c>
      <c r="F329" s="10" t="s">
        <v>31</v>
      </c>
      <c r="G329" s="10">
        <f>COUNTIFS('Kaikki ottelut'!C:C,B329,'Kaikki ottelut'!E:E,D329,'Kaikki ottelut'!G:G,"*"&amp;E329&amp;"*")</f>
        <v>2</v>
      </c>
      <c r="H329" s="10"/>
    </row>
    <row r="330" spans="1:8" x14ac:dyDescent="0.25">
      <c r="A330" s="13">
        <f t="shared" si="8"/>
        <v>38</v>
      </c>
      <c r="B330" s="14">
        <f t="shared" si="9"/>
        <v>46282</v>
      </c>
      <c r="C330" s="10" t="s">
        <v>35</v>
      </c>
      <c r="D330" s="15">
        <v>0.79166666666666663</v>
      </c>
      <c r="E330" s="10" t="s">
        <v>9</v>
      </c>
      <c r="F330" s="10" t="s">
        <v>31</v>
      </c>
      <c r="G330" s="10">
        <f>COUNTIFS('Kaikki ottelut'!C:C,B330,'Kaikki ottelut'!E:E,D330,'Kaikki ottelut'!G:G,"*"&amp;E330&amp;"*")</f>
        <v>1</v>
      </c>
      <c r="H330" s="10"/>
    </row>
    <row r="331" spans="1:8" x14ac:dyDescent="0.25">
      <c r="A331" s="13">
        <f t="shared" si="8"/>
        <v>38</v>
      </c>
      <c r="B331" s="14">
        <f t="shared" si="9"/>
        <v>46282</v>
      </c>
      <c r="C331" s="10" t="s">
        <v>35</v>
      </c>
      <c r="D331" s="15">
        <v>0.79166666666666663</v>
      </c>
      <c r="E331" s="10" t="s">
        <v>10</v>
      </c>
      <c r="F331" s="10" t="s">
        <v>31</v>
      </c>
      <c r="G331" s="10">
        <f>COUNTIFS('Kaikki ottelut'!C:C,B331,'Kaikki ottelut'!E:E,D331,'Kaikki ottelut'!G:G,"*"&amp;E331&amp;"*")</f>
        <v>2</v>
      </c>
      <c r="H331" s="10"/>
    </row>
    <row r="332" spans="1:8" x14ac:dyDescent="0.25">
      <c r="A332" s="13">
        <f>A277+1</f>
        <v>39</v>
      </c>
      <c r="B332" s="14">
        <f>B277+7</f>
        <v>46286</v>
      </c>
      <c r="C332" s="10" t="s">
        <v>29</v>
      </c>
      <c r="D332" s="15">
        <v>0.70833333333333337</v>
      </c>
      <c r="E332" s="10" t="s">
        <v>15</v>
      </c>
      <c r="F332" s="10" t="s">
        <v>31</v>
      </c>
      <c r="G332" s="10">
        <f>COUNTIFS('Kaikki ottelut'!C:C,B332,'Kaikki ottelut'!E:E,D332,'Kaikki ottelut'!G:G,"*"&amp;E332&amp;"*")</f>
        <v>1</v>
      </c>
      <c r="H332" s="10"/>
    </row>
    <row r="333" spans="1:8" x14ac:dyDescent="0.25">
      <c r="A333" s="13">
        <f>A278+1</f>
        <v>39</v>
      </c>
      <c r="B333" s="14">
        <f>B278+7</f>
        <v>46286</v>
      </c>
      <c r="C333" s="10" t="s">
        <v>29</v>
      </c>
      <c r="D333" s="15">
        <v>0.70833333333333337</v>
      </c>
      <c r="E333" s="10" t="s">
        <v>17</v>
      </c>
      <c r="F333" s="10" t="s">
        <v>30</v>
      </c>
      <c r="G333" s="10">
        <f>COUNTIFS('Kaikki ottelut'!C:C,B333,'Kaikki ottelut'!E:E,D333,'Kaikki ottelut'!G:G,"*"&amp;E333&amp;"*")</f>
        <v>1</v>
      </c>
      <c r="H333" s="10"/>
    </row>
    <row r="334" spans="1:8" x14ac:dyDescent="0.25">
      <c r="A334" s="13">
        <f t="shared" ref="A334:A386" si="10">A279+1</f>
        <v>39</v>
      </c>
      <c r="B334" s="14">
        <f t="shared" ref="B334:B386" si="11">B279+7</f>
        <v>46286</v>
      </c>
      <c r="C334" s="9" t="s">
        <v>29</v>
      </c>
      <c r="D334" s="16">
        <v>0.77083333333333337</v>
      </c>
      <c r="E334" s="9" t="s">
        <v>44</v>
      </c>
      <c r="F334" s="9" t="s">
        <v>31</v>
      </c>
      <c r="G334" s="10">
        <f>COUNTIFS('Kaikki ottelut'!C:C,B334,'Kaikki ottelut'!E:E,D334,'Kaikki ottelut'!G:G,"*"&amp;E334&amp;"*")</f>
        <v>1</v>
      </c>
    </row>
    <row r="335" spans="1:8" x14ac:dyDescent="0.25">
      <c r="A335" s="13">
        <f t="shared" si="10"/>
        <v>39</v>
      </c>
      <c r="B335" s="14">
        <f t="shared" si="11"/>
        <v>46286</v>
      </c>
      <c r="C335" s="9" t="s">
        <v>29</v>
      </c>
      <c r="D335" s="16">
        <v>0.75</v>
      </c>
      <c r="E335" s="10" t="s">
        <v>17</v>
      </c>
      <c r="F335" s="10" t="s">
        <v>30</v>
      </c>
      <c r="G335" s="10">
        <f>COUNTIFS('Kaikki ottelut'!C:C,B335,'Kaikki ottelut'!E:E,D335,'Kaikki ottelut'!G:G,"*"&amp;E335&amp;"*")</f>
        <v>1</v>
      </c>
      <c r="H335" s="10"/>
    </row>
    <row r="336" spans="1:8" x14ac:dyDescent="0.25">
      <c r="A336" s="13">
        <f t="shared" si="10"/>
        <v>39</v>
      </c>
      <c r="B336" s="14">
        <f t="shared" si="11"/>
        <v>46286</v>
      </c>
      <c r="C336" s="9" t="s">
        <v>29</v>
      </c>
      <c r="D336" s="16">
        <v>0.75</v>
      </c>
      <c r="E336" s="9" t="s">
        <v>18</v>
      </c>
      <c r="F336" s="9" t="s">
        <v>30</v>
      </c>
      <c r="G336" s="10">
        <f>COUNTIFS('Kaikki ottelut'!C:C,B336,'Kaikki ottelut'!E:E,D336,'Kaikki ottelut'!G:G,"*"&amp;E336&amp;"*")</f>
        <v>0</v>
      </c>
    </row>
    <row r="337" spans="1:8" x14ac:dyDescent="0.25">
      <c r="A337" s="13">
        <f t="shared" si="10"/>
        <v>39</v>
      </c>
      <c r="B337" s="14">
        <f t="shared" si="11"/>
        <v>46286</v>
      </c>
      <c r="C337" s="9" t="s">
        <v>29</v>
      </c>
      <c r="D337" s="16">
        <v>0.75</v>
      </c>
      <c r="E337" s="9" t="s">
        <v>64</v>
      </c>
      <c r="F337" s="9" t="s">
        <v>30</v>
      </c>
      <c r="G337" s="10">
        <f>COUNTIFS('Kaikki ottelut'!C:C,B337,'Kaikki ottelut'!E:E,D337,'Kaikki ottelut'!G:G,"*"&amp;E337&amp;"*")</f>
        <v>0</v>
      </c>
    </row>
    <row r="338" spans="1:8" x14ac:dyDescent="0.25">
      <c r="A338" s="13">
        <f t="shared" si="10"/>
        <v>39</v>
      </c>
      <c r="B338" s="14">
        <f t="shared" si="11"/>
        <v>46286</v>
      </c>
      <c r="C338" s="9" t="s">
        <v>29</v>
      </c>
      <c r="D338" s="16">
        <v>0.75</v>
      </c>
      <c r="E338" s="9" t="s">
        <v>32</v>
      </c>
      <c r="F338" s="9" t="s">
        <v>31</v>
      </c>
      <c r="G338" s="10">
        <f>COUNTIFS('Kaikki ottelut'!C:C,B338,'Kaikki ottelut'!E:E,D338,'Kaikki ottelut'!G:G,"*"&amp;E338&amp;"*")</f>
        <v>0</v>
      </c>
      <c r="H338" s="9" t="s">
        <v>84</v>
      </c>
    </row>
    <row r="339" spans="1:8" x14ac:dyDescent="0.25">
      <c r="A339" s="13">
        <f t="shared" si="10"/>
        <v>39</v>
      </c>
      <c r="B339" s="14">
        <f t="shared" si="11"/>
        <v>46286</v>
      </c>
      <c r="C339" s="9" t="s">
        <v>29</v>
      </c>
      <c r="D339" s="16">
        <v>0.75</v>
      </c>
      <c r="E339" s="9" t="s">
        <v>24</v>
      </c>
      <c r="F339" s="9" t="s">
        <v>31</v>
      </c>
      <c r="G339" s="10">
        <f>COUNTIFS('Kaikki ottelut'!C:C,B339,'Kaikki ottelut'!E:E,D339,'Kaikki ottelut'!G:G,"*"&amp;E339&amp;"*")</f>
        <v>1</v>
      </c>
    </row>
    <row r="340" spans="1:8" x14ac:dyDescent="0.25">
      <c r="A340" s="13">
        <f t="shared" si="10"/>
        <v>39</v>
      </c>
      <c r="B340" s="14">
        <f t="shared" si="11"/>
        <v>46286</v>
      </c>
      <c r="C340" s="9" t="s">
        <v>29</v>
      </c>
      <c r="D340" s="16">
        <v>0.79166666666666663</v>
      </c>
      <c r="E340" s="9" t="s">
        <v>32</v>
      </c>
      <c r="F340" s="9" t="s">
        <v>31</v>
      </c>
      <c r="G340" s="10">
        <f>COUNTIFS('Kaikki ottelut'!C:C,B340,'Kaikki ottelut'!E:E,D340,'Kaikki ottelut'!G:G,"*"&amp;E340&amp;"*")</f>
        <v>0</v>
      </c>
      <c r="H340" s="9" t="s">
        <v>84</v>
      </c>
    </row>
    <row r="341" spans="1:8" x14ac:dyDescent="0.25">
      <c r="A341" s="13">
        <f t="shared" si="10"/>
        <v>39</v>
      </c>
      <c r="B341" s="14">
        <f t="shared" si="11"/>
        <v>46287</v>
      </c>
      <c r="C341" s="9" t="s">
        <v>33</v>
      </c>
      <c r="D341" s="16">
        <v>0.70833333333333337</v>
      </c>
      <c r="E341" s="9" t="s">
        <v>54</v>
      </c>
      <c r="F341" s="9" t="s">
        <v>30</v>
      </c>
      <c r="G341" s="10">
        <f>COUNTIFS('Kaikki ottelut'!C:C,B341,'Kaikki ottelut'!E:E,D341,'Kaikki ottelut'!G:G,"*"&amp;E341&amp;"*")</f>
        <v>1</v>
      </c>
      <c r="H341" s="9"/>
    </row>
    <row r="342" spans="1:8" x14ac:dyDescent="0.25">
      <c r="A342" s="13">
        <f t="shared" si="10"/>
        <v>39</v>
      </c>
      <c r="B342" s="14">
        <f t="shared" si="11"/>
        <v>46287</v>
      </c>
      <c r="C342" s="9" t="s">
        <v>33</v>
      </c>
      <c r="D342" s="16">
        <v>0.70833333333333337</v>
      </c>
      <c r="E342" s="9" t="s">
        <v>19</v>
      </c>
      <c r="F342" s="9" t="s">
        <v>31</v>
      </c>
      <c r="G342" s="10">
        <f>COUNTIFS('Kaikki ottelut'!C:C,B342,'Kaikki ottelut'!E:E,D342,'Kaikki ottelut'!G:G,"*"&amp;E342&amp;"*")</f>
        <v>1</v>
      </c>
      <c r="H342" s="9"/>
    </row>
    <row r="343" spans="1:8" x14ac:dyDescent="0.25">
      <c r="A343" s="13">
        <f t="shared" si="10"/>
        <v>39</v>
      </c>
      <c r="B343" s="14">
        <f t="shared" si="11"/>
        <v>46287</v>
      </c>
      <c r="C343" s="9" t="s">
        <v>33</v>
      </c>
      <c r="D343" s="16">
        <v>0.70833333333333337</v>
      </c>
      <c r="E343" s="9" t="s">
        <v>9</v>
      </c>
      <c r="F343" s="9" t="s">
        <v>31</v>
      </c>
      <c r="G343" s="10">
        <f>COUNTIFS('Kaikki ottelut'!C:C,B343,'Kaikki ottelut'!E:E,D343,'Kaikki ottelut'!G:G,"*"&amp;E343&amp;"*")</f>
        <v>1</v>
      </c>
    </row>
    <row r="344" spans="1:8" x14ac:dyDescent="0.25">
      <c r="A344" s="13">
        <f t="shared" si="10"/>
        <v>39</v>
      </c>
      <c r="B344" s="14">
        <f t="shared" si="11"/>
        <v>46287</v>
      </c>
      <c r="C344" s="9" t="s">
        <v>33</v>
      </c>
      <c r="D344" s="16">
        <v>0.77083333333333337</v>
      </c>
      <c r="E344" s="9" t="s">
        <v>44</v>
      </c>
      <c r="F344" s="9" t="s">
        <v>31</v>
      </c>
      <c r="G344" s="10">
        <f>COUNTIFS('Kaikki ottelut'!C:C,B344,'Kaikki ottelut'!E:E,D344,'Kaikki ottelut'!G:G,"*"&amp;E344&amp;"*")</f>
        <v>0</v>
      </c>
    </row>
    <row r="345" spans="1:8" x14ac:dyDescent="0.25">
      <c r="A345" s="13">
        <f t="shared" si="10"/>
        <v>39</v>
      </c>
      <c r="B345" s="14">
        <f t="shared" si="11"/>
        <v>46287</v>
      </c>
      <c r="C345" s="9" t="s">
        <v>33</v>
      </c>
      <c r="D345" s="16">
        <v>0.75</v>
      </c>
      <c r="E345" s="9" t="s">
        <v>17</v>
      </c>
      <c r="F345" s="9" t="s">
        <v>30</v>
      </c>
      <c r="G345" s="10">
        <f>COUNTIFS('Kaikki ottelut'!C:C,B345,'Kaikki ottelut'!E:E,D345,'Kaikki ottelut'!G:G,"*"&amp;E345&amp;"*")</f>
        <v>0</v>
      </c>
    </row>
    <row r="346" spans="1:8" x14ac:dyDescent="0.25">
      <c r="A346" s="13">
        <f t="shared" si="10"/>
        <v>39</v>
      </c>
      <c r="B346" s="14">
        <f t="shared" si="11"/>
        <v>46287</v>
      </c>
      <c r="C346" s="9" t="s">
        <v>33</v>
      </c>
      <c r="D346" s="16">
        <v>0.75</v>
      </c>
      <c r="E346" s="9" t="s">
        <v>18</v>
      </c>
      <c r="F346" s="9" t="s">
        <v>30</v>
      </c>
      <c r="G346" s="10">
        <f>COUNTIFS('Kaikki ottelut'!C:C,B346,'Kaikki ottelut'!E:E,D346,'Kaikki ottelut'!G:G,"*"&amp;E346&amp;"*")</f>
        <v>1</v>
      </c>
    </row>
    <row r="347" spans="1:8" x14ac:dyDescent="0.25">
      <c r="A347" s="13">
        <f t="shared" si="10"/>
        <v>39</v>
      </c>
      <c r="B347" s="14">
        <f t="shared" si="11"/>
        <v>46287</v>
      </c>
      <c r="C347" s="9" t="s">
        <v>33</v>
      </c>
      <c r="D347" s="16">
        <v>0.75</v>
      </c>
      <c r="E347" s="9" t="s">
        <v>23</v>
      </c>
      <c r="F347" s="9" t="s">
        <v>31</v>
      </c>
      <c r="G347" s="10">
        <f>COUNTIFS('Kaikki ottelut'!C:C,B347,'Kaikki ottelut'!E:E,D347,'Kaikki ottelut'!G:G,"*"&amp;E347&amp;"*")</f>
        <v>0</v>
      </c>
    </row>
    <row r="348" spans="1:8" x14ac:dyDescent="0.25">
      <c r="A348" s="13">
        <f t="shared" si="10"/>
        <v>39</v>
      </c>
      <c r="B348" s="14">
        <f t="shared" si="11"/>
        <v>46287</v>
      </c>
      <c r="C348" s="9" t="s">
        <v>33</v>
      </c>
      <c r="D348" s="16">
        <v>0.75</v>
      </c>
      <c r="E348" s="9" t="s">
        <v>64</v>
      </c>
      <c r="F348" s="9" t="s">
        <v>30</v>
      </c>
      <c r="G348" s="10">
        <f>COUNTIFS('Kaikki ottelut'!C:C,B348,'Kaikki ottelut'!E:E,D348,'Kaikki ottelut'!G:G,"*"&amp;E348&amp;"*")</f>
        <v>0</v>
      </c>
    </row>
    <row r="349" spans="1:8" x14ac:dyDescent="0.25">
      <c r="A349" s="13">
        <f t="shared" si="10"/>
        <v>39</v>
      </c>
      <c r="B349" s="14">
        <f t="shared" si="11"/>
        <v>46287</v>
      </c>
      <c r="C349" s="9" t="s">
        <v>33</v>
      </c>
      <c r="D349" s="16">
        <v>0.75</v>
      </c>
      <c r="E349" s="9" t="s">
        <v>54</v>
      </c>
      <c r="F349" s="9" t="s">
        <v>30</v>
      </c>
      <c r="G349" s="10">
        <f>COUNTIFS('Kaikki ottelut'!C:C,B349,'Kaikki ottelut'!E:E,D349,'Kaikki ottelut'!G:G,"*"&amp;E349&amp;"*")</f>
        <v>1</v>
      </c>
    </row>
    <row r="350" spans="1:8" x14ac:dyDescent="0.25">
      <c r="A350" s="13">
        <f t="shared" si="10"/>
        <v>39</v>
      </c>
      <c r="B350" s="14">
        <f t="shared" si="11"/>
        <v>46287</v>
      </c>
      <c r="C350" s="9" t="s">
        <v>33</v>
      </c>
      <c r="D350" s="16">
        <v>0.75</v>
      </c>
      <c r="E350" s="9" t="s">
        <v>16</v>
      </c>
      <c r="F350" s="9" t="s">
        <v>30</v>
      </c>
      <c r="G350" s="10">
        <f>COUNTIFS('Kaikki ottelut'!C:C,B350,'Kaikki ottelut'!E:E,D350,'Kaikki ottelut'!G:G,"*"&amp;E350&amp;"*")</f>
        <v>0</v>
      </c>
    </row>
    <row r="351" spans="1:8" x14ac:dyDescent="0.25">
      <c r="A351" s="13">
        <f t="shared" si="10"/>
        <v>39</v>
      </c>
      <c r="B351" s="14">
        <f t="shared" si="11"/>
        <v>46287</v>
      </c>
      <c r="C351" s="9" t="s">
        <v>33</v>
      </c>
      <c r="D351" s="16">
        <v>0.75</v>
      </c>
      <c r="E351" s="9" t="s">
        <v>22</v>
      </c>
      <c r="F351" s="9" t="s">
        <v>30</v>
      </c>
      <c r="G351" s="10">
        <f>COUNTIFS('Kaikki ottelut'!C:C,B351,'Kaikki ottelut'!E:E,D351,'Kaikki ottelut'!G:G,"*"&amp;E351&amp;"*")</f>
        <v>0</v>
      </c>
    </row>
    <row r="352" spans="1:8" x14ac:dyDescent="0.25">
      <c r="A352" s="13">
        <f t="shared" si="10"/>
        <v>39</v>
      </c>
      <c r="B352" s="14">
        <f t="shared" si="11"/>
        <v>46288</v>
      </c>
      <c r="C352" s="9" t="s">
        <v>34</v>
      </c>
      <c r="D352" s="16">
        <v>0.70833333333333337</v>
      </c>
      <c r="E352" s="9" t="s">
        <v>15</v>
      </c>
      <c r="F352" s="9" t="s">
        <v>31</v>
      </c>
      <c r="G352" s="10">
        <f>COUNTIFS('Kaikki ottelut'!C:C,B352,'Kaikki ottelut'!E:E,D352,'Kaikki ottelut'!G:G,"*"&amp;E352&amp;"*")</f>
        <v>0</v>
      </c>
    </row>
    <row r="353" spans="1:8" x14ac:dyDescent="0.25">
      <c r="A353" s="13">
        <f t="shared" si="10"/>
        <v>39</v>
      </c>
      <c r="B353" s="14">
        <f t="shared" si="11"/>
        <v>46288</v>
      </c>
      <c r="C353" s="9" t="s">
        <v>34</v>
      </c>
      <c r="D353" s="16">
        <v>0.70833333333333337</v>
      </c>
      <c r="E353" s="9" t="s">
        <v>17</v>
      </c>
      <c r="F353" s="9" t="s">
        <v>30</v>
      </c>
      <c r="G353" s="10">
        <f>COUNTIFS('Kaikki ottelut'!C:C,B353,'Kaikki ottelut'!E:E,D353,'Kaikki ottelut'!G:G,"*"&amp;E353&amp;"*")</f>
        <v>0</v>
      </c>
      <c r="H353" s="9"/>
    </row>
    <row r="354" spans="1:8" x14ac:dyDescent="0.25">
      <c r="A354" s="13">
        <f t="shared" si="10"/>
        <v>39</v>
      </c>
      <c r="B354" s="14">
        <f t="shared" si="11"/>
        <v>46288</v>
      </c>
      <c r="C354" s="9" t="s">
        <v>34</v>
      </c>
      <c r="D354" s="16">
        <v>0.70833333333333337</v>
      </c>
      <c r="E354" s="9" t="s">
        <v>18</v>
      </c>
      <c r="F354" s="9" t="s">
        <v>30</v>
      </c>
      <c r="G354" s="10">
        <f>COUNTIFS('Kaikki ottelut'!C:C,B354,'Kaikki ottelut'!E:E,D354,'Kaikki ottelut'!G:G,"*"&amp;E354&amp;"*")</f>
        <v>0</v>
      </c>
    </row>
    <row r="355" spans="1:8" x14ac:dyDescent="0.25">
      <c r="A355" s="13">
        <f t="shared" si="10"/>
        <v>39</v>
      </c>
      <c r="B355" s="14">
        <f t="shared" si="11"/>
        <v>46288</v>
      </c>
      <c r="C355" s="9" t="s">
        <v>34</v>
      </c>
      <c r="D355" s="16">
        <v>0.70833333333333337</v>
      </c>
      <c r="E355" s="9" t="s">
        <v>54</v>
      </c>
      <c r="F355" s="9" t="s">
        <v>30</v>
      </c>
      <c r="G355" s="10">
        <f>COUNTIFS('Kaikki ottelut'!C:C,B355,'Kaikki ottelut'!E:E,D355,'Kaikki ottelut'!G:G,"*"&amp;E355&amp;"*")</f>
        <v>1</v>
      </c>
    </row>
    <row r="356" spans="1:8" x14ac:dyDescent="0.25">
      <c r="A356" s="13">
        <f t="shared" si="10"/>
        <v>39</v>
      </c>
      <c r="B356" s="14">
        <f t="shared" si="11"/>
        <v>46288</v>
      </c>
      <c r="C356" s="9" t="s">
        <v>34</v>
      </c>
      <c r="D356" s="16">
        <v>0.70833333333333337</v>
      </c>
      <c r="E356" s="9" t="s">
        <v>14</v>
      </c>
      <c r="F356" s="9" t="s">
        <v>31</v>
      </c>
      <c r="G356" s="10">
        <f>COUNTIFS('Kaikki ottelut'!C:C,B356,'Kaikki ottelut'!E:E,D356,'Kaikki ottelut'!G:G,"*"&amp;E356&amp;"*")</f>
        <v>1</v>
      </c>
    </row>
    <row r="357" spans="1:8" x14ac:dyDescent="0.25">
      <c r="A357" s="13">
        <f t="shared" si="10"/>
        <v>39</v>
      </c>
      <c r="B357" s="14">
        <f t="shared" si="11"/>
        <v>46288</v>
      </c>
      <c r="C357" s="9" t="s">
        <v>34</v>
      </c>
      <c r="D357" s="16">
        <v>0.70833333333333337</v>
      </c>
      <c r="E357" s="9" t="s">
        <v>22</v>
      </c>
      <c r="F357" s="9" t="s">
        <v>30</v>
      </c>
      <c r="G357" s="10">
        <f>COUNTIFS('Kaikki ottelut'!C:C,B357,'Kaikki ottelut'!E:E,D357,'Kaikki ottelut'!G:G,"*"&amp;E357&amp;"*")</f>
        <v>0</v>
      </c>
    </row>
    <row r="358" spans="1:8" x14ac:dyDescent="0.25">
      <c r="A358" s="13">
        <f t="shared" si="10"/>
        <v>39</v>
      </c>
      <c r="B358" s="14">
        <f t="shared" si="11"/>
        <v>46288</v>
      </c>
      <c r="C358" s="9" t="s">
        <v>34</v>
      </c>
      <c r="D358" s="16">
        <v>0.70833333333333337</v>
      </c>
      <c r="E358" s="9" t="s">
        <v>20</v>
      </c>
      <c r="F358" s="9" t="s">
        <v>31</v>
      </c>
      <c r="G358" s="10">
        <f>COUNTIFS('Kaikki ottelut'!C:C,B358,'Kaikki ottelut'!E:E,D358,'Kaikki ottelut'!G:G,"*"&amp;E358&amp;"*")</f>
        <v>1</v>
      </c>
    </row>
    <row r="359" spans="1:8" x14ac:dyDescent="0.25">
      <c r="A359" s="13">
        <f t="shared" si="10"/>
        <v>39</v>
      </c>
      <c r="B359" s="14">
        <f t="shared" si="11"/>
        <v>46288</v>
      </c>
      <c r="C359" s="9" t="s">
        <v>34</v>
      </c>
      <c r="D359" s="16">
        <v>0.77083333333333337</v>
      </c>
      <c r="E359" s="9" t="s">
        <v>44</v>
      </c>
      <c r="F359" s="9" t="s">
        <v>31</v>
      </c>
      <c r="G359" s="10">
        <f>COUNTIFS('Kaikki ottelut'!C:C,B359,'Kaikki ottelut'!E:E,D359,'Kaikki ottelut'!G:G,"*"&amp;E359&amp;"*")</f>
        <v>0</v>
      </c>
    </row>
    <row r="360" spans="1:8" x14ac:dyDescent="0.25">
      <c r="A360" s="13">
        <f t="shared" si="10"/>
        <v>39</v>
      </c>
      <c r="B360" s="14">
        <f t="shared" si="11"/>
        <v>46288</v>
      </c>
      <c r="C360" s="9" t="s">
        <v>34</v>
      </c>
      <c r="D360" s="16">
        <v>0.75</v>
      </c>
      <c r="E360" s="9" t="s">
        <v>17</v>
      </c>
      <c r="F360" s="9" t="s">
        <v>30</v>
      </c>
      <c r="G360" s="10">
        <f>COUNTIFS('Kaikki ottelut'!C:C,B360,'Kaikki ottelut'!E:E,D360,'Kaikki ottelut'!G:G,"*"&amp;E360&amp;"*")</f>
        <v>1</v>
      </c>
    </row>
    <row r="361" spans="1:8" x14ac:dyDescent="0.25">
      <c r="A361" s="13">
        <f t="shared" si="10"/>
        <v>39</v>
      </c>
      <c r="B361" s="14">
        <f t="shared" si="11"/>
        <v>46288</v>
      </c>
      <c r="C361" s="9" t="s">
        <v>34</v>
      </c>
      <c r="D361" s="16">
        <v>0.75</v>
      </c>
      <c r="E361" s="9" t="s">
        <v>18</v>
      </c>
      <c r="F361" s="9" t="s">
        <v>30</v>
      </c>
      <c r="G361" s="10">
        <f>COUNTIFS('Kaikki ottelut'!C:C,B361,'Kaikki ottelut'!E:E,D361,'Kaikki ottelut'!G:G,"*"&amp;E361&amp;"*")</f>
        <v>1</v>
      </c>
    </row>
    <row r="362" spans="1:8" x14ac:dyDescent="0.25">
      <c r="A362" s="13">
        <f t="shared" si="10"/>
        <v>39</v>
      </c>
      <c r="B362" s="14">
        <f t="shared" si="11"/>
        <v>46288</v>
      </c>
      <c r="C362" s="9" t="s">
        <v>34</v>
      </c>
      <c r="D362" s="16">
        <v>0.75</v>
      </c>
      <c r="E362" s="9" t="s">
        <v>64</v>
      </c>
      <c r="F362" s="9" t="s">
        <v>30</v>
      </c>
      <c r="G362" s="10">
        <f>COUNTIFS('Kaikki ottelut'!C:C,B362,'Kaikki ottelut'!E:E,D362,'Kaikki ottelut'!G:G,"*"&amp;E362&amp;"*")</f>
        <v>0</v>
      </c>
    </row>
    <row r="363" spans="1:8" x14ac:dyDescent="0.25">
      <c r="A363" s="13">
        <f t="shared" si="10"/>
        <v>39</v>
      </c>
      <c r="B363" s="14">
        <f t="shared" si="11"/>
        <v>46288</v>
      </c>
      <c r="C363" s="9" t="s">
        <v>34</v>
      </c>
      <c r="D363" s="16">
        <v>0.75</v>
      </c>
      <c r="E363" s="9" t="s">
        <v>16</v>
      </c>
      <c r="F363" s="9" t="s">
        <v>30</v>
      </c>
      <c r="G363" s="10">
        <f>COUNTIFS('Kaikki ottelut'!C:C,B363,'Kaikki ottelut'!E:E,D363,'Kaikki ottelut'!G:G,"*"&amp;E363&amp;"*")</f>
        <v>1</v>
      </c>
    </row>
    <row r="364" spans="1:8" x14ac:dyDescent="0.25">
      <c r="A364" s="13">
        <f t="shared" si="10"/>
        <v>39</v>
      </c>
      <c r="B364" s="14">
        <f t="shared" si="11"/>
        <v>46288</v>
      </c>
      <c r="C364" s="9" t="s">
        <v>34</v>
      </c>
      <c r="D364" s="16">
        <v>0.75</v>
      </c>
      <c r="E364" s="9" t="s">
        <v>21</v>
      </c>
      <c r="F364" s="9" t="s">
        <v>31</v>
      </c>
      <c r="G364" s="10">
        <f>COUNTIFS('Kaikki ottelut'!C:C,B364,'Kaikki ottelut'!E:E,D364,'Kaikki ottelut'!G:G,"*"&amp;E364&amp;"*")</f>
        <v>2</v>
      </c>
    </row>
    <row r="365" spans="1:8" x14ac:dyDescent="0.25">
      <c r="A365" s="13">
        <f t="shared" si="10"/>
        <v>39</v>
      </c>
      <c r="B365" s="14">
        <f t="shared" si="11"/>
        <v>46288</v>
      </c>
      <c r="C365" s="9" t="s">
        <v>34</v>
      </c>
      <c r="D365" s="16">
        <v>0.75</v>
      </c>
      <c r="E365" s="9" t="s">
        <v>22</v>
      </c>
      <c r="F365" s="9" t="s">
        <v>30</v>
      </c>
      <c r="G365" s="10">
        <f>COUNTIFS('Kaikki ottelut'!C:C,B365,'Kaikki ottelut'!E:E,D365,'Kaikki ottelut'!G:G,"*"&amp;E365&amp;"*")</f>
        <v>1</v>
      </c>
    </row>
    <row r="366" spans="1:8" x14ac:dyDescent="0.25">
      <c r="A366" s="13">
        <f t="shared" si="10"/>
        <v>39</v>
      </c>
      <c r="B366" s="14">
        <f t="shared" si="11"/>
        <v>46288</v>
      </c>
      <c r="C366" s="9" t="s">
        <v>34</v>
      </c>
      <c r="D366" s="16">
        <v>0.75</v>
      </c>
      <c r="E366" s="9" t="s">
        <v>101</v>
      </c>
      <c r="F366" s="9" t="s">
        <v>31</v>
      </c>
      <c r="G366" s="10">
        <f>COUNTIFS('Kaikki ottelut'!C:C,B366,'Kaikki ottelut'!E:E,D366,'Kaikki ottelut'!G:G,"*"&amp;E366&amp;"*")</f>
        <v>0</v>
      </c>
      <c r="H366" s="9" t="s">
        <v>151</v>
      </c>
    </row>
    <row r="367" spans="1:8" x14ac:dyDescent="0.25">
      <c r="A367" s="13">
        <f t="shared" si="10"/>
        <v>39</v>
      </c>
      <c r="B367" s="14">
        <f t="shared" si="11"/>
        <v>46288</v>
      </c>
      <c r="C367" s="9" t="s">
        <v>34</v>
      </c>
      <c r="D367" s="16">
        <v>0.79166666666666663</v>
      </c>
      <c r="E367" s="9" t="s">
        <v>18</v>
      </c>
      <c r="F367" s="9" t="s">
        <v>30</v>
      </c>
      <c r="G367" s="10">
        <f>COUNTIFS('Kaikki ottelut'!C:C,B367,'Kaikki ottelut'!E:E,D367,'Kaikki ottelut'!G:G,"*"&amp;E367&amp;"*")</f>
        <v>1</v>
      </c>
    </row>
    <row r="368" spans="1:8" x14ac:dyDescent="0.25">
      <c r="A368" s="13">
        <f t="shared" si="10"/>
        <v>39</v>
      </c>
      <c r="B368" s="14">
        <f t="shared" si="11"/>
        <v>46288</v>
      </c>
      <c r="C368" s="9" t="s">
        <v>34</v>
      </c>
      <c r="D368" s="16">
        <v>0.79166666666666663</v>
      </c>
      <c r="E368" s="9" t="s">
        <v>23</v>
      </c>
      <c r="F368" s="9" t="s">
        <v>31</v>
      </c>
      <c r="G368" s="10">
        <f>COUNTIFS('Kaikki ottelut'!C:C,B368,'Kaikki ottelut'!E:E,D368,'Kaikki ottelut'!G:G,"*"&amp;E368&amp;"*")</f>
        <v>2</v>
      </c>
    </row>
    <row r="369" spans="1:8" x14ac:dyDescent="0.25">
      <c r="A369" s="13">
        <f t="shared" si="10"/>
        <v>39</v>
      </c>
      <c r="B369" s="14">
        <f t="shared" si="11"/>
        <v>46288</v>
      </c>
      <c r="C369" s="9" t="s">
        <v>34</v>
      </c>
      <c r="D369" s="16">
        <v>0.79166666666666663</v>
      </c>
      <c r="E369" s="9" t="s">
        <v>24</v>
      </c>
      <c r="F369" s="9" t="s">
        <v>31</v>
      </c>
      <c r="G369" s="10">
        <f>COUNTIFS('Kaikki ottelut'!C:C,B369,'Kaikki ottelut'!E:E,D369,'Kaikki ottelut'!G:G,"*"&amp;E369&amp;"*")</f>
        <v>2</v>
      </c>
    </row>
    <row r="370" spans="1:8" x14ac:dyDescent="0.25">
      <c r="A370" s="13">
        <f t="shared" si="10"/>
        <v>39</v>
      </c>
      <c r="B370" s="14">
        <f t="shared" si="11"/>
        <v>46289</v>
      </c>
      <c r="C370" s="10" t="s">
        <v>35</v>
      </c>
      <c r="D370" s="15">
        <v>0.72916666666666663</v>
      </c>
      <c r="E370" s="10" t="s">
        <v>44</v>
      </c>
      <c r="F370" s="10" t="s">
        <v>31</v>
      </c>
      <c r="G370" s="10">
        <f>COUNTIFS('Kaikki ottelut'!C:C,B370,'Kaikki ottelut'!E:E,D370,'Kaikki ottelut'!G:G,"*"&amp;E370&amp;"*")</f>
        <v>1</v>
      </c>
      <c r="H370" s="10"/>
    </row>
    <row r="371" spans="1:8" x14ac:dyDescent="0.25">
      <c r="A371" s="13">
        <f t="shared" si="10"/>
        <v>39</v>
      </c>
      <c r="B371" s="14">
        <f t="shared" si="11"/>
        <v>46289</v>
      </c>
      <c r="C371" s="10" t="s">
        <v>35</v>
      </c>
      <c r="D371" s="15">
        <v>0.70833333333333337</v>
      </c>
      <c r="E371" s="10" t="s">
        <v>17</v>
      </c>
      <c r="F371" s="10" t="s">
        <v>30</v>
      </c>
      <c r="G371" s="10">
        <f>COUNTIFS('Kaikki ottelut'!C:C,B371,'Kaikki ottelut'!E:E,D371,'Kaikki ottelut'!G:G,"*"&amp;E371&amp;"*")</f>
        <v>0</v>
      </c>
      <c r="H371" s="10"/>
    </row>
    <row r="372" spans="1:8" x14ac:dyDescent="0.25">
      <c r="A372" s="13">
        <f t="shared" si="10"/>
        <v>39</v>
      </c>
      <c r="B372" s="14">
        <f t="shared" si="11"/>
        <v>46289</v>
      </c>
      <c r="C372" s="10" t="s">
        <v>35</v>
      </c>
      <c r="D372" s="15">
        <v>0.70833333333333337</v>
      </c>
      <c r="E372" s="10" t="s">
        <v>18</v>
      </c>
      <c r="F372" s="10" t="s">
        <v>30</v>
      </c>
      <c r="G372" s="10">
        <f>COUNTIFS('Kaikki ottelut'!C:C,B372,'Kaikki ottelut'!E:E,D372,'Kaikki ottelut'!G:G,"*"&amp;E372&amp;"*")</f>
        <v>1</v>
      </c>
      <c r="H372" s="10"/>
    </row>
    <row r="373" spans="1:8" x14ac:dyDescent="0.25">
      <c r="A373" s="13">
        <f t="shared" si="10"/>
        <v>39</v>
      </c>
      <c r="B373" s="14">
        <f t="shared" si="11"/>
        <v>46289</v>
      </c>
      <c r="C373" s="10" t="s">
        <v>35</v>
      </c>
      <c r="D373" s="15">
        <v>0.70833333333333337</v>
      </c>
      <c r="E373" s="10" t="s">
        <v>16</v>
      </c>
      <c r="F373" s="10" t="s">
        <v>30</v>
      </c>
      <c r="G373" s="10">
        <f>COUNTIFS('Kaikki ottelut'!C:C,B373,'Kaikki ottelut'!E:E,D373,'Kaikki ottelut'!G:G,"*"&amp;E373&amp;"*")</f>
        <v>1</v>
      </c>
      <c r="H373" s="10"/>
    </row>
    <row r="374" spans="1:8" x14ac:dyDescent="0.25">
      <c r="A374" s="13">
        <f t="shared" si="10"/>
        <v>39</v>
      </c>
      <c r="B374" s="14">
        <f t="shared" si="11"/>
        <v>46289</v>
      </c>
      <c r="C374" s="10" t="s">
        <v>35</v>
      </c>
      <c r="D374" s="15">
        <v>0.70833333333333337</v>
      </c>
      <c r="E374" s="10" t="s">
        <v>22</v>
      </c>
      <c r="F374" s="10" t="s">
        <v>30</v>
      </c>
      <c r="G374" s="10">
        <f>COUNTIFS('Kaikki ottelut'!C:C,B374,'Kaikki ottelut'!E:E,D374,'Kaikki ottelut'!G:G,"*"&amp;E374&amp;"*")</f>
        <v>1</v>
      </c>
      <c r="H374" s="10"/>
    </row>
    <row r="375" spans="1:8" x14ac:dyDescent="0.25">
      <c r="A375" s="13">
        <f t="shared" si="10"/>
        <v>39</v>
      </c>
      <c r="B375" s="14">
        <f t="shared" si="11"/>
        <v>46289</v>
      </c>
      <c r="C375" s="10" t="s">
        <v>35</v>
      </c>
      <c r="D375" s="15">
        <v>0.75</v>
      </c>
      <c r="E375" s="10" t="s">
        <v>17</v>
      </c>
      <c r="F375" s="10" t="s">
        <v>30</v>
      </c>
      <c r="G375" s="10">
        <f>COUNTIFS('Kaikki ottelut'!C:C,B375,'Kaikki ottelut'!E:E,D375,'Kaikki ottelut'!G:G,"*"&amp;E375&amp;"*")</f>
        <v>1</v>
      </c>
      <c r="H375" s="10"/>
    </row>
    <row r="376" spans="1:8" x14ac:dyDescent="0.25">
      <c r="A376" s="13">
        <f t="shared" si="10"/>
        <v>39</v>
      </c>
      <c r="B376" s="14">
        <f t="shared" si="11"/>
        <v>46289</v>
      </c>
      <c r="C376" s="10" t="s">
        <v>35</v>
      </c>
      <c r="D376" s="15">
        <v>0.75</v>
      </c>
      <c r="E376" s="10" t="s">
        <v>18</v>
      </c>
      <c r="F376" s="10" t="s">
        <v>30</v>
      </c>
      <c r="G376" s="10">
        <f>COUNTIFS('Kaikki ottelut'!C:C,B376,'Kaikki ottelut'!E:E,D376,'Kaikki ottelut'!G:G,"*"&amp;E376&amp;"*")</f>
        <v>0</v>
      </c>
      <c r="H376" s="10"/>
    </row>
    <row r="377" spans="1:8" x14ac:dyDescent="0.25">
      <c r="A377" s="13">
        <f t="shared" si="10"/>
        <v>39</v>
      </c>
      <c r="B377" s="14">
        <f t="shared" si="11"/>
        <v>46289</v>
      </c>
      <c r="C377" s="10" t="s">
        <v>35</v>
      </c>
      <c r="D377" s="15">
        <v>0.75</v>
      </c>
      <c r="E377" s="10" t="s">
        <v>64</v>
      </c>
      <c r="F377" s="10" t="s">
        <v>30</v>
      </c>
      <c r="G377" s="10">
        <f>COUNTIFS('Kaikki ottelut'!C:C,B377,'Kaikki ottelut'!E:E,D377,'Kaikki ottelut'!G:G,"*"&amp;E377&amp;"*")</f>
        <v>0</v>
      </c>
      <c r="H377" s="10"/>
    </row>
    <row r="378" spans="1:8" x14ac:dyDescent="0.25">
      <c r="A378" s="13">
        <f t="shared" si="10"/>
        <v>39</v>
      </c>
      <c r="B378" s="14">
        <f t="shared" si="11"/>
        <v>46289</v>
      </c>
      <c r="C378" s="10" t="s">
        <v>35</v>
      </c>
      <c r="D378" s="15">
        <v>0.75</v>
      </c>
      <c r="E378" s="10" t="s">
        <v>54</v>
      </c>
      <c r="F378" s="10" t="s">
        <v>30</v>
      </c>
      <c r="G378" s="10">
        <f>COUNTIFS('Kaikki ottelut'!C:C,B378,'Kaikki ottelut'!E:E,D378,'Kaikki ottelut'!G:G,"*"&amp;E378&amp;"*")</f>
        <v>0</v>
      </c>
      <c r="H378" s="10"/>
    </row>
    <row r="379" spans="1:8" x14ac:dyDescent="0.25">
      <c r="A379" s="13">
        <f t="shared" si="10"/>
        <v>39</v>
      </c>
      <c r="B379" s="14">
        <f t="shared" si="11"/>
        <v>46289</v>
      </c>
      <c r="C379" s="10" t="s">
        <v>35</v>
      </c>
      <c r="D379" s="15">
        <v>0.75</v>
      </c>
      <c r="E379" s="10" t="s">
        <v>9</v>
      </c>
      <c r="F379" s="10" t="s">
        <v>31</v>
      </c>
      <c r="G379" s="10">
        <f>COUNTIFS('Kaikki ottelut'!C:C,B379,'Kaikki ottelut'!E:E,D379,'Kaikki ottelut'!G:G,"*"&amp;E379&amp;"*")</f>
        <v>1</v>
      </c>
      <c r="H379" s="10"/>
    </row>
    <row r="380" spans="1:8" x14ac:dyDescent="0.25">
      <c r="A380" s="13">
        <f t="shared" si="10"/>
        <v>39</v>
      </c>
      <c r="B380" s="14">
        <f t="shared" si="11"/>
        <v>46289</v>
      </c>
      <c r="C380" s="10" t="s">
        <v>35</v>
      </c>
      <c r="D380" s="15">
        <v>0.75</v>
      </c>
      <c r="E380" s="10" t="s">
        <v>10</v>
      </c>
      <c r="F380" s="10" t="s">
        <v>31</v>
      </c>
      <c r="G380" s="10">
        <f>COUNTIFS('Kaikki ottelut'!C:C,B380,'Kaikki ottelut'!E:E,D380,'Kaikki ottelut'!G:G,"*"&amp;E380&amp;"*")</f>
        <v>0</v>
      </c>
      <c r="H380" s="10"/>
    </row>
    <row r="381" spans="1:8" x14ac:dyDescent="0.25">
      <c r="A381" s="13">
        <f t="shared" si="10"/>
        <v>39</v>
      </c>
      <c r="B381" s="14">
        <f t="shared" si="11"/>
        <v>46289</v>
      </c>
      <c r="C381" s="10" t="s">
        <v>35</v>
      </c>
      <c r="D381" s="15">
        <v>0.75</v>
      </c>
      <c r="E381" s="10" t="s">
        <v>32</v>
      </c>
      <c r="F381" s="10" t="s">
        <v>31</v>
      </c>
      <c r="G381" s="10">
        <f>COUNTIFS('Kaikki ottelut'!C:C,B381,'Kaikki ottelut'!E:E,D381,'Kaikki ottelut'!G:G,"*"&amp;E381&amp;"*")</f>
        <v>0</v>
      </c>
      <c r="H381" s="10"/>
    </row>
    <row r="382" spans="1:8" x14ac:dyDescent="0.25">
      <c r="A382" s="13">
        <f t="shared" si="10"/>
        <v>39</v>
      </c>
      <c r="B382" s="14">
        <f t="shared" si="11"/>
        <v>46289</v>
      </c>
      <c r="C382" s="10" t="s">
        <v>35</v>
      </c>
      <c r="D382" s="15">
        <v>0.79166666666666663</v>
      </c>
      <c r="E382" s="10" t="s">
        <v>15</v>
      </c>
      <c r="F382" s="10" t="s">
        <v>31</v>
      </c>
      <c r="G382" s="10">
        <f>COUNTIFS('Kaikki ottelut'!C:C,B382,'Kaikki ottelut'!E:E,D382,'Kaikki ottelut'!G:G,"*"&amp;E382&amp;"*")</f>
        <v>0</v>
      </c>
      <c r="H382" s="10"/>
    </row>
    <row r="383" spans="1:8" x14ac:dyDescent="0.25">
      <c r="A383" s="13">
        <f t="shared" si="10"/>
        <v>39</v>
      </c>
      <c r="B383" s="14">
        <f t="shared" si="11"/>
        <v>46289</v>
      </c>
      <c r="C383" s="10" t="s">
        <v>35</v>
      </c>
      <c r="D383" s="15">
        <v>0.79166666666666663</v>
      </c>
      <c r="E383" s="10" t="s">
        <v>23</v>
      </c>
      <c r="F383" s="10" t="s">
        <v>31</v>
      </c>
      <c r="G383" s="10">
        <f>COUNTIFS('Kaikki ottelut'!C:C,B383,'Kaikki ottelut'!E:E,D383,'Kaikki ottelut'!G:G,"*"&amp;E383&amp;"*")</f>
        <v>1</v>
      </c>
      <c r="H383" s="10"/>
    </row>
    <row r="384" spans="1:8" x14ac:dyDescent="0.25">
      <c r="A384" s="13">
        <f t="shared" si="10"/>
        <v>39</v>
      </c>
      <c r="B384" s="14">
        <f t="shared" si="11"/>
        <v>46289</v>
      </c>
      <c r="C384" s="10" t="s">
        <v>35</v>
      </c>
      <c r="D384" s="15">
        <v>0.79166666666666663</v>
      </c>
      <c r="E384" s="10" t="s">
        <v>19</v>
      </c>
      <c r="F384" s="10" t="s">
        <v>31</v>
      </c>
      <c r="G384" s="10">
        <f>COUNTIFS('Kaikki ottelut'!C:C,B384,'Kaikki ottelut'!E:E,D384,'Kaikki ottelut'!G:G,"*"&amp;E384&amp;"*")</f>
        <v>1</v>
      </c>
      <c r="H384" s="10"/>
    </row>
    <row r="385" spans="1:8" x14ac:dyDescent="0.25">
      <c r="A385" s="13">
        <f t="shared" si="10"/>
        <v>39</v>
      </c>
      <c r="B385" s="14">
        <f t="shared" si="11"/>
        <v>46289</v>
      </c>
      <c r="C385" s="10" t="s">
        <v>35</v>
      </c>
      <c r="D385" s="15">
        <v>0.79166666666666663</v>
      </c>
      <c r="E385" s="10" t="s">
        <v>9</v>
      </c>
      <c r="F385" s="10" t="s">
        <v>31</v>
      </c>
      <c r="G385" s="10">
        <f>COUNTIFS('Kaikki ottelut'!C:C,B385,'Kaikki ottelut'!E:E,D385,'Kaikki ottelut'!G:G,"*"&amp;E385&amp;"*")</f>
        <v>1</v>
      </c>
      <c r="H385" s="10"/>
    </row>
    <row r="386" spans="1:8" x14ac:dyDescent="0.25">
      <c r="A386" s="13">
        <f t="shared" si="10"/>
        <v>39</v>
      </c>
      <c r="B386" s="14">
        <f t="shared" si="11"/>
        <v>46289</v>
      </c>
      <c r="C386" s="10" t="s">
        <v>35</v>
      </c>
      <c r="D386" s="15">
        <v>0.79166666666666663</v>
      </c>
      <c r="E386" s="10" t="s">
        <v>10</v>
      </c>
      <c r="F386" s="10" t="s">
        <v>31</v>
      </c>
      <c r="G386" s="10">
        <f>COUNTIFS('Kaikki ottelut'!C:C,B386,'Kaikki ottelut'!E:E,D386,'Kaikki ottelut'!G:G,"*"&amp;E386&amp;"*")</f>
        <v>0</v>
      </c>
      <c r="H386" s="10"/>
    </row>
    <row r="387" spans="1:8" x14ac:dyDescent="0.25">
      <c r="A387" s="13">
        <f>A332+1</f>
        <v>40</v>
      </c>
      <c r="B387" s="14">
        <f>B332+7</f>
        <v>46293</v>
      </c>
      <c r="C387" s="10" t="s">
        <v>29</v>
      </c>
      <c r="D387" s="15">
        <v>0.70833333333333337</v>
      </c>
      <c r="E387" s="10" t="s">
        <v>15</v>
      </c>
      <c r="F387" s="10" t="s">
        <v>31</v>
      </c>
      <c r="G387" s="10">
        <f>COUNTIFS('Kaikki ottelut'!C:C,B387,'Kaikki ottelut'!E:E,D387,'Kaikki ottelut'!G:G,"*"&amp;E387&amp;"*")</f>
        <v>2</v>
      </c>
      <c r="H387" s="10"/>
    </row>
    <row r="388" spans="1:8" x14ac:dyDescent="0.25">
      <c r="A388" s="13">
        <f>A333+1</f>
        <v>40</v>
      </c>
      <c r="B388" s="14">
        <f>B333+7</f>
        <v>46293</v>
      </c>
      <c r="C388" s="10" t="s">
        <v>29</v>
      </c>
      <c r="D388" s="15">
        <v>0.70833333333333337</v>
      </c>
      <c r="E388" s="10" t="s">
        <v>17</v>
      </c>
      <c r="F388" s="10" t="s">
        <v>30</v>
      </c>
      <c r="G388" s="10">
        <f>COUNTIFS('Kaikki ottelut'!C:C,B388,'Kaikki ottelut'!E:E,D388,'Kaikki ottelut'!G:G,"*"&amp;E388&amp;"*")</f>
        <v>1</v>
      </c>
      <c r="H388" s="10"/>
    </row>
    <row r="389" spans="1:8" x14ac:dyDescent="0.25">
      <c r="A389" s="13">
        <f t="shared" ref="A389:A441" si="12">A334+1</f>
        <v>40</v>
      </c>
      <c r="B389" s="14">
        <f t="shared" ref="B389:B441" si="13">B334+7</f>
        <v>46293</v>
      </c>
      <c r="C389" s="9" t="s">
        <v>29</v>
      </c>
      <c r="D389" s="16">
        <v>0.77083333333333337</v>
      </c>
      <c r="E389" s="9" t="s">
        <v>44</v>
      </c>
      <c r="F389" s="9" t="s">
        <v>31</v>
      </c>
      <c r="G389" s="10">
        <f>COUNTIFS('Kaikki ottelut'!C:C,B389,'Kaikki ottelut'!E:E,D389,'Kaikki ottelut'!G:G,"*"&amp;E389&amp;"*")</f>
        <v>0</v>
      </c>
    </row>
    <row r="390" spans="1:8" x14ac:dyDescent="0.25">
      <c r="A390" s="13">
        <f t="shared" si="12"/>
        <v>40</v>
      </c>
      <c r="B390" s="14">
        <f t="shared" si="13"/>
        <v>46293</v>
      </c>
      <c r="C390" s="9" t="s">
        <v>29</v>
      </c>
      <c r="D390" s="16">
        <v>0.75</v>
      </c>
      <c r="E390" s="10" t="s">
        <v>17</v>
      </c>
      <c r="F390" s="10" t="s">
        <v>30</v>
      </c>
      <c r="G390" s="10">
        <f>COUNTIFS('Kaikki ottelut'!C:C,B390,'Kaikki ottelut'!E:E,D390,'Kaikki ottelut'!G:G,"*"&amp;E390&amp;"*")</f>
        <v>0</v>
      </c>
      <c r="H390" s="10"/>
    </row>
    <row r="391" spans="1:8" x14ac:dyDescent="0.25">
      <c r="A391" s="13">
        <f t="shared" si="12"/>
        <v>40</v>
      </c>
      <c r="B391" s="14">
        <f t="shared" si="13"/>
        <v>46293</v>
      </c>
      <c r="C391" s="9" t="s">
        <v>29</v>
      </c>
      <c r="D391" s="16">
        <v>0.75</v>
      </c>
      <c r="E391" s="9" t="s">
        <v>18</v>
      </c>
      <c r="F391" s="9" t="s">
        <v>30</v>
      </c>
      <c r="G391" s="10">
        <f>COUNTIFS('Kaikki ottelut'!C:C,B391,'Kaikki ottelut'!E:E,D391,'Kaikki ottelut'!G:G,"*"&amp;E391&amp;"*")</f>
        <v>0</v>
      </c>
    </row>
    <row r="392" spans="1:8" x14ac:dyDescent="0.25">
      <c r="A392" s="13">
        <f t="shared" si="12"/>
        <v>40</v>
      </c>
      <c r="B392" s="14">
        <f t="shared" si="13"/>
        <v>46293</v>
      </c>
      <c r="C392" s="9" t="s">
        <v>29</v>
      </c>
      <c r="D392" s="16">
        <v>0.75</v>
      </c>
      <c r="E392" s="9" t="s">
        <v>64</v>
      </c>
      <c r="F392" s="9" t="s">
        <v>30</v>
      </c>
      <c r="G392" s="10">
        <f>COUNTIFS('Kaikki ottelut'!C:C,B392,'Kaikki ottelut'!E:E,D392,'Kaikki ottelut'!G:G,"*"&amp;E392&amp;"*")</f>
        <v>1</v>
      </c>
    </row>
    <row r="393" spans="1:8" x14ac:dyDescent="0.25">
      <c r="A393" s="13">
        <f t="shared" si="12"/>
        <v>40</v>
      </c>
      <c r="B393" s="14">
        <f t="shared" si="13"/>
        <v>46293</v>
      </c>
      <c r="C393" s="9" t="s">
        <v>29</v>
      </c>
      <c r="D393" s="16">
        <v>0.75</v>
      </c>
      <c r="E393" s="9" t="s">
        <v>32</v>
      </c>
      <c r="F393" s="9" t="s">
        <v>31</v>
      </c>
      <c r="G393" s="10">
        <f>COUNTIFS('Kaikki ottelut'!C:C,B393,'Kaikki ottelut'!E:E,D393,'Kaikki ottelut'!G:G,"*"&amp;E393&amp;"*")</f>
        <v>0</v>
      </c>
      <c r="H393" s="9" t="s">
        <v>84</v>
      </c>
    </row>
    <row r="394" spans="1:8" x14ac:dyDescent="0.25">
      <c r="A394" s="13">
        <f t="shared" si="12"/>
        <v>40</v>
      </c>
      <c r="B394" s="14">
        <f t="shared" si="13"/>
        <v>46293</v>
      </c>
      <c r="C394" s="9" t="s">
        <v>29</v>
      </c>
      <c r="D394" s="16">
        <v>0.75</v>
      </c>
      <c r="E394" s="9" t="s">
        <v>24</v>
      </c>
      <c r="F394" s="9" t="s">
        <v>31</v>
      </c>
      <c r="G394" s="10">
        <f>COUNTIFS('Kaikki ottelut'!C:C,B394,'Kaikki ottelut'!E:E,D394,'Kaikki ottelut'!G:G,"*"&amp;E394&amp;"*")</f>
        <v>1</v>
      </c>
    </row>
    <row r="395" spans="1:8" x14ac:dyDescent="0.25">
      <c r="A395" s="13">
        <f t="shared" si="12"/>
        <v>40</v>
      </c>
      <c r="B395" s="14">
        <f t="shared" si="13"/>
        <v>46293</v>
      </c>
      <c r="C395" s="9" t="s">
        <v>29</v>
      </c>
      <c r="D395" s="16">
        <v>0.79166666666666663</v>
      </c>
      <c r="E395" s="9" t="s">
        <v>32</v>
      </c>
      <c r="F395" s="9" t="s">
        <v>31</v>
      </c>
      <c r="G395" s="10">
        <f>COUNTIFS('Kaikki ottelut'!C:C,B395,'Kaikki ottelut'!E:E,D395,'Kaikki ottelut'!G:G,"*"&amp;E395&amp;"*")</f>
        <v>0</v>
      </c>
      <c r="H395" s="9" t="s">
        <v>84</v>
      </c>
    </row>
    <row r="396" spans="1:8" x14ac:dyDescent="0.25">
      <c r="A396" s="13">
        <f t="shared" si="12"/>
        <v>40</v>
      </c>
      <c r="B396" s="14">
        <f t="shared" si="13"/>
        <v>46294</v>
      </c>
      <c r="C396" s="9" t="s">
        <v>33</v>
      </c>
      <c r="D396" s="16">
        <v>0.70833333333333337</v>
      </c>
      <c r="E396" s="9" t="s">
        <v>54</v>
      </c>
      <c r="F396" s="9" t="s">
        <v>30</v>
      </c>
      <c r="G396" s="10">
        <f>COUNTIFS('Kaikki ottelut'!C:C,B396,'Kaikki ottelut'!E:E,D396,'Kaikki ottelut'!G:G,"*"&amp;E396&amp;"*")</f>
        <v>0</v>
      </c>
      <c r="H396" s="9"/>
    </row>
    <row r="397" spans="1:8" x14ac:dyDescent="0.25">
      <c r="A397" s="13">
        <f t="shared" si="12"/>
        <v>40</v>
      </c>
      <c r="B397" s="14">
        <f t="shared" si="13"/>
        <v>46294</v>
      </c>
      <c r="C397" s="9" t="s">
        <v>33</v>
      </c>
      <c r="D397" s="16">
        <v>0.70833333333333337</v>
      </c>
      <c r="E397" s="9" t="s">
        <v>19</v>
      </c>
      <c r="F397" s="9" t="s">
        <v>31</v>
      </c>
      <c r="G397" s="10">
        <f>COUNTIFS('Kaikki ottelut'!C:C,B397,'Kaikki ottelut'!E:E,D397,'Kaikki ottelut'!G:G,"*"&amp;E397&amp;"*")</f>
        <v>2</v>
      </c>
      <c r="H397" s="9"/>
    </row>
    <row r="398" spans="1:8" x14ac:dyDescent="0.25">
      <c r="A398" s="13">
        <f t="shared" si="12"/>
        <v>40</v>
      </c>
      <c r="B398" s="14">
        <f t="shared" si="13"/>
        <v>46294</v>
      </c>
      <c r="C398" s="9" t="s">
        <v>33</v>
      </c>
      <c r="D398" s="16">
        <v>0.70833333333333337</v>
      </c>
      <c r="E398" s="9" t="s">
        <v>9</v>
      </c>
      <c r="F398" s="9" t="s">
        <v>31</v>
      </c>
      <c r="G398" s="10">
        <f>COUNTIFS('Kaikki ottelut'!C:C,B398,'Kaikki ottelut'!E:E,D398,'Kaikki ottelut'!G:G,"*"&amp;E398&amp;"*")</f>
        <v>1</v>
      </c>
    </row>
    <row r="399" spans="1:8" x14ac:dyDescent="0.25">
      <c r="A399" s="17">
        <f t="shared" si="12"/>
        <v>40</v>
      </c>
      <c r="B399" s="18">
        <f t="shared" si="13"/>
        <v>46294</v>
      </c>
      <c r="C399" s="19" t="s">
        <v>33</v>
      </c>
      <c r="D399" s="20">
        <v>0.77083333333333337</v>
      </c>
      <c r="E399" s="19" t="s">
        <v>44</v>
      </c>
      <c r="F399" s="19" t="s">
        <v>31</v>
      </c>
      <c r="G399" s="10">
        <f>COUNTIFS('Kaikki ottelut'!C:C,B399,'Kaikki ottelut'!E:E,D399,'Kaikki ottelut'!G:G,"*"&amp;E399&amp;"*")</f>
        <v>0</v>
      </c>
      <c r="H399" s="19" t="s">
        <v>85</v>
      </c>
    </row>
    <row r="400" spans="1:8" x14ac:dyDescent="0.25">
      <c r="A400" s="13">
        <f t="shared" si="12"/>
        <v>40</v>
      </c>
      <c r="B400" s="14">
        <f t="shared" si="13"/>
        <v>46294</v>
      </c>
      <c r="C400" s="9" t="s">
        <v>33</v>
      </c>
      <c r="D400" s="16">
        <v>0.75</v>
      </c>
      <c r="E400" s="9" t="s">
        <v>17</v>
      </c>
      <c r="F400" s="9" t="s">
        <v>30</v>
      </c>
      <c r="G400" s="10">
        <f>COUNTIFS('Kaikki ottelut'!C:C,B400,'Kaikki ottelut'!E:E,D400,'Kaikki ottelut'!G:G,"*"&amp;E400&amp;"*")</f>
        <v>0</v>
      </c>
    </row>
    <row r="401" spans="1:8" x14ac:dyDescent="0.25">
      <c r="A401" s="13">
        <f t="shared" si="12"/>
        <v>40</v>
      </c>
      <c r="B401" s="14">
        <f t="shared" si="13"/>
        <v>46294</v>
      </c>
      <c r="C401" s="9" t="s">
        <v>33</v>
      </c>
      <c r="D401" s="16">
        <v>0.75</v>
      </c>
      <c r="E401" s="9" t="s">
        <v>18</v>
      </c>
      <c r="F401" s="9" t="s">
        <v>30</v>
      </c>
      <c r="G401" s="10">
        <f>COUNTIFS('Kaikki ottelut'!C:C,B401,'Kaikki ottelut'!E:E,D401,'Kaikki ottelut'!G:G,"*"&amp;E401&amp;"*")</f>
        <v>1</v>
      </c>
    </row>
    <row r="402" spans="1:8" x14ac:dyDescent="0.25">
      <c r="A402" s="13">
        <f t="shared" si="12"/>
        <v>40</v>
      </c>
      <c r="B402" s="14">
        <f t="shared" si="13"/>
        <v>46294</v>
      </c>
      <c r="C402" s="9" t="s">
        <v>33</v>
      </c>
      <c r="D402" s="16">
        <v>0.75</v>
      </c>
      <c r="E402" s="9" t="s">
        <v>23</v>
      </c>
      <c r="F402" s="9" t="s">
        <v>31</v>
      </c>
      <c r="G402" s="10">
        <f>COUNTIFS('Kaikki ottelut'!C:C,B402,'Kaikki ottelut'!E:E,D402,'Kaikki ottelut'!G:G,"*"&amp;E402&amp;"*")</f>
        <v>0</v>
      </c>
    </row>
    <row r="403" spans="1:8" x14ac:dyDescent="0.25">
      <c r="A403" s="13">
        <f t="shared" si="12"/>
        <v>40</v>
      </c>
      <c r="B403" s="14">
        <f t="shared" si="13"/>
        <v>46294</v>
      </c>
      <c r="C403" s="9" t="s">
        <v>33</v>
      </c>
      <c r="D403" s="16">
        <v>0.75</v>
      </c>
      <c r="E403" s="9" t="s">
        <v>64</v>
      </c>
      <c r="F403" s="9" t="s">
        <v>30</v>
      </c>
      <c r="G403" s="10">
        <f>COUNTIFS('Kaikki ottelut'!C:C,B403,'Kaikki ottelut'!E:E,D403,'Kaikki ottelut'!G:G,"*"&amp;E403&amp;"*")</f>
        <v>0</v>
      </c>
    </row>
    <row r="404" spans="1:8" x14ac:dyDescent="0.25">
      <c r="A404" s="13">
        <f t="shared" si="12"/>
        <v>40</v>
      </c>
      <c r="B404" s="14">
        <f t="shared" si="13"/>
        <v>46294</v>
      </c>
      <c r="C404" s="9" t="s">
        <v>33</v>
      </c>
      <c r="D404" s="16">
        <v>0.75</v>
      </c>
      <c r="E404" s="9" t="s">
        <v>54</v>
      </c>
      <c r="F404" s="9" t="s">
        <v>30</v>
      </c>
      <c r="G404" s="10">
        <f>COUNTIFS('Kaikki ottelut'!C:C,B404,'Kaikki ottelut'!E:E,D404,'Kaikki ottelut'!G:G,"*"&amp;E404&amp;"*")</f>
        <v>1</v>
      </c>
    </row>
    <row r="405" spans="1:8" x14ac:dyDescent="0.25">
      <c r="A405" s="13">
        <f t="shared" si="12"/>
        <v>40</v>
      </c>
      <c r="B405" s="14">
        <f t="shared" si="13"/>
        <v>46294</v>
      </c>
      <c r="C405" s="9" t="s">
        <v>33</v>
      </c>
      <c r="D405" s="16">
        <v>0.75</v>
      </c>
      <c r="E405" s="9" t="s">
        <v>16</v>
      </c>
      <c r="F405" s="9" t="s">
        <v>30</v>
      </c>
      <c r="G405" s="10">
        <f>COUNTIFS('Kaikki ottelut'!C:C,B405,'Kaikki ottelut'!E:E,D405,'Kaikki ottelut'!G:G,"*"&amp;E405&amp;"*")</f>
        <v>0</v>
      </c>
    </row>
    <row r="406" spans="1:8" x14ac:dyDescent="0.25">
      <c r="A406" s="13">
        <f t="shared" si="12"/>
        <v>40</v>
      </c>
      <c r="B406" s="14">
        <f t="shared" si="13"/>
        <v>46294</v>
      </c>
      <c r="C406" s="9" t="s">
        <v>33</v>
      </c>
      <c r="D406" s="16">
        <v>0.75</v>
      </c>
      <c r="E406" s="9" t="s">
        <v>22</v>
      </c>
      <c r="F406" s="9" t="s">
        <v>30</v>
      </c>
      <c r="G406" s="10">
        <f>COUNTIFS('Kaikki ottelut'!C:C,B406,'Kaikki ottelut'!E:E,D406,'Kaikki ottelut'!G:G,"*"&amp;E406&amp;"*")</f>
        <v>0</v>
      </c>
    </row>
    <row r="407" spans="1:8" x14ac:dyDescent="0.25">
      <c r="A407" s="13">
        <f t="shared" si="12"/>
        <v>40</v>
      </c>
      <c r="B407" s="14">
        <f t="shared" si="13"/>
        <v>46295</v>
      </c>
      <c r="C407" s="9" t="s">
        <v>34</v>
      </c>
      <c r="D407" s="16">
        <v>0.70833333333333337</v>
      </c>
      <c r="E407" s="9" t="s">
        <v>15</v>
      </c>
      <c r="F407" s="9" t="s">
        <v>31</v>
      </c>
      <c r="G407" s="10">
        <f>COUNTIFS('Kaikki ottelut'!C:C,B407,'Kaikki ottelut'!E:E,D407,'Kaikki ottelut'!G:G,"*"&amp;E407&amp;"*")</f>
        <v>2</v>
      </c>
    </row>
    <row r="408" spans="1:8" x14ac:dyDescent="0.25">
      <c r="A408" s="13">
        <f t="shared" si="12"/>
        <v>40</v>
      </c>
      <c r="B408" s="14">
        <f t="shared" si="13"/>
        <v>46295</v>
      </c>
      <c r="C408" s="9" t="s">
        <v>34</v>
      </c>
      <c r="D408" s="16">
        <v>0.70833333333333337</v>
      </c>
      <c r="E408" s="9" t="s">
        <v>17</v>
      </c>
      <c r="F408" s="9" t="s">
        <v>30</v>
      </c>
      <c r="G408" s="10">
        <f>COUNTIFS('Kaikki ottelut'!C:C,B408,'Kaikki ottelut'!E:E,D408,'Kaikki ottelut'!G:G,"*"&amp;E408&amp;"*")</f>
        <v>2</v>
      </c>
      <c r="H408" s="9"/>
    </row>
    <row r="409" spans="1:8" x14ac:dyDescent="0.25">
      <c r="A409" s="13">
        <f t="shared" si="12"/>
        <v>40</v>
      </c>
      <c r="B409" s="14">
        <f t="shared" si="13"/>
        <v>46295</v>
      </c>
      <c r="C409" s="9" t="s">
        <v>34</v>
      </c>
      <c r="D409" s="16">
        <v>0.70833333333333337</v>
      </c>
      <c r="E409" s="9" t="s">
        <v>18</v>
      </c>
      <c r="F409" s="9" t="s">
        <v>30</v>
      </c>
      <c r="G409" s="10">
        <f>COUNTIFS('Kaikki ottelut'!C:C,B409,'Kaikki ottelut'!E:E,D409,'Kaikki ottelut'!G:G,"*"&amp;E409&amp;"*")</f>
        <v>0</v>
      </c>
    </row>
    <row r="410" spans="1:8" x14ac:dyDescent="0.25">
      <c r="A410" s="13">
        <f t="shared" si="12"/>
        <v>40</v>
      </c>
      <c r="B410" s="14">
        <f t="shared" si="13"/>
        <v>46295</v>
      </c>
      <c r="C410" s="9" t="s">
        <v>34</v>
      </c>
      <c r="D410" s="16">
        <v>0.70833333333333337</v>
      </c>
      <c r="E410" s="9" t="s">
        <v>54</v>
      </c>
      <c r="F410" s="9" t="s">
        <v>30</v>
      </c>
      <c r="G410" s="10">
        <f>COUNTIFS('Kaikki ottelut'!C:C,B410,'Kaikki ottelut'!E:E,D410,'Kaikki ottelut'!G:G,"*"&amp;E410&amp;"*")</f>
        <v>1</v>
      </c>
    </row>
    <row r="411" spans="1:8" x14ac:dyDescent="0.25">
      <c r="A411" s="13">
        <f t="shared" si="12"/>
        <v>40</v>
      </c>
      <c r="B411" s="14">
        <f t="shared" si="13"/>
        <v>46295</v>
      </c>
      <c r="C411" s="9" t="s">
        <v>34</v>
      </c>
      <c r="D411" s="16">
        <v>0.70833333333333337</v>
      </c>
      <c r="E411" s="9" t="s">
        <v>14</v>
      </c>
      <c r="F411" s="9" t="s">
        <v>31</v>
      </c>
      <c r="G411" s="10">
        <f>COUNTIFS('Kaikki ottelut'!C:C,B411,'Kaikki ottelut'!E:E,D411,'Kaikki ottelut'!G:G,"*"&amp;E411&amp;"*")</f>
        <v>1</v>
      </c>
    </row>
    <row r="412" spans="1:8" x14ac:dyDescent="0.25">
      <c r="A412" s="13">
        <f t="shared" si="12"/>
        <v>40</v>
      </c>
      <c r="B412" s="14">
        <f t="shared" si="13"/>
        <v>46295</v>
      </c>
      <c r="C412" s="9" t="s">
        <v>34</v>
      </c>
      <c r="D412" s="16">
        <v>0.70833333333333337</v>
      </c>
      <c r="E412" s="9" t="s">
        <v>22</v>
      </c>
      <c r="F412" s="9" t="s">
        <v>30</v>
      </c>
      <c r="G412" s="10">
        <f>COUNTIFS('Kaikki ottelut'!C:C,B412,'Kaikki ottelut'!E:E,D412,'Kaikki ottelut'!G:G,"*"&amp;E412&amp;"*")</f>
        <v>0</v>
      </c>
    </row>
    <row r="413" spans="1:8" x14ac:dyDescent="0.25">
      <c r="A413" s="13">
        <f t="shared" si="12"/>
        <v>40</v>
      </c>
      <c r="B413" s="14">
        <f t="shared" si="13"/>
        <v>46295</v>
      </c>
      <c r="C413" s="9" t="s">
        <v>34</v>
      </c>
      <c r="D413" s="16">
        <v>0.70833333333333337</v>
      </c>
      <c r="E413" s="9" t="s">
        <v>20</v>
      </c>
      <c r="F413" s="9" t="s">
        <v>31</v>
      </c>
      <c r="G413" s="10">
        <f>COUNTIFS('Kaikki ottelut'!C:C,B413,'Kaikki ottelut'!E:E,D413,'Kaikki ottelut'!G:G,"*"&amp;E413&amp;"*")</f>
        <v>0</v>
      </c>
    </row>
    <row r="414" spans="1:8" x14ac:dyDescent="0.25">
      <c r="A414" s="13">
        <f t="shared" si="12"/>
        <v>40</v>
      </c>
      <c r="B414" s="14">
        <f t="shared" si="13"/>
        <v>46295</v>
      </c>
      <c r="C414" s="9" t="s">
        <v>34</v>
      </c>
      <c r="D414" s="16">
        <v>0.77083333333333337</v>
      </c>
      <c r="E414" s="9" t="s">
        <v>44</v>
      </c>
      <c r="F414" s="9" t="s">
        <v>31</v>
      </c>
      <c r="G414" s="10">
        <f>COUNTIFS('Kaikki ottelut'!C:C,B414,'Kaikki ottelut'!E:E,D414,'Kaikki ottelut'!G:G,"*"&amp;E414&amp;"*")</f>
        <v>1</v>
      </c>
    </row>
    <row r="415" spans="1:8" x14ac:dyDescent="0.25">
      <c r="A415" s="13">
        <f t="shared" si="12"/>
        <v>40</v>
      </c>
      <c r="B415" s="14">
        <f t="shared" si="13"/>
        <v>46295</v>
      </c>
      <c r="C415" s="9" t="s">
        <v>34</v>
      </c>
      <c r="D415" s="16">
        <v>0.75</v>
      </c>
      <c r="E415" s="9" t="s">
        <v>17</v>
      </c>
      <c r="F415" s="9" t="s">
        <v>30</v>
      </c>
      <c r="G415" s="10">
        <f>COUNTIFS('Kaikki ottelut'!C:C,B415,'Kaikki ottelut'!E:E,D415,'Kaikki ottelut'!G:G,"*"&amp;E415&amp;"*")</f>
        <v>0</v>
      </c>
    </row>
    <row r="416" spans="1:8" x14ac:dyDescent="0.25">
      <c r="A416" s="13">
        <f t="shared" si="12"/>
        <v>40</v>
      </c>
      <c r="B416" s="14">
        <f t="shared" si="13"/>
        <v>46295</v>
      </c>
      <c r="C416" s="9" t="s">
        <v>34</v>
      </c>
      <c r="D416" s="16">
        <v>0.75</v>
      </c>
      <c r="E416" s="9" t="s">
        <v>18</v>
      </c>
      <c r="F416" s="9" t="s">
        <v>30</v>
      </c>
      <c r="G416" s="10">
        <f>COUNTIFS('Kaikki ottelut'!C:C,B416,'Kaikki ottelut'!E:E,D416,'Kaikki ottelut'!G:G,"*"&amp;E416&amp;"*")</f>
        <v>0</v>
      </c>
    </row>
    <row r="417" spans="1:8" x14ac:dyDescent="0.25">
      <c r="A417" s="13">
        <f t="shared" si="12"/>
        <v>40</v>
      </c>
      <c r="B417" s="14">
        <f t="shared" si="13"/>
        <v>46295</v>
      </c>
      <c r="C417" s="9" t="s">
        <v>34</v>
      </c>
      <c r="D417" s="16">
        <v>0.75</v>
      </c>
      <c r="E417" s="9" t="s">
        <v>64</v>
      </c>
      <c r="F417" s="9" t="s">
        <v>30</v>
      </c>
      <c r="G417" s="10">
        <f>COUNTIFS('Kaikki ottelut'!C:C,B417,'Kaikki ottelut'!E:E,D417,'Kaikki ottelut'!G:G,"*"&amp;E417&amp;"*")</f>
        <v>0</v>
      </c>
    </row>
    <row r="418" spans="1:8" x14ac:dyDescent="0.25">
      <c r="A418" s="13">
        <f t="shared" si="12"/>
        <v>40</v>
      </c>
      <c r="B418" s="14">
        <f t="shared" si="13"/>
        <v>46295</v>
      </c>
      <c r="C418" s="9" t="s">
        <v>34</v>
      </c>
      <c r="D418" s="16">
        <v>0.75</v>
      </c>
      <c r="E418" s="9" t="s">
        <v>16</v>
      </c>
      <c r="F418" s="9" t="s">
        <v>30</v>
      </c>
      <c r="G418" s="10">
        <f>COUNTIFS('Kaikki ottelut'!C:C,B418,'Kaikki ottelut'!E:E,D418,'Kaikki ottelut'!G:G,"*"&amp;E418&amp;"*")</f>
        <v>1</v>
      </c>
    </row>
    <row r="419" spans="1:8" x14ac:dyDescent="0.25">
      <c r="A419" s="13">
        <f t="shared" si="12"/>
        <v>40</v>
      </c>
      <c r="B419" s="14">
        <f t="shared" si="13"/>
        <v>46295</v>
      </c>
      <c r="C419" s="9" t="s">
        <v>34</v>
      </c>
      <c r="D419" s="16">
        <v>0.75</v>
      </c>
      <c r="E419" s="9" t="s">
        <v>21</v>
      </c>
      <c r="F419" s="9" t="s">
        <v>31</v>
      </c>
      <c r="G419" s="10">
        <f>COUNTIFS('Kaikki ottelut'!C:C,B419,'Kaikki ottelut'!E:E,D419,'Kaikki ottelut'!G:G,"*"&amp;E419&amp;"*")</f>
        <v>2</v>
      </c>
    </row>
    <row r="420" spans="1:8" x14ac:dyDescent="0.25">
      <c r="A420" s="13">
        <f t="shared" si="12"/>
        <v>40</v>
      </c>
      <c r="B420" s="14">
        <f t="shared" si="13"/>
        <v>46295</v>
      </c>
      <c r="C420" s="9" t="s">
        <v>34</v>
      </c>
      <c r="D420" s="16">
        <v>0.75</v>
      </c>
      <c r="E420" s="9" t="s">
        <v>22</v>
      </c>
      <c r="F420" s="9" t="s">
        <v>30</v>
      </c>
      <c r="G420" s="10">
        <f>COUNTIFS('Kaikki ottelut'!C:C,B420,'Kaikki ottelut'!E:E,D420,'Kaikki ottelut'!G:G,"*"&amp;E420&amp;"*")</f>
        <v>1</v>
      </c>
    </row>
    <row r="421" spans="1:8" x14ac:dyDescent="0.25">
      <c r="A421" s="13">
        <f t="shared" si="12"/>
        <v>40</v>
      </c>
      <c r="B421" s="14">
        <f t="shared" si="13"/>
        <v>46295</v>
      </c>
      <c r="C421" s="9" t="s">
        <v>34</v>
      </c>
      <c r="D421" s="16">
        <v>0.75</v>
      </c>
      <c r="E421" s="9" t="s">
        <v>101</v>
      </c>
      <c r="F421" s="9" t="s">
        <v>31</v>
      </c>
      <c r="G421" s="10">
        <f>COUNTIFS('Kaikki ottelut'!C:C,B421,'Kaikki ottelut'!E:E,D421,'Kaikki ottelut'!G:G,"*"&amp;E421&amp;"*")</f>
        <v>0</v>
      </c>
      <c r="H421" s="9" t="s">
        <v>151</v>
      </c>
    </row>
    <row r="422" spans="1:8" x14ac:dyDescent="0.25">
      <c r="A422" s="13">
        <f t="shared" si="12"/>
        <v>40</v>
      </c>
      <c r="B422" s="14">
        <f t="shared" si="13"/>
        <v>46295</v>
      </c>
      <c r="C422" s="9" t="s">
        <v>34</v>
      </c>
      <c r="D422" s="16">
        <v>0.79166666666666663</v>
      </c>
      <c r="E422" s="9" t="s">
        <v>18</v>
      </c>
      <c r="F422" s="9" t="s">
        <v>30</v>
      </c>
      <c r="G422" s="10">
        <f>COUNTIFS('Kaikki ottelut'!C:C,B422,'Kaikki ottelut'!E:E,D422,'Kaikki ottelut'!G:G,"*"&amp;E422&amp;"*")</f>
        <v>0</v>
      </c>
    </row>
    <row r="423" spans="1:8" x14ac:dyDescent="0.25">
      <c r="A423" s="13">
        <f t="shared" si="12"/>
        <v>40</v>
      </c>
      <c r="B423" s="14">
        <f t="shared" si="13"/>
        <v>46295</v>
      </c>
      <c r="C423" s="9" t="s">
        <v>34</v>
      </c>
      <c r="D423" s="16">
        <v>0.79166666666666663</v>
      </c>
      <c r="E423" s="9" t="s">
        <v>23</v>
      </c>
      <c r="F423" s="9" t="s">
        <v>31</v>
      </c>
      <c r="G423" s="10">
        <f>COUNTIFS('Kaikki ottelut'!C:C,B423,'Kaikki ottelut'!E:E,D423,'Kaikki ottelut'!G:G,"*"&amp;E423&amp;"*")</f>
        <v>1</v>
      </c>
    </row>
    <row r="424" spans="1:8" x14ac:dyDescent="0.25">
      <c r="A424" s="13">
        <f t="shared" si="12"/>
        <v>40</v>
      </c>
      <c r="B424" s="14">
        <f t="shared" si="13"/>
        <v>46295</v>
      </c>
      <c r="C424" s="9" t="s">
        <v>34</v>
      </c>
      <c r="D424" s="16">
        <v>0.79166666666666663</v>
      </c>
      <c r="E424" s="9" t="s">
        <v>24</v>
      </c>
      <c r="F424" s="9" t="s">
        <v>31</v>
      </c>
      <c r="G424" s="10">
        <f>COUNTIFS('Kaikki ottelut'!C:C,B424,'Kaikki ottelut'!E:E,D424,'Kaikki ottelut'!G:G,"*"&amp;E424&amp;"*")</f>
        <v>1</v>
      </c>
    </row>
    <row r="425" spans="1:8" x14ac:dyDescent="0.25">
      <c r="A425" s="13">
        <f t="shared" si="12"/>
        <v>40</v>
      </c>
      <c r="B425" s="14">
        <f t="shared" si="13"/>
        <v>46296</v>
      </c>
      <c r="C425" s="10" t="s">
        <v>35</v>
      </c>
      <c r="D425" s="15">
        <v>0.72916666666666663</v>
      </c>
      <c r="E425" s="10" t="s">
        <v>44</v>
      </c>
      <c r="F425" s="10" t="s">
        <v>31</v>
      </c>
      <c r="G425" s="10">
        <f>COUNTIFS('Kaikki ottelut'!C:C,B425,'Kaikki ottelut'!E:E,D425,'Kaikki ottelut'!G:G,"*"&amp;E425&amp;"*")</f>
        <v>0</v>
      </c>
      <c r="H425" s="10"/>
    </row>
    <row r="426" spans="1:8" x14ac:dyDescent="0.25">
      <c r="A426" s="13">
        <f t="shared" si="12"/>
        <v>40</v>
      </c>
      <c r="B426" s="14">
        <f t="shared" si="13"/>
        <v>46296</v>
      </c>
      <c r="C426" s="10" t="s">
        <v>35</v>
      </c>
      <c r="D426" s="15">
        <v>0.70833333333333337</v>
      </c>
      <c r="E426" s="10" t="s">
        <v>17</v>
      </c>
      <c r="F426" s="10" t="s">
        <v>30</v>
      </c>
      <c r="G426" s="10">
        <f>COUNTIFS('Kaikki ottelut'!C:C,B426,'Kaikki ottelut'!E:E,D426,'Kaikki ottelut'!G:G,"*"&amp;E426&amp;"*")</f>
        <v>1</v>
      </c>
      <c r="H426" s="10"/>
    </row>
    <row r="427" spans="1:8" x14ac:dyDescent="0.25">
      <c r="A427" s="13">
        <f t="shared" si="12"/>
        <v>40</v>
      </c>
      <c r="B427" s="14">
        <f t="shared" si="13"/>
        <v>46296</v>
      </c>
      <c r="C427" s="10" t="s">
        <v>35</v>
      </c>
      <c r="D427" s="15">
        <v>0.70833333333333337</v>
      </c>
      <c r="E427" s="10" t="s">
        <v>18</v>
      </c>
      <c r="F427" s="10" t="s">
        <v>30</v>
      </c>
      <c r="G427" s="10">
        <f>COUNTIFS('Kaikki ottelut'!C:C,B427,'Kaikki ottelut'!E:E,D427,'Kaikki ottelut'!G:G,"*"&amp;E427&amp;"*")</f>
        <v>1</v>
      </c>
      <c r="H427" s="10"/>
    </row>
    <row r="428" spans="1:8" x14ac:dyDescent="0.25">
      <c r="A428" s="13">
        <f t="shared" si="12"/>
        <v>40</v>
      </c>
      <c r="B428" s="14">
        <f t="shared" si="13"/>
        <v>46296</v>
      </c>
      <c r="C428" s="10" t="s">
        <v>35</v>
      </c>
      <c r="D428" s="15">
        <v>0.70833333333333337</v>
      </c>
      <c r="E428" s="10" t="s">
        <v>16</v>
      </c>
      <c r="F428" s="10" t="s">
        <v>30</v>
      </c>
      <c r="G428" s="10">
        <f>COUNTIFS('Kaikki ottelut'!C:C,B428,'Kaikki ottelut'!E:E,D428,'Kaikki ottelut'!G:G,"*"&amp;E428&amp;"*")</f>
        <v>0</v>
      </c>
      <c r="H428" s="10"/>
    </row>
    <row r="429" spans="1:8" x14ac:dyDescent="0.25">
      <c r="A429" s="13">
        <f t="shared" si="12"/>
        <v>40</v>
      </c>
      <c r="B429" s="14">
        <f t="shared" si="13"/>
        <v>46296</v>
      </c>
      <c r="C429" s="10" t="s">
        <v>35</v>
      </c>
      <c r="D429" s="15">
        <v>0.70833333333333337</v>
      </c>
      <c r="E429" s="10" t="s">
        <v>22</v>
      </c>
      <c r="F429" s="10" t="s">
        <v>30</v>
      </c>
      <c r="G429" s="10">
        <f>COUNTIFS('Kaikki ottelut'!C:C,B429,'Kaikki ottelut'!E:E,D429,'Kaikki ottelut'!G:G,"*"&amp;E429&amp;"*")</f>
        <v>0</v>
      </c>
      <c r="H429" s="10"/>
    </row>
    <row r="430" spans="1:8" x14ac:dyDescent="0.25">
      <c r="A430" s="13">
        <f t="shared" si="12"/>
        <v>40</v>
      </c>
      <c r="B430" s="14">
        <f t="shared" si="13"/>
        <v>46296</v>
      </c>
      <c r="C430" s="10" t="s">
        <v>35</v>
      </c>
      <c r="D430" s="15">
        <v>0.75</v>
      </c>
      <c r="E430" s="10" t="s">
        <v>17</v>
      </c>
      <c r="F430" s="10" t="s">
        <v>30</v>
      </c>
      <c r="G430" s="10">
        <f>COUNTIFS('Kaikki ottelut'!C:C,B430,'Kaikki ottelut'!E:E,D430,'Kaikki ottelut'!G:G,"*"&amp;E430&amp;"*")</f>
        <v>0</v>
      </c>
      <c r="H430" s="10"/>
    </row>
    <row r="431" spans="1:8" x14ac:dyDescent="0.25">
      <c r="A431" s="13">
        <f t="shared" si="12"/>
        <v>40</v>
      </c>
      <c r="B431" s="14">
        <f t="shared" si="13"/>
        <v>46296</v>
      </c>
      <c r="C431" s="10" t="s">
        <v>35</v>
      </c>
      <c r="D431" s="15">
        <v>0.75</v>
      </c>
      <c r="E431" s="10" t="s">
        <v>18</v>
      </c>
      <c r="F431" s="10" t="s">
        <v>30</v>
      </c>
      <c r="G431" s="10">
        <f>COUNTIFS('Kaikki ottelut'!C:C,B431,'Kaikki ottelut'!E:E,D431,'Kaikki ottelut'!G:G,"*"&amp;E431&amp;"*")</f>
        <v>1</v>
      </c>
      <c r="H431" s="10"/>
    </row>
    <row r="432" spans="1:8" x14ac:dyDescent="0.25">
      <c r="A432" s="13">
        <f t="shared" si="12"/>
        <v>40</v>
      </c>
      <c r="B432" s="14">
        <f t="shared" si="13"/>
        <v>46296</v>
      </c>
      <c r="C432" s="10" t="s">
        <v>35</v>
      </c>
      <c r="D432" s="15">
        <v>0.75</v>
      </c>
      <c r="E432" s="10" t="s">
        <v>64</v>
      </c>
      <c r="F432" s="10" t="s">
        <v>30</v>
      </c>
      <c r="G432" s="10">
        <f>COUNTIFS('Kaikki ottelut'!C:C,B432,'Kaikki ottelut'!E:E,D432,'Kaikki ottelut'!G:G,"*"&amp;E432&amp;"*")</f>
        <v>0</v>
      </c>
      <c r="H432" s="10"/>
    </row>
    <row r="433" spans="1:8" x14ac:dyDescent="0.25">
      <c r="A433" s="13">
        <f t="shared" si="12"/>
        <v>40</v>
      </c>
      <c r="B433" s="14">
        <f t="shared" si="13"/>
        <v>46296</v>
      </c>
      <c r="C433" s="10" t="s">
        <v>35</v>
      </c>
      <c r="D433" s="15">
        <v>0.75</v>
      </c>
      <c r="E433" s="10" t="s">
        <v>54</v>
      </c>
      <c r="F433" s="10" t="s">
        <v>30</v>
      </c>
      <c r="G433" s="10">
        <f>COUNTIFS('Kaikki ottelut'!C:C,B433,'Kaikki ottelut'!E:E,D433,'Kaikki ottelut'!G:G,"*"&amp;E433&amp;"*")</f>
        <v>0</v>
      </c>
      <c r="H433" s="10"/>
    </row>
    <row r="434" spans="1:8" x14ac:dyDescent="0.25">
      <c r="A434" s="13">
        <f t="shared" si="12"/>
        <v>40</v>
      </c>
      <c r="B434" s="14">
        <f t="shared" si="13"/>
        <v>46296</v>
      </c>
      <c r="C434" s="10" t="s">
        <v>35</v>
      </c>
      <c r="D434" s="15">
        <v>0.75</v>
      </c>
      <c r="E434" s="10" t="s">
        <v>9</v>
      </c>
      <c r="F434" s="10" t="s">
        <v>31</v>
      </c>
      <c r="G434" s="10">
        <f>COUNTIFS('Kaikki ottelut'!C:C,B434,'Kaikki ottelut'!E:E,D434,'Kaikki ottelut'!G:G,"*"&amp;E434&amp;"*")</f>
        <v>1</v>
      </c>
      <c r="H434" s="10"/>
    </row>
    <row r="435" spans="1:8" x14ac:dyDescent="0.25">
      <c r="A435" s="13">
        <f t="shared" si="12"/>
        <v>40</v>
      </c>
      <c r="B435" s="14">
        <f t="shared" si="13"/>
        <v>46296</v>
      </c>
      <c r="C435" s="10" t="s">
        <v>35</v>
      </c>
      <c r="D435" s="15">
        <v>0.75</v>
      </c>
      <c r="E435" s="10" t="s">
        <v>10</v>
      </c>
      <c r="F435" s="10" t="s">
        <v>31</v>
      </c>
      <c r="G435" s="10">
        <f>COUNTIFS('Kaikki ottelut'!C:C,B435,'Kaikki ottelut'!E:E,D435,'Kaikki ottelut'!G:G,"*"&amp;E435&amp;"*")</f>
        <v>1</v>
      </c>
      <c r="H435" s="10"/>
    </row>
    <row r="436" spans="1:8" x14ac:dyDescent="0.25">
      <c r="A436" s="13">
        <f t="shared" si="12"/>
        <v>40</v>
      </c>
      <c r="B436" s="14">
        <f t="shared" si="13"/>
        <v>46296</v>
      </c>
      <c r="C436" s="10" t="s">
        <v>35</v>
      </c>
      <c r="D436" s="15">
        <v>0.75</v>
      </c>
      <c r="E436" s="10" t="s">
        <v>32</v>
      </c>
      <c r="F436" s="10" t="s">
        <v>31</v>
      </c>
      <c r="G436" s="10">
        <f>COUNTIFS('Kaikki ottelut'!C:C,B436,'Kaikki ottelut'!E:E,D436,'Kaikki ottelut'!G:G,"*"&amp;E436&amp;"*")</f>
        <v>0</v>
      </c>
      <c r="H436" s="10"/>
    </row>
    <row r="437" spans="1:8" x14ac:dyDescent="0.25">
      <c r="A437" s="13">
        <f t="shared" si="12"/>
        <v>40</v>
      </c>
      <c r="B437" s="14">
        <f t="shared" si="13"/>
        <v>46296</v>
      </c>
      <c r="C437" s="10" t="s">
        <v>35</v>
      </c>
      <c r="D437" s="15">
        <v>0.79166666666666663</v>
      </c>
      <c r="E437" s="10" t="s">
        <v>15</v>
      </c>
      <c r="F437" s="10" t="s">
        <v>31</v>
      </c>
      <c r="G437" s="10">
        <f>COUNTIFS('Kaikki ottelut'!C:C,B437,'Kaikki ottelut'!E:E,D437,'Kaikki ottelut'!G:G,"*"&amp;E437&amp;"*")</f>
        <v>2</v>
      </c>
      <c r="H437" s="10"/>
    </row>
    <row r="438" spans="1:8" x14ac:dyDescent="0.25">
      <c r="A438" s="13">
        <f t="shared" si="12"/>
        <v>40</v>
      </c>
      <c r="B438" s="14">
        <f t="shared" si="13"/>
        <v>46296</v>
      </c>
      <c r="C438" s="10" t="s">
        <v>35</v>
      </c>
      <c r="D438" s="15">
        <v>0.79166666666666663</v>
      </c>
      <c r="E438" s="10" t="s">
        <v>23</v>
      </c>
      <c r="F438" s="10" t="s">
        <v>31</v>
      </c>
      <c r="G438" s="10">
        <f>COUNTIFS('Kaikki ottelut'!C:C,B438,'Kaikki ottelut'!E:E,D438,'Kaikki ottelut'!G:G,"*"&amp;E438&amp;"*")</f>
        <v>0</v>
      </c>
      <c r="H438" s="10"/>
    </row>
    <row r="439" spans="1:8" x14ac:dyDescent="0.25">
      <c r="A439" s="13">
        <f t="shared" si="12"/>
        <v>40</v>
      </c>
      <c r="B439" s="14">
        <f t="shared" si="13"/>
        <v>46296</v>
      </c>
      <c r="C439" s="10" t="s">
        <v>35</v>
      </c>
      <c r="D439" s="15">
        <v>0.79166666666666663</v>
      </c>
      <c r="E439" s="10" t="s">
        <v>19</v>
      </c>
      <c r="F439" s="10" t="s">
        <v>31</v>
      </c>
      <c r="G439" s="10">
        <f>COUNTIFS('Kaikki ottelut'!C:C,B439,'Kaikki ottelut'!E:E,D439,'Kaikki ottelut'!G:G,"*"&amp;E439&amp;"*")</f>
        <v>0</v>
      </c>
      <c r="H439" s="10"/>
    </row>
    <row r="440" spans="1:8" x14ac:dyDescent="0.25">
      <c r="A440" s="13">
        <f t="shared" si="12"/>
        <v>40</v>
      </c>
      <c r="B440" s="14">
        <f t="shared" si="13"/>
        <v>46296</v>
      </c>
      <c r="C440" s="10" t="s">
        <v>35</v>
      </c>
      <c r="D440" s="15">
        <v>0.79166666666666663</v>
      </c>
      <c r="E440" s="10" t="s">
        <v>9</v>
      </c>
      <c r="F440" s="10" t="s">
        <v>31</v>
      </c>
      <c r="G440" s="10">
        <f>COUNTIFS('Kaikki ottelut'!C:C,B440,'Kaikki ottelut'!E:E,D440,'Kaikki ottelut'!G:G,"*"&amp;E440&amp;"*")</f>
        <v>2</v>
      </c>
      <c r="H440" s="10"/>
    </row>
    <row r="441" spans="1:8" x14ac:dyDescent="0.25">
      <c r="A441" s="13">
        <f t="shared" si="12"/>
        <v>40</v>
      </c>
      <c r="B441" s="14">
        <f t="shared" si="13"/>
        <v>46296</v>
      </c>
      <c r="C441" s="10" t="s">
        <v>35</v>
      </c>
      <c r="D441" s="15">
        <v>0.79166666666666663</v>
      </c>
      <c r="E441" s="10" t="s">
        <v>10</v>
      </c>
      <c r="F441" s="10" t="s">
        <v>31</v>
      </c>
      <c r="G441" s="10">
        <f>COUNTIFS('Kaikki ottelut'!C:C,B441,'Kaikki ottelut'!E:E,D441,'Kaikki ottelut'!G:G,"*"&amp;E441&amp;"*")</f>
        <v>1</v>
      </c>
      <c r="H441" s="10"/>
    </row>
    <row r="442" spans="1:8" x14ac:dyDescent="0.25">
      <c r="A442" s="13">
        <f>A387+1</f>
        <v>41</v>
      </c>
      <c r="B442" s="14">
        <f>B387+7</f>
        <v>46300</v>
      </c>
      <c r="C442" s="10" t="s">
        <v>29</v>
      </c>
      <c r="D442" s="15">
        <v>0.70833333333333337</v>
      </c>
      <c r="E442" s="10" t="s">
        <v>15</v>
      </c>
      <c r="F442" s="10" t="s">
        <v>31</v>
      </c>
      <c r="G442" s="10">
        <f>COUNTIFS('Kaikki ottelut'!C:C,B442,'Kaikki ottelut'!E:E,D442,'Kaikki ottelut'!G:G,"*"&amp;E442&amp;"*")</f>
        <v>2</v>
      </c>
      <c r="H442" s="10"/>
    </row>
    <row r="443" spans="1:8" x14ac:dyDescent="0.25">
      <c r="A443" s="13">
        <f>A388+1</f>
        <v>41</v>
      </c>
      <c r="B443" s="14">
        <f>B388+7</f>
        <v>46300</v>
      </c>
      <c r="C443" s="10" t="s">
        <v>29</v>
      </c>
      <c r="D443" s="15">
        <v>0.70833333333333337</v>
      </c>
      <c r="E443" s="10" t="s">
        <v>17</v>
      </c>
      <c r="F443" s="10" t="s">
        <v>30</v>
      </c>
      <c r="G443" s="10">
        <f>COUNTIFS('Kaikki ottelut'!C:C,B443,'Kaikki ottelut'!E:E,D443,'Kaikki ottelut'!G:G,"*"&amp;E443&amp;"*")</f>
        <v>1</v>
      </c>
      <c r="H443" s="10"/>
    </row>
    <row r="444" spans="1:8" x14ac:dyDescent="0.25">
      <c r="A444" s="13">
        <f t="shared" ref="A444:A496" si="14">A389+1</f>
        <v>41</v>
      </c>
      <c r="B444" s="14">
        <f t="shared" ref="B444:B496" si="15">B389+7</f>
        <v>46300</v>
      </c>
      <c r="C444" s="9" t="s">
        <v>29</v>
      </c>
      <c r="D444" s="16">
        <v>0.77083333333333337</v>
      </c>
      <c r="E444" s="9" t="s">
        <v>44</v>
      </c>
      <c r="F444" s="9" t="s">
        <v>31</v>
      </c>
      <c r="G444" s="10">
        <f>COUNTIFS('Kaikki ottelut'!C:C,B444,'Kaikki ottelut'!E:E,D444,'Kaikki ottelut'!G:G,"*"&amp;E444&amp;"*")</f>
        <v>0</v>
      </c>
    </row>
    <row r="445" spans="1:8" x14ac:dyDescent="0.25">
      <c r="A445" s="13">
        <f t="shared" si="14"/>
        <v>41</v>
      </c>
      <c r="B445" s="14">
        <f t="shared" si="15"/>
        <v>46300</v>
      </c>
      <c r="C445" s="9" t="s">
        <v>29</v>
      </c>
      <c r="D445" s="16">
        <v>0.75</v>
      </c>
      <c r="E445" s="10" t="s">
        <v>17</v>
      </c>
      <c r="F445" s="10" t="s">
        <v>30</v>
      </c>
      <c r="G445" s="10">
        <f>COUNTIFS('Kaikki ottelut'!C:C,B445,'Kaikki ottelut'!E:E,D445,'Kaikki ottelut'!G:G,"*"&amp;E445&amp;"*")</f>
        <v>1</v>
      </c>
      <c r="H445" s="10"/>
    </row>
    <row r="446" spans="1:8" x14ac:dyDescent="0.25">
      <c r="A446" s="13">
        <f t="shared" si="14"/>
        <v>41</v>
      </c>
      <c r="B446" s="14">
        <f t="shared" si="15"/>
        <v>46300</v>
      </c>
      <c r="C446" s="9" t="s">
        <v>29</v>
      </c>
      <c r="D446" s="16">
        <v>0.75</v>
      </c>
      <c r="E446" s="9" t="s">
        <v>18</v>
      </c>
      <c r="F446" s="9" t="s">
        <v>30</v>
      </c>
      <c r="G446" s="10">
        <f>COUNTIFS('Kaikki ottelut'!C:C,B446,'Kaikki ottelut'!E:E,D446,'Kaikki ottelut'!G:G,"*"&amp;E446&amp;"*")</f>
        <v>0</v>
      </c>
    </row>
    <row r="447" spans="1:8" x14ac:dyDescent="0.25">
      <c r="A447" s="13">
        <f t="shared" si="14"/>
        <v>41</v>
      </c>
      <c r="B447" s="14">
        <f t="shared" si="15"/>
        <v>46300</v>
      </c>
      <c r="C447" s="9" t="s">
        <v>29</v>
      </c>
      <c r="D447" s="16">
        <v>0.75</v>
      </c>
      <c r="E447" s="9" t="s">
        <v>64</v>
      </c>
      <c r="F447" s="9" t="s">
        <v>30</v>
      </c>
      <c r="G447" s="10">
        <f>COUNTIFS('Kaikki ottelut'!C:C,B447,'Kaikki ottelut'!E:E,D447,'Kaikki ottelut'!G:G,"*"&amp;E447&amp;"*")</f>
        <v>0</v>
      </c>
    </row>
    <row r="448" spans="1:8" x14ac:dyDescent="0.25">
      <c r="A448" s="13">
        <f t="shared" si="14"/>
        <v>41</v>
      </c>
      <c r="B448" s="14">
        <f t="shared" si="15"/>
        <v>46300</v>
      </c>
      <c r="C448" s="9" t="s">
        <v>29</v>
      </c>
      <c r="D448" s="16">
        <v>0.75</v>
      </c>
      <c r="E448" s="9" t="s">
        <v>32</v>
      </c>
      <c r="F448" s="9" t="s">
        <v>31</v>
      </c>
      <c r="G448" s="10">
        <f>COUNTIFS('Kaikki ottelut'!C:C,B448,'Kaikki ottelut'!E:E,D448,'Kaikki ottelut'!G:G,"*"&amp;E448&amp;"*")</f>
        <v>0</v>
      </c>
      <c r="H448" s="9" t="s">
        <v>84</v>
      </c>
    </row>
    <row r="449" spans="1:8" x14ac:dyDescent="0.25">
      <c r="A449" s="13">
        <f t="shared" si="14"/>
        <v>41</v>
      </c>
      <c r="B449" s="14">
        <f t="shared" si="15"/>
        <v>46300</v>
      </c>
      <c r="C449" s="9" t="s">
        <v>29</v>
      </c>
      <c r="D449" s="16">
        <v>0.75</v>
      </c>
      <c r="E449" s="9" t="s">
        <v>24</v>
      </c>
      <c r="F449" s="9" t="s">
        <v>31</v>
      </c>
      <c r="G449" s="10">
        <f>COUNTIFS('Kaikki ottelut'!C:C,B449,'Kaikki ottelut'!E:E,D449,'Kaikki ottelut'!G:G,"*"&amp;E449&amp;"*")</f>
        <v>0</v>
      </c>
    </row>
    <row r="450" spans="1:8" x14ac:dyDescent="0.25">
      <c r="A450" s="13">
        <f t="shared" si="14"/>
        <v>41</v>
      </c>
      <c r="B450" s="14">
        <f t="shared" si="15"/>
        <v>46300</v>
      </c>
      <c r="C450" s="9" t="s">
        <v>29</v>
      </c>
      <c r="D450" s="16">
        <v>0.79166666666666663</v>
      </c>
      <c r="E450" s="9" t="s">
        <v>32</v>
      </c>
      <c r="F450" s="9" t="s">
        <v>31</v>
      </c>
      <c r="G450" s="10">
        <f>COUNTIFS('Kaikki ottelut'!C:C,B450,'Kaikki ottelut'!E:E,D450,'Kaikki ottelut'!G:G,"*"&amp;E450&amp;"*")</f>
        <v>0</v>
      </c>
      <c r="H450" s="9" t="s">
        <v>84</v>
      </c>
    </row>
    <row r="451" spans="1:8" x14ac:dyDescent="0.25">
      <c r="A451" s="13">
        <f t="shared" si="14"/>
        <v>41</v>
      </c>
      <c r="B451" s="14">
        <f t="shared" si="15"/>
        <v>46301</v>
      </c>
      <c r="C451" s="9" t="s">
        <v>33</v>
      </c>
      <c r="D451" s="16">
        <v>0.70833333333333337</v>
      </c>
      <c r="E451" s="9" t="s">
        <v>54</v>
      </c>
      <c r="F451" s="9" t="s">
        <v>30</v>
      </c>
      <c r="G451" s="10">
        <f>COUNTIFS('Kaikki ottelut'!C:C,B451,'Kaikki ottelut'!E:E,D451,'Kaikki ottelut'!G:G,"*"&amp;E451&amp;"*")</f>
        <v>0</v>
      </c>
      <c r="H451" s="9"/>
    </row>
    <row r="452" spans="1:8" x14ac:dyDescent="0.25">
      <c r="A452" s="13">
        <f t="shared" si="14"/>
        <v>41</v>
      </c>
      <c r="B452" s="14">
        <f t="shared" si="15"/>
        <v>46301</v>
      </c>
      <c r="C452" s="9" t="s">
        <v>33</v>
      </c>
      <c r="D452" s="16">
        <v>0.70833333333333337</v>
      </c>
      <c r="E452" s="9" t="s">
        <v>19</v>
      </c>
      <c r="F452" s="9" t="s">
        <v>31</v>
      </c>
      <c r="G452" s="10">
        <f>COUNTIFS('Kaikki ottelut'!C:C,B452,'Kaikki ottelut'!E:E,D452,'Kaikki ottelut'!G:G,"*"&amp;E452&amp;"*")</f>
        <v>1</v>
      </c>
      <c r="H452" s="9"/>
    </row>
    <row r="453" spans="1:8" x14ac:dyDescent="0.25">
      <c r="A453" s="13">
        <f t="shared" si="14"/>
        <v>41</v>
      </c>
      <c r="B453" s="14">
        <f t="shared" si="15"/>
        <v>46301</v>
      </c>
      <c r="C453" s="9" t="s">
        <v>33</v>
      </c>
      <c r="D453" s="16">
        <v>0.70833333333333337</v>
      </c>
      <c r="E453" s="9" t="s">
        <v>9</v>
      </c>
      <c r="F453" s="9" t="s">
        <v>31</v>
      </c>
      <c r="G453" s="10">
        <f>COUNTIFS('Kaikki ottelut'!C:C,B453,'Kaikki ottelut'!E:E,D453,'Kaikki ottelut'!G:G,"*"&amp;E453&amp;"*")</f>
        <v>2</v>
      </c>
    </row>
    <row r="454" spans="1:8" x14ac:dyDescent="0.25">
      <c r="A454" s="13">
        <f t="shared" si="14"/>
        <v>41</v>
      </c>
      <c r="B454" s="14">
        <f t="shared" si="15"/>
        <v>46301</v>
      </c>
      <c r="C454" s="9" t="s">
        <v>33</v>
      </c>
      <c r="D454" s="16">
        <v>0.77083333333333337</v>
      </c>
      <c r="E454" s="9" t="s">
        <v>44</v>
      </c>
      <c r="F454" s="9" t="s">
        <v>31</v>
      </c>
      <c r="G454" s="10">
        <f>COUNTIFS('Kaikki ottelut'!C:C,B454,'Kaikki ottelut'!E:E,D454,'Kaikki ottelut'!G:G,"*"&amp;E454&amp;"*")</f>
        <v>1</v>
      </c>
    </row>
    <row r="455" spans="1:8" x14ac:dyDescent="0.25">
      <c r="A455" s="13">
        <f t="shared" si="14"/>
        <v>41</v>
      </c>
      <c r="B455" s="14">
        <f t="shared" si="15"/>
        <v>46301</v>
      </c>
      <c r="C455" s="9" t="s">
        <v>33</v>
      </c>
      <c r="D455" s="16">
        <v>0.75</v>
      </c>
      <c r="E455" s="9" t="s">
        <v>17</v>
      </c>
      <c r="F455" s="9" t="s">
        <v>30</v>
      </c>
      <c r="G455" s="10">
        <f>COUNTIFS('Kaikki ottelut'!C:C,B455,'Kaikki ottelut'!E:E,D455,'Kaikki ottelut'!G:G,"*"&amp;E455&amp;"*")</f>
        <v>1</v>
      </c>
      <c r="H455" s="9" t="s">
        <v>84</v>
      </c>
    </row>
    <row r="456" spans="1:8" x14ac:dyDescent="0.25">
      <c r="A456" s="13">
        <f t="shared" si="14"/>
        <v>41</v>
      </c>
      <c r="B456" s="14">
        <f t="shared" si="15"/>
        <v>46301</v>
      </c>
      <c r="C456" s="9" t="s">
        <v>33</v>
      </c>
      <c r="D456" s="16">
        <v>0.75</v>
      </c>
      <c r="E456" s="9" t="s">
        <v>18</v>
      </c>
      <c r="F456" s="9" t="s">
        <v>30</v>
      </c>
      <c r="G456" s="10">
        <f>COUNTIFS('Kaikki ottelut'!C:C,B456,'Kaikki ottelut'!E:E,D456,'Kaikki ottelut'!G:G,"*"&amp;E456&amp;"*")</f>
        <v>0</v>
      </c>
    </row>
    <row r="457" spans="1:8" x14ac:dyDescent="0.25">
      <c r="A457" s="13">
        <f t="shared" si="14"/>
        <v>41</v>
      </c>
      <c r="B457" s="14">
        <f t="shared" si="15"/>
        <v>46301</v>
      </c>
      <c r="C457" s="9" t="s">
        <v>33</v>
      </c>
      <c r="D457" s="16">
        <v>0.75</v>
      </c>
      <c r="E457" s="9" t="s">
        <v>23</v>
      </c>
      <c r="F457" s="9" t="s">
        <v>31</v>
      </c>
      <c r="G457" s="10">
        <f>COUNTIFS('Kaikki ottelut'!C:C,B457,'Kaikki ottelut'!E:E,D457,'Kaikki ottelut'!G:G,"*"&amp;E457&amp;"*")</f>
        <v>0</v>
      </c>
    </row>
    <row r="458" spans="1:8" x14ac:dyDescent="0.25">
      <c r="A458" s="13">
        <f t="shared" si="14"/>
        <v>41</v>
      </c>
      <c r="B458" s="14">
        <f t="shared" si="15"/>
        <v>46301</v>
      </c>
      <c r="C458" s="9" t="s">
        <v>33</v>
      </c>
      <c r="D458" s="16">
        <v>0.75</v>
      </c>
      <c r="E458" s="9" t="s">
        <v>64</v>
      </c>
      <c r="F458" s="9" t="s">
        <v>30</v>
      </c>
      <c r="G458" s="10">
        <f>COUNTIFS('Kaikki ottelut'!C:C,B458,'Kaikki ottelut'!E:E,D458,'Kaikki ottelut'!G:G,"*"&amp;E458&amp;"*")</f>
        <v>0</v>
      </c>
    </row>
    <row r="459" spans="1:8" x14ac:dyDescent="0.25">
      <c r="A459" s="13">
        <f t="shared" si="14"/>
        <v>41</v>
      </c>
      <c r="B459" s="14">
        <f t="shared" si="15"/>
        <v>46301</v>
      </c>
      <c r="C459" s="9" t="s">
        <v>33</v>
      </c>
      <c r="D459" s="16">
        <v>0.75</v>
      </c>
      <c r="E459" s="9" t="s">
        <v>54</v>
      </c>
      <c r="F459" s="9" t="s">
        <v>30</v>
      </c>
      <c r="G459" s="10">
        <f>COUNTIFS('Kaikki ottelut'!C:C,B459,'Kaikki ottelut'!E:E,D459,'Kaikki ottelut'!G:G,"*"&amp;E459&amp;"*")</f>
        <v>1</v>
      </c>
    </row>
    <row r="460" spans="1:8" x14ac:dyDescent="0.25">
      <c r="A460" s="13">
        <f t="shared" si="14"/>
        <v>41</v>
      </c>
      <c r="B460" s="14">
        <f t="shared" si="15"/>
        <v>46301</v>
      </c>
      <c r="C460" s="9" t="s">
        <v>33</v>
      </c>
      <c r="D460" s="16">
        <v>0.75</v>
      </c>
      <c r="E460" s="9" t="s">
        <v>16</v>
      </c>
      <c r="F460" s="9" t="s">
        <v>30</v>
      </c>
      <c r="G460" s="10">
        <f>COUNTIFS('Kaikki ottelut'!C:C,B460,'Kaikki ottelut'!E:E,D460,'Kaikki ottelut'!G:G,"*"&amp;E460&amp;"*")</f>
        <v>0</v>
      </c>
    </row>
    <row r="461" spans="1:8" x14ac:dyDescent="0.25">
      <c r="A461" s="13">
        <f t="shared" si="14"/>
        <v>41</v>
      </c>
      <c r="B461" s="14">
        <f t="shared" si="15"/>
        <v>46301</v>
      </c>
      <c r="C461" s="9" t="s">
        <v>33</v>
      </c>
      <c r="D461" s="16">
        <v>0.75</v>
      </c>
      <c r="E461" s="9" t="s">
        <v>22</v>
      </c>
      <c r="F461" s="9" t="s">
        <v>30</v>
      </c>
      <c r="G461" s="10">
        <f>COUNTIFS('Kaikki ottelut'!C:C,B461,'Kaikki ottelut'!E:E,D461,'Kaikki ottelut'!G:G,"*"&amp;E461&amp;"*")</f>
        <v>0</v>
      </c>
    </row>
    <row r="462" spans="1:8" x14ac:dyDescent="0.25">
      <c r="A462" s="13">
        <f t="shared" si="14"/>
        <v>41</v>
      </c>
      <c r="B462" s="14">
        <f t="shared" si="15"/>
        <v>46302</v>
      </c>
      <c r="C462" s="9" t="s">
        <v>34</v>
      </c>
      <c r="D462" s="16">
        <v>0.70833333333333337</v>
      </c>
      <c r="E462" s="9" t="s">
        <v>15</v>
      </c>
      <c r="F462" s="9" t="s">
        <v>31</v>
      </c>
      <c r="G462" s="10">
        <f>COUNTIFS('Kaikki ottelut'!C:C,B462,'Kaikki ottelut'!E:E,D462,'Kaikki ottelut'!G:G,"*"&amp;E462&amp;"*")</f>
        <v>2</v>
      </c>
    </row>
    <row r="463" spans="1:8" x14ac:dyDescent="0.25">
      <c r="A463" s="13">
        <f t="shared" si="14"/>
        <v>41</v>
      </c>
      <c r="B463" s="14">
        <f t="shared" si="15"/>
        <v>46302</v>
      </c>
      <c r="C463" s="9" t="s">
        <v>34</v>
      </c>
      <c r="D463" s="16">
        <v>0.70833333333333337</v>
      </c>
      <c r="E463" s="9" t="s">
        <v>17</v>
      </c>
      <c r="F463" s="9" t="s">
        <v>30</v>
      </c>
      <c r="G463" s="10">
        <f>COUNTIFS('Kaikki ottelut'!C:C,B463,'Kaikki ottelut'!E:E,D463,'Kaikki ottelut'!G:G,"*"&amp;E463&amp;"*")</f>
        <v>1</v>
      </c>
      <c r="H463" s="9"/>
    </row>
    <row r="464" spans="1:8" x14ac:dyDescent="0.25">
      <c r="A464" s="13">
        <f t="shared" si="14"/>
        <v>41</v>
      </c>
      <c r="B464" s="14">
        <f t="shared" si="15"/>
        <v>46302</v>
      </c>
      <c r="C464" s="9" t="s">
        <v>34</v>
      </c>
      <c r="D464" s="16">
        <v>0.70833333333333337</v>
      </c>
      <c r="E464" s="9" t="s">
        <v>18</v>
      </c>
      <c r="F464" s="9" t="s">
        <v>30</v>
      </c>
      <c r="G464" s="10">
        <f>COUNTIFS('Kaikki ottelut'!C:C,B464,'Kaikki ottelut'!E:E,D464,'Kaikki ottelut'!G:G,"*"&amp;E464&amp;"*")</f>
        <v>0</v>
      </c>
    </row>
    <row r="465" spans="1:8" x14ac:dyDescent="0.25">
      <c r="A465" s="13">
        <f t="shared" si="14"/>
        <v>41</v>
      </c>
      <c r="B465" s="14">
        <f t="shared" si="15"/>
        <v>46302</v>
      </c>
      <c r="C465" s="9" t="s">
        <v>34</v>
      </c>
      <c r="D465" s="16">
        <v>0.70833333333333337</v>
      </c>
      <c r="E465" s="9" t="s">
        <v>54</v>
      </c>
      <c r="F465" s="9" t="s">
        <v>30</v>
      </c>
      <c r="G465" s="10">
        <f>COUNTIFS('Kaikki ottelut'!C:C,B465,'Kaikki ottelut'!E:E,D465,'Kaikki ottelut'!G:G,"*"&amp;E465&amp;"*")</f>
        <v>0</v>
      </c>
    </row>
    <row r="466" spans="1:8" x14ac:dyDescent="0.25">
      <c r="A466" s="13">
        <f t="shared" si="14"/>
        <v>41</v>
      </c>
      <c r="B466" s="14">
        <f t="shared" si="15"/>
        <v>46302</v>
      </c>
      <c r="C466" s="9" t="s">
        <v>34</v>
      </c>
      <c r="D466" s="16">
        <v>0.70833333333333337</v>
      </c>
      <c r="E466" s="9" t="s">
        <v>14</v>
      </c>
      <c r="F466" s="9" t="s">
        <v>31</v>
      </c>
      <c r="G466" s="10">
        <f>COUNTIFS('Kaikki ottelut'!C:C,B466,'Kaikki ottelut'!E:E,D466,'Kaikki ottelut'!G:G,"*"&amp;E466&amp;"*")</f>
        <v>1</v>
      </c>
    </row>
    <row r="467" spans="1:8" x14ac:dyDescent="0.25">
      <c r="A467" s="13">
        <f t="shared" si="14"/>
        <v>41</v>
      </c>
      <c r="B467" s="14">
        <f t="shared" si="15"/>
        <v>46302</v>
      </c>
      <c r="C467" s="9" t="s">
        <v>34</v>
      </c>
      <c r="D467" s="16">
        <v>0.70833333333333337</v>
      </c>
      <c r="E467" s="9" t="s">
        <v>22</v>
      </c>
      <c r="F467" s="9" t="s">
        <v>30</v>
      </c>
      <c r="G467" s="10">
        <f>COUNTIFS('Kaikki ottelut'!C:C,B467,'Kaikki ottelut'!E:E,D467,'Kaikki ottelut'!G:G,"*"&amp;E467&amp;"*")</f>
        <v>0</v>
      </c>
    </row>
    <row r="468" spans="1:8" x14ac:dyDescent="0.25">
      <c r="A468" s="13">
        <f t="shared" si="14"/>
        <v>41</v>
      </c>
      <c r="B468" s="14">
        <f t="shared" si="15"/>
        <v>46302</v>
      </c>
      <c r="C468" s="9" t="s">
        <v>34</v>
      </c>
      <c r="D468" s="16">
        <v>0.70833333333333337</v>
      </c>
      <c r="E468" s="9" t="s">
        <v>20</v>
      </c>
      <c r="F468" s="9" t="s">
        <v>31</v>
      </c>
      <c r="G468" s="10">
        <f>COUNTIFS('Kaikki ottelut'!C:C,B468,'Kaikki ottelut'!E:E,D468,'Kaikki ottelut'!G:G,"*"&amp;E468&amp;"*")</f>
        <v>1</v>
      </c>
    </row>
    <row r="469" spans="1:8" x14ac:dyDescent="0.25">
      <c r="A469" s="13">
        <f t="shared" si="14"/>
        <v>41</v>
      </c>
      <c r="B469" s="14">
        <f t="shared" si="15"/>
        <v>46302</v>
      </c>
      <c r="C469" s="9" t="s">
        <v>34</v>
      </c>
      <c r="D469" s="16">
        <v>0.77083333333333337</v>
      </c>
      <c r="E469" s="9" t="s">
        <v>44</v>
      </c>
      <c r="F469" s="9" t="s">
        <v>31</v>
      </c>
      <c r="G469" s="10">
        <f>COUNTIFS('Kaikki ottelut'!C:C,B469,'Kaikki ottelut'!E:E,D469,'Kaikki ottelut'!G:G,"*"&amp;E469&amp;"*")</f>
        <v>0</v>
      </c>
    </row>
    <row r="470" spans="1:8" x14ac:dyDescent="0.25">
      <c r="A470" s="13">
        <f t="shared" si="14"/>
        <v>41</v>
      </c>
      <c r="B470" s="14">
        <f t="shared" si="15"/>
        <v>46302</v>
      </c>
      <c r="C470" s="9" t="s">
        <v>34</v>
      </c>
      <c r="D470" s="16">
        <v>0.75</v>
      </c>
      <c r="E470" s="9" t="s">
        <v>17</v>
      </c>
      <c r="F470" s="9" t="s">
        <v>30</v>
      </c>
      <c r="G470" s="10">
        <f>COUNTIFS('Kaikki ottelut'!C:C,B470,'Kaikki ottelut'!E:E,D470,'Kaikki ottelut'!G:G,"*"&amp;E470&amp;"*")</f>
        <v>1</v>
      </c>
    </row>
    <row r="471" spans="1:8" x14ac:dyDescent="0.25">
      <c r="A471" s="13">
        <f t="shared" si="14"/>
        <v>41</v>
      </c>
      <c r="B471" s="14">
        <f t="shared" si="15"/>
        <v>46302</v>
      </c>
      <c r="C471" s="9" t="s">
        <v>34</v>
      </c>
      <c r="D471" s="16">
        <v>0.75</v>
      </c>
      <c r="E471" s="9" t="s">
        <v>18</v>
      </c>
      <c r="F471" s="9" t="s">
        <v>30</v>
      </c>
      <c r="G471" s="10">
        <f>COUNTIFS('Kaikki ottelut'!C:C,B471,'Kaikki ottelut'!E:E,D471,'Kaikki ottelut'!G:G,"*"&amp;E471&amp;"*")</f>
        <v>0</v>
      </c>
    </row>
    <row r="472" spans="1:8" x14ac:dyDescent="0.25">
      <c r="A472" s="13">
        <f t="shared" si="14"/>
        <v>41</v>
      </c>
      <c r="B472" s="14">
        <f t="shared" si="15"/>
        <v>46302</v>
      </c>
      <c r="C472" s="9" t="s">
        <v>34</v>
      </c>
      <c r="D472" s="16">
        <v>0.75</v>
      </c>
      <c r="E472" s="9" t="s">
        <v>64</v>
      </c>
      <c r="F472" s="9" t="s">
        <v>30</v>
      </c>
      <c r="G472" s="10">
        <f>COUNTIFS('Kaikki ottelut'!C:C,B472,'Kaikki ottelut'!E:E,D472,'Kaikki ottelut'!G:G,"*"&amp;E472&amp;"*")</f>
        <v>0</v>
      </c>
    </row>
    <row r="473" spans="1:8" x14ac:dyDescent="0.25">
      <c r="A473" s="13">
        <f t="shared" si="14"/>
        <v>41</v>
      </c>
      <c r="B473" s="14">
        <f t="shared" si="15"/>
        <v>46302</v>
      </c>
      <c r="C473" s="9" t="s">
        <v>34</v>
      </c>
      <c r="D473" s="16">
        <v>0.75</v>
      </c>
      <c r="E473" s="9" t="s">
        <v>16</v>
      </c>
      <c r="F473" s="9" t="s">
        <v>30</v>
      </c>
      <c r="G473" s="10">
        <f>COUNTIFS('Kaikki ottelut'!C:C,B473,'Kaikki ottelut'!E:E,D473,'Kaikki ottelut'!G:G,"*"&amp;E473&amp;"*")</f>
        <v>1</v>
      </c>
    </row>
    <row r="474" spans="1:8" x14ac:dyDescent="0.25">
      <c r="A474" s="13">
        <f t="shared" si="14"/>
        <v>41</v>
      </c>
      <c r="B474" s="14">
        <f t="shared" si="15"/>
        <v>46302</v>
      </c>
      <c r="C474" s="9" t="s">
        <v>34</v>
      </c>
      <c r="D474" s="16">
        <v>0.75</v>
      </c>
      <c r="E474" s="9" t="s">
        <v>21</v>
      </c>
      <c r="F474" s="9" t="s">
        <v>31</v>
      </c>
      <c r="G474" s="10">
        <f>COUNTIFS('Kaikki ottelut'!C:C,B474,'Kaikki ottelut'!E:E,D474,'Kaikki ottelut'!G:G,"*"&amp;E474&amp;"*")</f>
        <v>2</v>
      </c>
    </row>
    <row r="475" spans="1:8" x14ac:dyDescent="0.25">
      <c r="A475" s="13">
        <f t="shared" si="14"/>
        <v>41</v>
      </c>
      <c r="B475" s="14">
        <f t="shared" si="15"/>
        <v>46302</v>
      </c>
      <c r="C475" s="9" t="s">
        <v>34</v>
      </c>
      <c r="D475" s="16">
        <v>0.75</v>
      </c>
      <c r="E475" s="9" t="s">
        <v>22</v>
      </c>
      <c r="F475" s="9" t="s">
        <v>30</v>
      </c>
      <c r="G475" s="10">
        <f>COUNTIFS('Kaikki ottelut'!C:C,B475,'Kaikki ottelut'!E:E,D475,'Kaikki ottelut'!G:G,"*"&amp;E475&amp;"*")</f>
        <v>1</v>
      </c>
    </row>
    <row r="476" spans="1:8" x14ac:dyDescent="0.25">
      <c r="A476" s="13">
        <f t="shared" si="14"/>
        <v>41</v>
      </c>
      <c r="B476" s="14">
        <f t="shared" si="15"/>
        <v>46302</v>
      </c>
      <c r="C476" s="9" t="s">
        <v>34</v>
      </c>
      <c r="D476" s="16">
        <v>0.75</v>
      </c>
      <c r="E476" s="9" t="s">
        <v>101</v>
      </c>
      <c r="F476" s="9" t="s">
        <v>31</v>
      </c>
      <c r="G476" s="10">
        <f>COUNTIFS('Kaikki ottelut'!C:C,B476,'Kaikki ottelut'!E:E,D476,'Kaikki ottelut'!G:G,"*"&amp;E476&amp;"*")</f>
        <v>0</v>
      </c>
      <c r="H476" s="9" t="s">
        <v>151</v>
      </c>
    </row>
    <row r="477" spans="1:8" x14ac:dyDescent="0.25">
      <c r="A477" s="13">
        <f t="shared" si="14"/>
        <v>41</v>
      </c>
      <c r="B477" s="14">
        <f t="shared" si="15"/>
        <v>46302</v>
      </c>
      <c r="C477" s="9" t="s">
        <v>34</v>
      </c>
      <c r="D477" s="16">
        <v>0.79166666666666663</v>
      </c>
      <c r="E477" s="9" t="s">
        <v>18</v>
      </c>
      <c r="F477" s="9" t="s">
        <v>30</v>
      </c>
      <c r="G477" s="10">
        <f>COUNTIFS('Kaikki ottelut'!C:C,B477,'Kaikki ottelut'!E:E,D477,'Kaikki ottelut'!G:G,"*"&amp;E477&amp;"*")</f>
        <v>0</v>
      </c>
    </row>
    <row r="478" spans="1:8" x14ac:dyDescent="0.25">
      <c r="A478" s="13">
        <f t="shared" si="14"/>
        <v>41</v>
      </c>
      <c r="B478" s="14">
        <f t="shared" si="15"/>
        <v>46302</v>
      </c>
      <c r="C478" s="9" t="s">
        <v>34</v>
      </c>
      <c r="D478" s="16">
        <v>0.79166666666666663</v>
      </c>
      <c r="E478" s="9" t="s">
        <v>23</v>
      </c>
      <c r="F478" s="9" t="s">
        <v>31</v>
      </c>
      <c r="G478" s="10">
        <f>COUNTIFS('Kaikki ottelut'!C:C,B478,'Kaikki ottelut'!E:E,D478,'Kaikki ottelut'!G:G,"*"&amp;E478&amp;"*")</f>
        <v>2</v>
      </c>
    </row>
    <row r="479" spans="1:8" x14ac:dyDescent="0.25">
      <c r="A479" s="13">
        <f t="shared" si="14"/>
        <v>41</v>
      </c>
      <c r="B479" s="14">
        <f t="shared" si="15"/>
        <v>46302</v>
      </c>
      <c r="C479" s="9" t="s">
        <v>34</v>
      </c>
      <c r="D479" s="16">
        <v>0.79166666666666663</v>
      </c>
      <c r="E479" s="9" t="s">
        <v>24</v>
      </c>
      <c r="F479" s="9" t="s">
        <v>31</v>
      </c>
      <c r="G479" s="10">
        <f>COUNTIFS('Kaikki ottelut'!C:C,B479,'Kaikki ottelut'!E:E,D479,'Kaikki ottelut'!G:G,"*"&amp;E479&amp;"*")</f>
        <v>2</v>
      </c>
    </row>
    <row r="480" spans="1:8" x14ac:dyDescent="0.25">
      <c r="A480" s="13">
        <f t="shared" si="14"/>
        <v>41</v>
      </c>
      <c r="B480" s="14">
        <f t="shared" si="15"/>
        <v>46303</v>
      </c>
      <c r="C480" s="10" t="s">
        <v>35</v>
      </c>
      <c r="D480" s="15">
        <v>0.72916666666666663</v>
      </c>
      <c r="E480" s="10" t="s">
        <v>44</v>
      </c>
      <c r="F480" s="10" t="s">
        <v>31</v>
      </c>
      <c r="G480" s="10">
        <f>COUNTIFS('Kaikki ottelut'!C:C,B480,'Kaikki ottelut'!E:E,D480,'Kaikki ottelut'!G:G,"*"&amp;E480&amp;"*")</f>
        <v>1</v>
      </c>
      <c r="H480" s="10"/>
    </row>
    <row r="481" spans="1:8" x14ac:dyDescent="0.25">
      <c r="A481" s="13">
        <f t="shared" si="14"/>
        <v>41</v>
      </c>
      <c r="B481" s="14">
        <f t="shared" si="15"/>
        <v>46303</v>
      </c>
      <c r="C481" s="10" t="s">
        <v>35</v>
      </c>
      <c r="D481" s="15">
        <v>0.70833333333333337</v>
      </c>
      <c r="E481" s="10" t="s">
        <v>17</v>
      </c>
      <c r="F481" s="10" t="s">
        <v>30</v>
      </c>
      <c r="G481" s="10">
        <f>COUNTIFS('Kaikki ottelut'!C:C,B481,'Kaikki ottelut'!E:E,D481,'Kaikki ottelut'!G:G,"*"&amp;E481&amp;"*")</f>
        <v>1</v>
      </c>
      <c r="H481" s="10"/>
    </row>
    <row r="482" spans="1:8" x14ac:dyDescent="0.25">
      <c r="A482" s="13">
        <f t="shared" si="14"/>
        <v>41</v>
      </c>
      <c r="B482" s="14">
        <f t="shared" si="15"/>
        <v>46303</v>
      </c>
      <c r="C482" s="10" t="s">
        <v>35</v>
      </c>
      <c r="D482" s="15">
        <v>0.70833333333333337</v>
      </c>
      <c r="E482" s="10" t="s">
        <v>18</v>
      </c>
      <c r="F482" s="10" t="s">
        <v>30</v>
      </c>
      <c r="G482" s="10">
        <f>COUNTIFS('Kaikki ottelut'!C:C,B482,'Kaikki ottelut'!E:E,D482,'Kaikki ottelut'!G:G,"*"&amp;E482&amp;"*")</f>
        <v>0</v>
      </c>
      <c r="H482" s="10"/>
    </row>
    <row r="483" spans="1:8" x14ac:dyDescent="0.25">
      <c r="A483" s="13">
        <f t="shared" si="14"/>
        <v>41</v>
      </c>
      <c r="B483" s="14">
        <f t="shared" si="15"/>
        <v>46303</v>
      </c>
      <c r="C483" s="10" t="s">
        <v>35</v>
      </c>
      <c r="D483" s="15">
        <v>0.70833333333333337</v>
      </c>
      <c r="E483" s="10" t="s">
        <v>16</v>
      </c>
      <c r="F483" s="10" t="s">
        <v>30</v>
      </c>
      <c r="G483" s="10">
        <f>COUNTIFS('Kaikki ottelut'!C:C,B483,'Kaikki ottelut'!E:E,D483,'Kaikki ottelut'!G:G,"*"&amp;E483&amp;"*")</f>
        <v>0</v>
      </c>
      <c r="H483" s="10"/>
    </row>
    <row r="484" spans="1:8" x14ac:dyDescent="0.25">
      <c r="A484" s="13">
        <f t="shared" si="14"/>
        <v>41</v>
      </c>
      <c r="B484" s="14">
        <f t="shared" si="15"/>
        <v>46303</v>
      </c>
      <c r="C484" s="10" t="s">
        <v>35</v>
      </c>
      <c r="D484" s="15">
        <v>0.70833333333333337</v>
      </c>
      <c r="E484" s="10" t="s">
        <v>22</v>
      </c>
      <c r="F484" s="10" t="s">
        <v>30</v>
      </c>
      <c r="G484" s="10">
        <f>COUNTIFS('Kaikki ottelut'!C:C,B484,'Kaikki ottelut'!E:E,D484,'Kaikki ottelut'!G:G,"*"&amp;E484&amp;"*")</f>
        <v>1</v>
      </c>
      <c r="H484" s="10"/>
    </row>
    <row r="485" spans="1:8" x14ac:dyDescent="0.25">
      <c r="A485" s="13">
        <f t="shared" si="14"/>
        <v>41</v>
      </c>
      <c r="B485" s="14">
        <f t="shared" si="15"/>
        <v>46303</v>
      </c>
      <c r="C485" s="10" t="s">
        <v>35</v>
      </c>
      <c r="D485" s="15">
        <v>0.75</v>
      </c>
      <c r="E485" s="10" t="s">
        <v>17</v>
      </c>
      <c r="F485" s="10" t="s">
        <v>30</v>
      </c>
      <c r="G485" s="10">
        <f>COUNTIFS('Kaikki ottelut'!C:C,B485,'Kaikki ottelut'!E:E,D485,'Kaikki ottelut'!G:G,"*"&amp;E485&amp;"*")</f>
        <v>1</v>
      </c>
      <c r="H485" s="10"/>
    </row>
    <row r="486" spans="1:8" x14ac:dyDescent="0.25">
      <c r="A486" s="13">
        <f t="shared" si="14"/>
        <v>41</v>
      </c>
      <c r="B486" s="14">
        <f t="shared" si="15"/>
        <v>46303</v>
      </c>
      <c r="C486" s="10" t="s">
        <v>35</v>
      </c>
      <c r="D486" s="15">
        <v>0.75</v>
      </c>
      <c r="E486" s="10" t="s">
        <v>18</v>
      </c>
      <c r="F486" s="10" t="s">
        <v>30</v>
      </c>
      <c r="G486" s="10">
        <f>COUNTIFS('Kaikki ottelut'!C:C,B486,'Kaikki ottelut'!E:E,D486,'Kaikki ottelut'!G:G,"*"&amp;E486&amp;"*")</f>
        <v>1</v>
      </c>
      <c r="H486" s="10"/>
    </row>
    <row r="487" spans="1:8" x14ac:dyDescent="0.25">
      <c r="A487" s="13">
        <f t="shared" si="14"/>
        <v>41</v>
      </c>
      <c r="B487" s="14">
        <f t="shared" si="15"/>
        <v>46303</v>
      </c>
      <c r="C487" s="10" t="s">
        <v>35</v>
      </c>
      <c r="D487" s="15">
        <v>0.75</v>
      </c>
      <c r="E487" s="10" t="s">
        <v>64</v>
      </c>
      <c r="F487" s="10" t="s">
        <v>30</v>
      </c>
      <c r="G487" s="10">
        <f>COUNTIFS('Kaikki ottelut'!C:C,B487,'Kaikki ottelut'!E:E,D487,'Kaikki ottelut'!G:G,"*"&amp;E487&amp;"*")</f>
        <v>0</v>
      </c>
      <c r="H487" s="10"/>
    </row>
    <row r="488" spans="1:8" x14ac:dyDescent="0.25">
      <c r="A488" s="13">
        <f t="shared" si="14"/>
        <v>41</v>
      </c>
      <c r="B488" s="14">
        <f t="shared" si="15"/>
        <v>46303</v>
      </c>
      <c r="C488" s="10" t="s">
        <v>35</v>
      </c>
      <c r="D488" s="15">
        <v>0.75</v>
      </c>
      <c r="E488" s="10" t="s">
        <v>54</v>
      </c>
      <c r="F488" s="10" t="s">
        <v>30</v>
      </c>
      <c r="G488" s="10">
        <f>COUNTIFS('Kaikki ottelut'!C:C,B488,'Kaikki ottelut'!E:E,D488,'Kaikki ottelut'!G:G,"*"&amp;E488&amp;"*")</f>
        <v>0</v>
      </c>
      <c r="H488" s="10"/>
    </row>
    <row r="489" spans="1:8" x14ac:dyDescent="0.25">
      <c r="A489" s="13">
        <f t="shared" si="14"/>
        <v>41</v>
      </c>
      <c r="B489" s="14">
        <f t="shared" si="15"/>
        <v>46303</v>
      </c>
      <c r="C489" s="10" t="s">
        <v>35</v>
      </c>
      <c r="D489" s="15">
        <v>0.75</v>
      </c>
      <c r="E489" s="10" t="s">
        <v>9</v>
      </c>
      <c r="F489" s="10" t="s">
        <v>31</v>
      </c>
      <c r="G489" s="10">
        <f>COUNTIFS('Kaikki ottelut'!C:C,B489,'Kaikki ottelut'!E:E,D489,'Kaikki ottelut'!G:G,"*"&amp;E489&amp;"*")</f>
        <v>0</v>
      </c>
      <c r="H489" s="10"/>
    </row>
    <row r="490" spans="1:8" x14ac:dyDescent="0.25">
      <c r="A490" s="13">
        <f t="shared" si="14"/>
        <v>41</v>
      </c>
      <c r="B490" s="14">
        <f t="shared" si="15"/>
        <v>46303</v>
      </c>
      <c r="C490" s="10" t="s">
        <v>35</v>
      </c>
      <c r="D490" s="15">
        <v>0.75</v>
      </c>
      <c r="E490" s="10" t="s">
        <v>10</v>
      </c>
      <c r="F490" s="10" t="s">
        <v>31</v>
      </c>
      <c r="G490" s="10">
        <f>COUNTIFS('Kaikki ottelut'!C:C,B490,'Kaikki ottelut'!E:E,D490,'Kaikki ottelut'!G:G,"*"&amp;E490&amp;"*")</f>
        <v>0</v>
      </c>
      <c r="H490" s="10"/>
    </row>
    <row r="491" spans="1:8" x14ac:dyDescent="0.25">
      <c r="A491" s="13">
        <f t="shared" si="14"/>
        <v>41</v>
      </c>
      <c r="B491" s="14">
        <f t="shared" si="15"/>
        <v>46303</v>
      </c>
      <c r="C491" s="10" t="s">
        <v>35</v>
      </c>
      <c r="D491" s="15">
        <v>0.75</v>
      </c>
      <c r="E491" s="10" t="s">
        <v>32</v>
      </c>
      <c r="F491" s="10" t="s">
        <v>31</v>
      </c>
      <c r="G491" s="10">
        <f>COUNTIFS('Kaikki ottelut'!C:C,B491,'Kaikki ottelut'!E:E,D491,'Kaikki ottelut'!G:G,"*"&amp;E491&amp;"*")</f>
        <v>0</v>
      </c>
      <c r="H491" s="10"/>
    </row>
    <row r="492" spans="1:8" x14ac:dyDescent="0.25">
      <c r="A492" s="13">
        <f t="shared" si="14"/>
        <v>41</v>
      </c>
      <c r="B492" s="14">
        <f t="shared" si="15"/>
        <v>46303</v>
      </c>
      <c r="C492" s="10" t="s">
        <v>35</v>
      </c>
      <c r="D492" s="15">
        <v>0.79166666666666663</v>
      </c>
      <c r="E492" s="10" t="s">
        <v>15</v>
      </c>
      <c r="F492" s="10" t="s">
        <v>31</v>
      </c>
      <c r="G492" s="10">
        <f>COUNTIFS('Kaikki ottelut'!C:C,B492,'Kaikki ottelut'!E:E,D492,'Kaikki ottelut'!G:G,"*"&amp;E492&amp;"*")</f>
        <v>2</v>
      </c>
      <c r="H492" s="10"/>
    </row>
    <row r="493" spans="1:8" x14ac:dyDescent="0.25">
      <c r="A493" s="13">
        <f t="shared" si="14"/>
        <v>41</v>
      </c>
      <c r="B493" s="14">
        <f t="shared" si="15"/>
        <v>46303</v>
      </c>
      <c r="C493" s="10" t="s">
        <v>35</v>
      </c>
      <c r="D493" s="15">
        <v>0.79166666666666663</v>
      </c>
      <c r="E493" s="10" t="s">
        <v>23</v>
      </c>
      <c r="F493" s="10" t="s">
        <v>31</v>
      </c>
      <c r="G493" s="10">
        <f>COUNTIFS('Kaikki ottelut'!C:C,B493,'Kaikki ottelut'!E:E,D493,'Kaikki ottelut'!G:G,"*"&amp;E493&amp;"*")</f>
        <v>0</v>
      </c>
      <c r="H493" s="10"/>
    </row>
    <row r="494" spans="1:8" x14ac:dyDescent="0.25">
      <c r="A494" s="13">
        <f t="shared" si="14"/>
        <v>41</v>
      </c>
      <c r="B494" s="14">
        <f t="shared" si="15"/>
        <v>46303</v>
      </c>
      <c r="C494" s="10" t="s">
        <v>35</v>
      </c>
      <c r="D494" s="15">
        <v>0.79166666666666663</v>
      </c>
      <c r="E494" s="10" t="s">
        <v>19</v>
      </c>
      <c r="F494" s="10" t="s">
        <v>31</v>
      </c>
      <c r="G494" s="10">
        <f>COUNTIFS('Kaikki ottelut'!C:C,B494,'Kaikki ottelut'!E:E,D494,'Kaikki ottelut'!G:G,"*"&amp;E494&amp;"*")</f>
        <v>2</v>
      </c>
      <c r="H494" s="10"/>
    </row>
    <row r="495" spans="1:8" x14ac:dyDescent="0.25">
      <c r="A495" s="13">
        <f t="shared" si="14"/>
        <v>41</v>
      </c>
      <c r="B495" s="14">
        <f t="shared" si="15"/>
        <v>46303</v>
      </c>
      <c r="C495" s="10" t="s">
        <v>35</v>
      </c>
      <c r="D495" s="15">
        <v>0.79166666666666663</v>
      </c>
      <c r="E495" s="10" t="s">
        <v>9</v>
      </c>
      <c r="F495" s="10" t="s">
        <v>31</v>
      </c>
      <c r="G495" s="10">
        <f>COUNTIFS('Kaikki ottelut'!C:C,B495,'Kaikki ottelut'!E:E,D495,'Kaikki ottelut'!G:G,"*"&amp;E495&amp;"*")</f>
        <v>0</v>
      </c>
      <c r="H495" s="10"/>
    </row>
    <row r="496" spans="1:8" x14ac:dyDescent="0.25">
      <c r="A496" s="13">
        <f t="shared" si="14"/>
        <v>41</v>
      </c>
      <c r="B496" s="14">
        <f t="shared" si="15"/>
        <v>46303</v>
      </c>
      <c r="C496" s="10" t="s">
        <v>35</v>
      </c>
      <c r="D496" s="15">
        <v>0.79166666666666663</v>
      </c>
      <c r="E496" s="10" t="s">
        <v>10</v>
      </c>
      <c r="F496" s="10" t="s">
        <v>31</v>
      </c>
      <c r="G496" s="10">
        <f>COUNTIFS('Kaikki ottelut'!C:C,B496,'Kaikki ottelut'!E:E,D496,'Kaikki ottelut'!G:G,"*"&amp;E496&amp;"*")</f>
        <v>0</v>
      </c>
      <c r="H496" s="10"/>
    </row>
    <row r="497" spans="1:8" x14ac:dyDescent="0.25">
      <c r="A497" s="13">
        <f>A442+1</f>
        <v>42</v>
      </c>
      <c r="B497" s="14">
        <f>B442+7</f>
        <v>46307</v>
      </c>
      <c r="C497" s="10" t="s">
        <v>29</v>
      </c>
      <c r="D497" s="15">
        <v>0.70833333333333337</v>
      </c>
      <c r="E497" s="10" t="s">
        <v>15</v>
      </c>
      <c r="F497" s="10" t="s">
        <v>31</v>
      </c>
      <c r="G497" s="10">
        <f>COUNTIFS('Kaikki ottelut'!C:C,B497,'Kaikki ottelut'!E:E,D497,'Kaikki ottelut'!G:G,"*"&amp;E497&amp;"*")</f>
        <v>0</v>
      </c>
      <c r="H497" s="10"/>
    </row>
    <row r="498" spans="1:8" x14ac:dyDescent="0.25">
      <c r="A498" s="13">
        <f>A443+1</f>
        <v>42</v>
      </c>
      <c r="B498" s="14">
        <f>B443+7</f>
        <v>46307</v>
      </c>
      <c r="C498" s="10" t="s">
        <v>29</v>
      </c>
      <c r="D498" s="15">
        <v>0.70833333333333337</v>
      </c>
      <c r="E498" s="10" t="s">
        <v>17</v>
      </c>
      <c r="F498" s="10" t="s">
        <v>30</v>
      </c>
      <c r="G498" s="10">
        <f>COUNTIFS('Kaikki ottelut'!C:C,B498,'Kaikki ottelut'!E:E,D498,'Kaikki ottelut'!G:G,"*"&amp;E498&amp;"*")</f>
        <v>1</v>
      </c>
      <c r="H498" s="10"/>
    </row>
    <row r="499" spans="1:8" x14ac:dyDescent="0.25">
      <c r="A499" s="13">
        <f t="shared" ref="A499:A551" si="16">A444+1</f>
        <v>42</v>
      </c>
      <c r="B499" s="14">
        <f t="shared" ref="B499:B551" si="17">B444+7</f>
        <v>46307</v>
      </c>
      <c r="C499" s="9" t="s">
        <v>29</v>
      </c>
      <c r="D499" s="16">
        <v>0.77083333333333337</v>
      </c>
      <c r="E499" s="9" t="s">
        <v>44</v>
      </c>
      <c r="F499" s="9" t="s">
        <v>31</v>
      </c>
      <c r="G499" s="10">
        <f>COUNTIFS('Kaikki ottelut'!C:C,B499,'Kaikki ottelut'!E:E,D499,'Kaikki ottelut'!G:G,"*"&amp;E499&amp;"*")</f>
        <v>1</v>
      </c>
    </row>
    <row r="500" spans="1:8" x14ac:dyDescent="0.25">
      <c r="A500" s="13">
        <f t="shared" si="16"/>
        <v>42</v>
      </c>
      <c r="B500" s="14">
        <f t="shared" si="17"/>
        <v>46307</v>
      </c>
      <c r="C500" s="9" t="s">
        <v>29</v>
      </c>
      <c r="D500" s="16">
        <v>0.75</v>
      </c>
      <c r="E500" s="10" t="s">
        <v>17</v>
      </c>
      <c r="F500" s="10" t="s">
        <v>30</v>
      </c>
      <c r="G500" s="10">
        <f>COUNTIFS('Kaikki ottelut'!C:C,B500,'Kaikki ottelut'!E:E,D500,'Kaikki ottelut'!G:G,"*"&amp;E500&amp;"*")</f>
        <v>1</v>
      </c>
      <c r="H500" s="10"/>
    </row>
    <row r="501" spans="1:8" x14ac:dyDescent="0.25">
      <c r="A501" s="13">
        <f t="shared" si="16"/>
        <v>42</v>
      </c>
      <c r="B501" s="14">
        <f t="shared" si="17"/>
        <v>46307</v>
      </c>
      <c r="C501" s="9" t="s">
        <v>29</v>
      </c>
      <c r="D501" s="16">
        <v>0.75</v>
      </c>
      <c r="E501" s="9" t="s">
        <v>18</v>
      </c>
      <c r="F501" s="9" t="s">
        <v>30</v>
      </c>
      <c r="G501" s="10">
        <f>COUNTIFS('Kaikki ottelut'!C:C,B501,'Kaikki ottelut'!E:E,D501,'Kaikki ottelut'!G:G,"*"&amp;E501&amp;"*")</f>
        <v>1</v>
      </c>
    </row>
    <row r="502" spans="1:8" x14ac:dyDescent="0.25">
      <c r="A502" s="13">
        <f t="shared" si="16"/>
        <v>42</v>
      </c>
      <c r="B502" s="14">
        <f t="shared" si="17"/>
        <v>46307</v>
      </c>
      <c r="C502" s="9" t="s">
        <v>29</v>
      </c>
      <c r="D502" s="16">
        <v>0.75</v>
      </c>
      <c r="E502" s="9" t="s">
        <v>64</v>
      </c>
      <c r="F502" s="9" t="s">
        <v>30</v>
      </c>
      <c r="G502" s="10">
        <f>COUNTIFS('Kaikki ottelut'!C:C,B502,'Kaikki ottelut'!E:E,D502,'Kaikki ottelut'!G:G,"*"&amp;E502&amp;"*")</f>
        <v>1</v>
      </c>
    </row>
    <row r="503" spans="1:8" x14ac:dyDescent="0.25">
      <c r="A503" s="13">
        <f t="shared" si="16"/>
        <v>42</v>
      </c>
      <c r="B503" s="14">
        <f t="shared" si="17"/>
        <v>46307</v>
      </c>
      <c r="C503" s="9" t="s">
        <v>29</v>
      </c>
      <c r="D503" s="16">
        <v>0.75</v>
      </c>
      <c r="E503" s="9" t="s">
        <v>32</v>
      </c>
      <c r="F503" s="9" t="s">
        <v>31</v>
      </c>
      <c r="G503" s="10">
        <f>COUNTIFS('Kaikki ottelut'!C:C,B503,'Kaikki ottelut'!E:E,D503,'Kaikki ottelut'!G:G,"*"&amp;E503&amp;"*")</f>
        <v>0</v>
      </c>
      <c r="H503" s="9" t="s">
        <v>84</v>
      </c>
    </row>
    <row r="504" spans="1:8" x14ac:dyDescent="0.25">
      <c r="A504" s="13">
        <f t="shared" si="16"/>
        <v>42</v>
      </c>
      <c r="B504" s="14">
        <f t="shared" si="17"/>
        <v>46307</v>
      </c>
      <c r="C504" s="9" t="s">
        <v>29</v>
      </c>
      <c r="D504" s="16">
        <v>0.75</v>
      </c>
      <c r="E504" s="9" t="s">
        <v>24</v>
      </c>
      <c r="F504" s="9" t="s">
        <v>31</v>
      </c>
      <c r="G504" s="10">
        <f>COUNTIFS('Kaikki ottelut'!C:C,B504,'Kaikki ottelut'!E:E,D504,'Kaikki ottelut'!G:G,"*"&amp;E504&amp;"*")</f>
        <v>1</v>
      </c>
    </row>
    <row r="505" spans="1:8" x14ac:dyDescent="0.25">
      <c r="A505" s="13">
        <f t="shared" si="16"/>
        <v>42</v>
      </c>
      <c r="B505" s="14">
        <f t="shared" si="17"/>
        <v>46307</v>
      </c>
      <c r="C505" s="9" t="s">
        <v>29</v>
      </c>
      <c r="D505" s="16">
        <v>0.79166666666666663</v>
      </c>
      <c r="E505" s="9" t="s">
        <v>32</v>
      </c>
      <c r="F505" s="9" t="s">
        <v>31</v>
      </c>
      <c r="G505" s="10">
        <f>COUNTIFS('Kaikki ottelut'!C:C,B505,'Kaikki ottelut'!E:E,D505,'Kaikki ottelut'!G:G,"*"&amp;E505&amp;"*")</f>
        <v>0</v>
      </c>
      <c r="H505" s="9" t="s">
        <v>84</v>
      </c>
    </row>
    <row r="506" spans="1:8" x14ac:dyDescent="0.25">
      <c r="A506" s="13">
        <f t="shared" si="16"/>
        <v>42</v>
      </c>
      <c r="B506" s="14">
        <f t="shared" si="17"/>
        <v>46308</v>
      </c>
      <c r="C506" s="9" t="s">
        <v>33</v>
      </c>
      <c r="D506" s="16">
        <v>0.70833333333333337</v>
      </c>
      <c r="E506" s="9" t="s">
        <v>54</v>
      </c>
      <c r="F506" s="9" t="s">
        <v>30</v>
      </c>
      <c r="G506" s="10">
        <f>COUNTIFS('Kaikki ottelut'!C:C,B506,'Kaikki ottelut'!E:E,D506,'Kaikki ottelut'!G:G,"*"&amp;E506&amp;"*")</f>
        <v>0</v>
      </c>
      <c r="H506" s="9"/>
    </row>
    <row r="507" spans="1:8" x14ac:dyDescent="0.25">
      <c r="A507" s="13">
        <f t="shared" si="16"/>
        <v>42</v>
      </c>
      <c r="B507" s="14">
        <f t="shared" si="17"/>
        <v>46308</v>
      </c>
      <c r="C507" s="9" t="s">
        <v>33</v>
      </c>
      <c r="D507" s="16">
        <v>0.70833333333333337</v>
      </c>
      <c r="E507" s="9" t="s">
        <v>19</v>
      </c>
      <c r="F507" s="9" t="s">
        <v>31</v>
      </c>
      <c r="G507" s="10">
        <f>COUNTIFS('Kaikki ottelut'!C:C,B507,'Kaikki ottelut'!E:E,D507,'Kaikki ottelut'!G:G,"*"&amp;E507&amp;"*")</f>
        <v>2</v>
      </c>
      <c r="H507" s="9"/>
    </row>
    <row r="508" spans="1:8" x14ac:dyDescent="0.25">
      <c r="A508" s="13">
        <f t="shared" si="16"/>
        <v>42</v>
      </c>
      <c r="B508" s="14">
        <f t="shared" si="17"/>
        <v>46308</v>
      </c>
      <c r="C508" s="9" t="s">
        <v>33</v>
      </c>
      <c r="D508" s="16">
        <v>0.70833333333333337</v>
      </c>
      <c r="E508" s="9" t="s">
        <v>9</v>
      </c>
      <c r="F508" s="9" t="s">
        <v>31</v>
      </c>
      <c r="G508" s="10">
        <f>COUNTIFS('Kaikki ottelut'!C:C,B508,'Kaikki ottelut'!E:E,D508,'Kaikki ottelut'!G:G,"*"&amp;E508&amp;"*")</f>
        <v>0</v>
      </c>
    </row>
    <row r="509" spans="1:8" x14ac:dyDescent="0.25">
      <c r="A509" s="13">
        <f t="shared" si="16"/>
        <v>42</v>
      </c>
      <c r="B509" s="14">
        <f t="shared" si="17"/>
        <v>46308</v>
      </c>
      <c r="C509" s="9" t="s">
        <v>33</v>
      </c>
      <c r="D509" s="16">
        <v>0.77083333333333337</v>
      </c>
      <c r="E509" s="9" t="s">
        <v>44</v>
      </c>
      <c r="F509" s="9" t="s">
        <v>31</v>
      </c>
      <c r="G509" s="10">
        <f>COUNTIFS('Kaikki ottelut'!C:C,B509,'Kaikki ottelut'!E:E,D509,'Kaikki ottelut'!G:G,"*"&amp;E509&amp;"*")</f>
        <v>0</v>
      </c>
    </row>
    <row r="510" spans="1:8" x14ac:dyDescent="0.25">
      <c r="A510" s="13">
        <f t="shared" si="16"/>
        <v>42</v>
      </c>
      <c r="B510" s="14">
        <f t="shared" si="17"/>
        <v>46308</v>
      </c>
      <c r="C510" s="9" t="s">
        <v>33</v>
      </c>
      <c r="D510" s="16">
        <v>0.75</v>
      </c>
      <c r="E510" s="9" t="s">
        <v>17</v>
      </c>
      <c r="F510" s="9" t="s">
        <v>30</v>
      </c>
      <c r="G510" s="10">
        <f>COUNTIFS('Kaikki ottelut'!C:C,B510,'Kaikki ottelut'!E:E,D510,'Kaikki ottelut'!G:G,"*"&amp;E510&amp;"*")</f>
        <v>1</v>
      </c>
      <c r="H510" s="9" t="s">
        <v>84</v>
      </c>
    </row>
    <row r="511" spans="1:8" x14ac:dyDescent="0.25">
      <c r="A511" s="13">
        <f t="shared" si="16"/>
        <v>42</v>
      </c>
      <c r="B511" s="14">
        <f t="shared" si="17"/>
        <v>46308</v>
      </c>
      <c r="C511" s="9" t="s">
        <v>33</v>
      </c>
      <c r="D511" s="16">
        <v>0.75</v>
      </c>
      <c r="E511" s="9" t="s">
        <v>18</v>
      </c>
      <c r="F511" s="9" t="s">
        <v>30</v>
      </c>
      <c r="G511" s="10">
        <f>COUNTIFS('Kaikki ottelut'!C:C,B511,'Kaikki ottelut'!E:E,D511,'Kaikki ottelut'!G:G,"*"&amp;E511&amp;"*")</f>
        <v>1</v>
      </c>
    </row>
    <row r="512" spans="1:8" x14ac:dyDescent="0.25">
      <c r="A512" s="13">
        <f t="shared" si="16"/>
        <v>42</v>
      </c>
      <c r="B512" s="14">
        <f t="shared" si="17"/>
        <v>46308</v>
      </c>
      <c r="C512" s="9" t="s">
        <v>33</v>
      </c>
      <c r="D512" s="16">
        <v>0.75</v>
      </c>
      <c r="E512" s="9" t="s">
        <v>23</v>
      </c>
      <c r="F512" s="9" t="s">
        <v>31</v>
      </c>
      <c r="G512" s="10">
        <f>COUNTIFS('Kaikki ottelut'!C:C,B512,'Kaikki ottelut'!E:E,D512,'Kaikki ottelut'!G:G,"*"&amp;E512&amp;"*")</f>
        <v>0</v>
      </c>
    </row>
    <row r="513" spans="1:8" x14ac:dyDescent="0.25">
      <c r="A513" s="13">
        <f t="shared" si="16"/>
        <v>42</v>
      </c>
      <c r="B513" s="14">
        <f t="shared" si="17"/>
        <v>46308</v>
      </c>
      <c r="C513" s="9" t="s">
        <v>33</v>
      </c>
      <c r="D513" s="16">
        <v>0.75</v>
      </c>
      <c r="E513" s="9" t="s">
        <v>64</v>
      </c>
      <c r="F513" s="9" t="s">
        <v>30</v>
      </c>
      <c r="G513" s="10">
        <f>COUNTIFS('Kaikki ottelut'!C:C,B513,'Kaikki ottelut'!E:E,D513,'Kaikki ottelut'!G:G,"*"&amp;E513&amp;"*")</f>
        <v>0</v>
      </c>
    </row>
    <row r="514" spans="1:8" x14ac:dyDescent="0.25">
      <c r="A514" s="13">
        <f t="shared" si="16"/>
        <v>42</v>
      </c>
      <c r="B514" s="14">
        <f t="shared" si="17"/>
        <v>46308</v>
      </c>
      <c r="C514" s="9" t="s">
        <v>33</v>
      </c>
      <c r="D514" s="16">
        <v>0.75</v>
      </c>
      <c r="E514" s="9" t="s">
        <v>54</v>
      </c>
      <c r="F514" s="9" t="s">
        <v>30</v>
      </c>
      <c r="G514" s="10">
        <f>COUNTIFS('Kaikki ottelut'!C:C,B514,'Kaikki ottelut'!E:E,D514,'Kaikki ottelut'!G:G,"*"&amp;E514&amp;"*")</f>
        <v>1</v>
      </c>
    </row>
    <row r="515" spans="1:8" x14ac:dyDescent="0.25">
      <c r="A515" s="13">
        <f t="shared" si="16"/>
        <v>42</v>
      </c>
      <c r="B515" s="14">
        <f t="shared" si="17"/>
        <v>46308</v>
      </c>
      <c r="C515" s="9" t="s">
        <v>33</v>
      </c>
      <c r="D515" s="16">
        <v>0.75</v>
      </c>
      <c r="E515" s="9" t="s">
        <v>16</v>
      </c>
      <c r="F515" s="9" t="s">
        <v>30</v>
      </c>
      <c r="G515" s="10">
        <f>COUNTIFS('Kaikki ottelut'!C:C,B515,'Kaikki ottelut'!E:E,D515,'Kaikki ottelut'!G:G,"*"&amp;E515&amp;"*")</f>
        <v>0</v>
      </c>
    </row>
    <row r="516" spans="1:8" x14ac:dyDescent="0.25">
      <c r="A516" s="13">
        <f t="shared" si="16"/>
        <v>42</v>
      </c>
      <c r="B516" s="14">
        <f t="shared" si="17"/>
        <v>46308</v>
      </c>
      <c r="C516" s="9" t="s">
        <v>33</v>
      </c>
      <c r="D516" s="16">
        <v>0.75</v>
      </c>
      <c r="E516" s="9" t="s">
        <v>22</v>
      </c>
      <c r="F516" s="9" t="s">
        <v>30</v>
      </c>
      <c r="G516" s="10">
        <f>COUNTIFS('Kaikki ottelut'!C:C,B516,'Kaikki ottelut'!E:E,D516,'Kaikki ottelut'!G:G,"*"&amp;E516&amp;"*")</f>
        <v>0</v>
      </c>
    </row>
    <row r="517" spans="1:8" x14ac:dyDescent="0.25">
      <c r="A517" s="13">
        <f t="shared" si="16"/>
        <v>42</v>
      </c>
      <c r="B517" s="14">
        <f t="shared" si="17"/>
        <v>46309</v>
      </c>
      <c r="C517" s="9" t="s">
        <v>34</v>
      </c>
      <c r="D517" s="16">
        <v>0.70833333333333337</v>
      </c>
      <c r="E517" s="9" t="s">
        <v>15</v>
      </c>
      <c r="F517" s="9" t="s">
        <v>31</v>
      </c>
      <c r="G517" s="10">
        <f>COUNTIFS('Kaikki ottelut'!C:C,B517,'Kaikki ottelut'!E:E,D517,'Kaikki ottelut'!G:G,"*"&amp;E517&amp;"*")</f>
        <v>1</v>
      </c>
    </row>
    <row r="518" spans="1:8" x14ac:dyDescent="0.25">
      <c r="A518" s="13">
        <f t="shared" si="16"/>
        <v>42</v>
      </c>
      <c r="B518" s="14">
        <f t="shared" si="17"/>
        <v>46309</v>
      </c>
      <c r="C518" s="9" t="s">
        <v>34</v>
      </c>
      <c r="D518" s="16">
        <v>0.70833333333333337</v>
      </c>
      <c r="E518" s="9" t="s">
        <v>17</v>
      </c>
      <c r="F518" s="9" t="s">
        <v>30</v>
      </c>
      <c r="G518" s="10">
        <f>COUNTIFS('Kaikki ottelut'!C:C,B518,'Kaikki ottelut'!E:E,D518,'Kaikki ottelut'!G:G,"*"&amp;E518&amp;"*")</f>
        <v>1</v>
      </c>
      <c r="H518" s="9"/>
    </row>
    <row r="519" spans="1:8" x14ac:dyDescent="0.25">
      <c r="A519" s="13">
        <f t="shared" si="16"/>
        <v>42</v>
      </c>
      <c r="B519" s="14">
        <f t="shared" si="17"/>
        <v>46309</v>
      </c>
      <c r="C519" s="9" t="s">
        <v>34</v>
      </c>
      <c r="D519" s="16">
        <v>0.70833333333333337</v>
      </c>
      <c r="E519" s="9" t="s">
        <v>18</v>
      </c>
      <c r="F519" s="9" t="s">
        <v>30</v>
      </c>
      <c r="G519" s="10">
        <f>COUNTIFS('Kaikki ottelut'!C:C,B519,'Kaikki ottelut'!E:E,D519,'Kaikki ottelut'!G:G,"*"&amp;E519&amp;"*")</f>
        <v>0</v>
      </c>
    </row>
    <row r="520" spans="1:8" x14ac:dyDescent="0.25">
      <c r="A520" s="13">
        <f t="shared" si="16"/>
        <v>42</v>
      </c>
      <c r="B520" s="14">
        <f t="shared" si="17"/>
        <v>46309</v>
      </c>
      <c r="C520" s="9" t="s">
        <v>34</v>
      </c>
      <c r="D520" s="16">
        <v>0.70833333333333337</v>
      </c>
      <c r="E520" s="9" t="s">
        <v>54</v>
      </c>
      <c r="F520" s="9" t="s">
        <v>30</v>
      </c>
      <c r="G520" s="10">
        <f>COUNTIFS('Kaikki ottelut'!C:C,B520,'Kaikki ottelut'!E:E,D520,'Kaikki ottelut'!G:G,"*"&amp;E520&amp;"*")</f>
        <v>1</v>
      </c>
    </row>
    <row r="521" spans="1:8" x14ac:dyDescent="0.25">
      <c r="A521" s="13">
        <f t="shared" si="16"/>
        <v>42</v>
      </c>
      <c r="B521" s="14">
        <f t="shared" si="17"/>
        <v>46309</v>
      </c>
      <c r="C521" s="9" t="s">
        <v>34</v>
      </c>
      <c r="D521" s="16">
        <v>0.70833333333333337</v>
      </c>
      <c r="E521" s="9" t="s">
        <v>14</v>
      </c>
      <c r="F521" s="9" t="s">
        <v>31</v>
      </c>
      <c r="G521" s="10">
        <f>COUNTIFS('Kaikki ottelut'!C:C,B521,'Kaikki ottelut'!E:E,D521,'Kaikki ottelut'!G:G,"*"&amp;E521&amp;"*")</f>
        <v>1</v>
      </c>
    </row>
    <row r="522" spans="1:8" x14ac:dyDescent="0.25">
      <c r="A522" s="13">
        <f t="shared" si="16"/>
        <v>42</v>
      </c>
      <c r="B522" s="14">
        <f t="shared" si="17"/>
        <v>46309</v>
      </c>
      <c r="C522" s="9" t="s">
        <v>34</v>
      </c>
      <c r="D522" s="16">
        <v>0.70833333333333337</v>
      </c>
      <c r="E522" s="9" t="s">
        <v>22</v>
      </c>
      <c r="F522" s="9" t="s">
        <v>30</v>
      </c>
      <c r="G522" s="10">
        <f>COUNTIFS('Kaikki ottelut'!C:C,B522,'Kaikki ottelut'!E:E,D522,'Kaikki ottelut'!G:G,"*"&amp;E522&amp;"*")</f>
        <v>0</v>
      </c>
    </row>
    <row r="523" spans="1:8" x14ac:dyDescent="0.25">
      <c r="A523" s="13">
        <f t="shared" si="16"/>
        <v>42</v>
      </c>
      <c r="B523" s="14">
        <f t="shared" si="17"/>
        <v>46309</v>
      </c>
      <c r="C523" s="9" t="s">
        <v>34</v>
      </c>
      <c r="D523" s="16">
        <v>0.70833333333333337</v>
      </c>
      <c r="E523" s="9" t="s">
        <v>20</v>
      </c>
      <c r="F523" s="9" t="s">
        <v>31</v>
      </c>
      <c r="G523" s="10">
        <f>COUNTIFS('Kaikki ottelut'!C:C,B523,'Kaikki ottelut'!E:E,D523,'Kaikki ottelut'!G:G,"*"&amp;E523&amp;"*")</f>
        <v>1</v>
      </c>
    </row>
    <row r="524" spans="1:8" x14ac:dyDescent="0.25">
      <c r="A524" s="13">
        <f t="shared" si="16"/>
        <v>42</v>
      </c>
      <c r="B524" s="14">
        <f t="shared" si="17"/>
        <v>46309</v>
      </c>
      <c r="C524" s="9" t="s">
        <v>34</v>
      </c>
      <c r="D524" s="16">
        <v>0.77083333333333337</v>
      </c>
      <c r="E524" s="9" t="s">
        <v>44</v>
      </c>
      <c r="F524" s="9" t="s">
        <v>31</v>
      </c>
      <c r="G524" s="10">
        <f>COUNTIFS('Kaikki ottelut'!C:C,B524,'Kaikki ottelut'!E:E,D524,'Kaikki ottelut'!G:G,"*"&amp;E524&amp;"*")</f>
        <v>0</v>
      </c>
    </row>
    <row r="525" spans="1:8" x14ac:dyDescent="0.25">
      <c r="A525" s="13">
        <f t="shared" si="16"/>
        <v>42</v>
      </c>
      <c r="B525" s="14">
        <f t="shared" si="17"/>
        <v>46309</v>
      </c>
      <c r="C525" s="9" t="s">
        <v>34</v>
      </c>
      <c r="D525" s="16">
        <v>0.75</v>
      </c>
      <c r="E525" s="9" t="s">
        <v>17</v>
      </c>
      <c r="F525" s="9" t="s">
        <v>30</v>
      </c>
      <c r="G525" s="10">
        <f>COUNTIFS('Kaikki ottelut'!C:C,B525,'Kaikki ottelut'!E:E,D525,'Kaikki ottelut'!G:G,"*"&amp;E525&amp;"*")</f>
        <v>2</v>
      </c>
    </row>
    <row r="526" spans="1:8" x14ac:dyDescent="0.25">
      <c r="A526" s="13">
        <f t="shared" si="16"/>
        <v>42</v>
      </c>
      <c r="B526" s="14">
        <f t="shared" si="17"/>
        <v>46309</v>
      </c>
      <c r="C526" s="9" t="s">
        <v>34</v>
      </c>
      <c r="D526" s="16">
        <v>0.75</v>
      </c>
      <c r="E526" s="9" t="s">
        <v>18</v>
      </c>
      <c r="F526" s="9" t="s">
        <v>30</v>
      </c>
      <c r="G526" s="10">
        <f>COUNTIFS('Kaikki ottelut'!C:C,B526,'Kaikki ottelut'!E:E,D526,'Kaikki ottelut'!G:G,"*"&amp;E526&amp;"*")</f>
        <v>1</v>
      </c>
    </row>
    <row r="527" spans="1:8" x14ac:dyDescent="0.25">
      <c r="A527" s="13">
        <f t="shared" si="16"/>
        <v>42</v>
      </c>
      <c r="B527" s="14">
        <f t="shared" si="17"/>
        <v>46309</v>
      </c>
      <c r="C527" s="9" t="s">
        <v>34</v>
      </c>
      <c r="D527" s="16">
        <v>0.75</v>
      </c>
      <c r="E527" s="9" t="s">
        <v>64</v>
      </c>
      <c r="F527" s="9" t="s">
        <v>30</v>
      </c>
      <c r="G527" s="10">
        <f>COUNTIFS('Kaikki ottelut'!C:C,B527,'Kaikki ottelut'!E:E,D527,'Kaikki ottelut'!G:G,"*"&amp;E527&amp;"*")</f>
        <v>0</v>
      </c>
    </row>
    <row r="528" spans="1:8" x14ac:dyDescent="0.25">
      <c r="A528" s="13">
        <f t="shared" si="16"/>
        <v>42</v>
      </c>
      <c r="B528" s="14">
        <f t="shared" si="17"/>
        <v>46309</v>
      </c>
      <c r="C528" s="9" t="s">
        <v>34</v>
      </c>
      <c r="D528" s="16">
        <v>0.75</v>
      </c>
      <c r="E528" s="9" t="s">
        <v>16</v>
      </c>
      <c r="F528" s="9" t="s">
        <v>30</v>
      </c>
      <c r="G528" s="10">
        <f>COUNTIFS('Kaikki ottelut'!C:C,B528,'Kaikki ottelut'!E:E,D528,'Kaikki ottelut'!G:G,"*"&amp;E528&amp;"*")</f>
        <v>0</v>
      </c>
    </row>
    <row r="529" spans="1:8" x14ac:dyDescent="0.25">
      <c r="A529" s="13">
        <f t="shared" si="16"/>
        <v>42</v>
      </c>
      <c r="B529" s="14">
        <f t="shared" si="17"/>
        <v>46309</v>
      </c>
      <c r="C529" s="9" t="s">
        <v>34</v>
      </c>
      <c r="D529" s="16">
        <v>0.75</v>
      </c>
      <c r="E529" s="9" t="s">
        <v>21</v>
      </c>
      <c r="F529" s="9" t="s">
        <v>31</v>
      </c>
      <c r="G529" s="10">
        <f>COUNTIFS('Kaikki ottelut'!C:C,B529,'Kaikki ottelut'!E:E,D529,'Kaikki ottelut'!G:G,"*"&amp;E529&amp;"*")</f>
        <v>2</v>
      </c>
    </row>
    <row r="530" spans="1:8" x14ac:dyDescent="0.25">
      <c r="A530" s="13">
        <f t="shared" si="16"/>
        <v>42</v>
      </c>
      <c r="B530" s="14">
        <f t="shared" si="17"/>
        <v>46309</v>
      </c>
      <c r="C530" s="9" t="s">
        <v>34</v>
      </c>
      <c r="D530" s="16">
        <v>0.75</v>
      </c>
      <c r="E530" s="9" t="s">
        <v>22</v>
      </c>
      <c r="F530" s="9" t="s">
        <v>30</v>
      </c>
      <c r="G530" s="10">
        <f>COUNTIFS('Kaikki ottelut'!C:C,B530,'Kaikki ottelut'!E:E,D530,'Kaikki ottelut'!G:G,"*"&amp;E530&amp;"*")</f>
        <v>1</v>
      </c>
    </row>
    <row r="531" spans="1:8" x14ac:dyDescent="0.25">
      <c r="A531" s="13">
        <f t="shared" si="16"/>
        <v>42</v>
      </c>
      <c r="B531" s="14">
        <f t="shared" si="17"/>
        <v>46309</v>
      </c>
      <c r="C531" s="9" t="s">
        <v>34</v>
      </c>
      <c r="D531" s="16">
        <v>0.75</v>
      </c>
      <c r="E531" s="9" t="s">
        <v>101</v>
      </c>
      <c r="F531" s="9" t="s">
        <v>31</v>
      </c>
      <c r="G531" s="10">
        <f>COUNTIFS('Kaikki ottelut'!C:C,B531,'Kaikki ottelut'!E:E,D531,'Kaikki ottelut'!G:G,"*"&amp;E531&amp;"*")</f>
        <v>0</v>
      </c>
      <c r="H531" s="9" t="s">
        <v>151</v>
      </c>
    </row>
    <row r="532" spans="1:8" x14ac:dyDescent="0.25">
      <c r="A532" s="13">
        <f t="shared" si="16"/>
        <v>42</v>
      </c>
      <c r="B532" s="14">
        <f t="shared" si="17"/>
        <v>46309</v>
      </c>
      <c r="C532" s="9" t="s">
        <v>34</v>
      </c>
      <c r="D532" s="16">
        <v>0.79166666666666663</v>
      </c>
      <c r="E532" s="9" t="s">
        <v>18</v>
      </c>
      <c r="F532" s="9" t="s">
        <v>30</v>
      </c>
      <c r="G532" s="10">
        <f>COUNTIFS('Kaikki ottelut'!C:C,B532,'Kaikki ottelut'!E:E,D532,'Kaikki ottelut'!G:G,"*"&amp;E532&amp;"*")</f>
        <v>0</v>
      </c>
    </row>
    <row r="533" spans="1:8" x14ac:dyDescent="0.25">
      <c r="A533" s="13">
        <f t="shared" si="16"/>
        <v>42</v>
      </c>
      <c r="B533" s="14">
        <f t="shared" si="17"/>
        <v>46309</v>
      </c>
      <c r="C533" s="9" t="s">
        <v>34</v>
      </c>
      <c r="D533" s="16">
        <v>0.79166666666666663</v>
      </c>
      <c r="E533" s="9" t="s">
        <v>23</v>
      </c>
      <c r="F533" s="9" t="s">
        <v>31</v>
      </c>
      <c r="G533" s="10">
        <f>COUNTIFS('Kaikki ottelut'!C:C,B533,'Kaikki ottelut'!E:E,D533,'Kaikki ottelut'!G:G,"*"&amp;E533&amp;"*")</f>
        <v>0</v>
      </c>
    </row>
    <row r="534" spans="1:8" x14ac:dyDescent="0.25">
      <c r="A534" s="13">
        <f t="shared" si="16"/>
        <v>42</v>
      </c>
      <c r="B534" s="14">
        <f t="shared" si="17"/>
        <v>46309</v>
      </c>
      <c r="C534" s="9" t="s">
        <v>34</v>
      </c>
      <c r="D534" s="16">
        <v>0.79166666666666663</v>
      </c>
      <c r="E534" s="9" t="s">
        <v>24</v>
      </c>
      <c r="F534" s="9" t="s">
        <v>31</v>
      </c>
      <c r="G534" s="10">
        <f>COUNTIFS('Kaikki ottelut'!C:C,B534,'Kaikki ottelut'!E:E,D534,'Kaikki ottelut'!G:G,"*"&amp;E534&amp;"*")</f>
        <v>2</v>
      </c>
    </row>
    <row r="535" spans="1:8" x14ac:dyDescent="0.25">
      <c r="A535" s="13">
        <f t="shared" si="16"/>
        <v>42</v>
      </c>
      <c r="B535" s="14">
        <f t="shared" si="17"/>
        <v>46310</v>
      </c>
      <c r="C535" s="10" t="s">
        <v>35</v>
      </c>
      <c r="D535" s="15">
        <v>0.72916666666666663</v>
      </c>
      <c r="E535" s="10" t="s">
        <v>44</v>
      </c>
      <c r="F535" s="10" t="s">
        <v>31</v>
      </c>
      <c r="G535" s="10">
        <f>COUNTIFS('Kaikki ottelut'!C:C,B535,'Kaikki ottelut'!E:E,D535,'Kaikki ottelut'!G:G,"*"&amp;E535&amp;"*")</f>
        <v>0</v>
      </c>
      <c r="H535" s="10"/>
    </row>
    <row r="536" spans="1:8" x14ac:dyDescent="0.25">
      <c r="A536" s="13">
        <f t="shared" si="16"/>
        <v>42</v>
      </c>
      <c r="B536" s="14">
        <f t="shared" si="17"/>
        <v>46310</v>
      </c>
      <c r="C536" s="10" t="s">
        <v>35</v>
      </c>
      <c r="D536" s="15">
        <v>0.70833333333333337</v>
      </c>
      <c r="E536" s="10" t="s">
        <v>17</v>
      </c>
      <c r="F536" s="10" t="s">
        <v>30</v>
      </c>
      <c r="G536" s="10">
        <f>COUNTIFS('Kaikki ottelut'!C:C,B536,'Kaikki ottelut'!E:E,D536,'Kaikki ottelut'!G:G,"*"&amp;E536&amp;"*")</f>
        <v>0</v>
      </c>
      <c r="H536" s="10"/>
    </row>
    <row r="537" spans="1:8" x14ac:dyDescent="0.25">
      <c r="A537" s="13">
        <f t="shared" si="16"/>
        <v>42</v>
      </c>
      <c r="B537" s="14">
        <f t="shared" si="17"/>
        <v>46310</v>
      </c>
      <c r="C537" s="10" t="s">
        <v>35</v>
      </c>
      <c r="D537" s="15">
        <v>0.70833333333333337</v>
      </c>
      <c r="E537" s="10" t="s">
        <v>18</v>
      </c>
      <c r="F537" s="10" t="s">
        <v>30</v>
      </c>
      <c r="G537" s="10">
        <f>COUNTIFS('Kaikki ottelut'!C:C,B537,'Kaikki ottelut'!E:E,D537,'Kaikki ottelut'!G:G,"*"&amp;E537&amp;"*")</f>
        <v>1</v>
      </c>
      <c r="H537" s="10"/>
    </row>
    <row r="538" spans="1:8" x14ac:dyDescent="0.25">
      <c r="A538" s="13">
        <f t="shared" si="16"/>
        <v>42</v>
      </c>
      <c r="B538" s="14">
        <f t="shared" si="17"/>
        <v>46310</v>
      </c>
      <c r="C538" s="10" t="s">
        <v>35</v>
      </c>
      <c r="D538" s="15">
        <v>0.70833333333333337</v>
      </c>
      <c r="E538" s="10" t="s">
        <v>16</v>
      </c>
      <c r="F538" s="10" t="s">
        <v>30</v>
      </c>
      <c r="G538" s="10">
        <f>COUNTIFS('Kaikki ottelut'!C:C,B538,'Kaikki ottelut'!E:E,D538,'Kaikki ottelut'!G:G,"*"&amp;E538&amp;"*")</f>
        <v>1</v>
      </c>
      <c r="H538" s="10"/>
    </row>
    <row r="539" spans="1:8" x14ac:dyDescent="0.25">
      <c r="A539" s="13">
        <f t="shared" si="16"/>
        <v>42</v>
      </c>
      <c r="B539" s="14">
        <f t="shared" si="17"/>
        <v>46310</v>
      </c>
      <c r="C539" s="10" t="s">
        <v>35</v>
      </c>
      <c r="D539" s="15">
        <v>0.70833333333333337</v>
      </c>
      <c r="E539" s="10" t="s">
        <v>22</v>
      </c>
      <c r="F539" s="10" t="s">
        <v>30</v>
      </c>
      <c r="G539" s="10">
        <f>COUNTIFS('Kaikki ottelut'!C:C,B539,'Kaikki ottelut'!E:E,D539,'Kaikki ottelut'!G:G,"*"&amp;E539&amp;"*")</f>
        <v>0</v>
      </c>
      <c r="H539" s="10"/>
    </row>
    <row r="540" spans="1:8" x14ac:dyDescent="0.25">
      <c r="A540" s="13">
        <f t="shared" si="16"/>
        <v>42</v>
      </c>
      <c r="B540" s="14">
        <f t="shared" si="17"/>
        <v>46310</v>
      </c>
      <c r="C540" s="10" t="s">
        <v>35</v>
      </c>
      <c r="D540" s="15">
        <v>0.75</v>
      </c>
      <c r="E540" s="10" t="s">
        <v>17</v>
      </c>
      <c r="F540" s="10" t="s">
        <v>30</v>
      </c>
      <c r="G540" s="10">
        <f>COUNTIFS('Kaikki ottelut'!C:C,B540,'Kaikki ottelut'!E:E,D540,'Kaikki ottelut'!G:G,"*"&amp;E540&amp;"*")</f>
        <v>0</v>
      </c>
      <c r="H540" s="10"/>
    </row>
    <row r="541" spans="1:8" x14ac:dyDescent="0.25">
      <c r="A541" s="13">
        <f t="shared" si="16"/>
        <v>42</v>
      </c>
      <c r="B541" s="14">
        <f t="shared" si="17"/>
        <v>46310</v>
      </c>
      <c r="C541" s="10" t="s">
        <v>35</v>
      </c>
      <c r="D541" s="15">
        <v>0.75</v>
      </c>
      <c r="E541" s="10" t="s">
        <v>18</v>
      </c>
      <c r="F541" s="10" t="s">
        <v>30</v>
      </c>
      <c r="G541" s="10">
        <f>COUNTIFS('Kaikki ottelut'!C:C,B541,'Kaikki ottelut'!E:E,D541,'Kaikki ottelut'!G:G,"*"&amp;E541&amp;"*")</f>
        <v>1</v>
      </c>
      <c r="H541" s="10"/>
    </row>
    <row r="542" spans="1:8" x14ac:dyDescent="0.25">
      <c r="A542" s="13">
        <f t="shared" si="16"/>
        <v>42</v>
      </c>
      <c r="B542" s="14">
        <f t="shared" si="17"/>
        <v>46310</v>
      </c>
      <c r="C542" s="10" t="s">
        <v>35</v>
      </c>
      <c r="D542" s="15">
        <v>0.75</v>
      </c>
      <c r="E542" s="10" t="s">
        <v>64</v>
      </c>
      <c r="F542" s="10" t="s">
        <v>30</v>
      </c>
      <c r="G542" s="10">
        <f>COUNTIFS('Kaikki ottelut'!C:C,B542,'Kaikki ottelut'!E:E,D542,'Kaikki ottelut'!G:G,"*"&amp;E542&amp;"*")</f>
        <v>0</v>
      </c>
      <c r="H542" s="10"/>
    </row>
    <row r="543" spans="1:8" x14ac:dyDescent="0.25">
      <c r="A543" s="13">
        <f t="shared" si="16"/>
        <v>42</v>
      </c>
      <c r="B543" s="14">
        <f t="shared" si="17"/>
        <v>46310</v>
      </c>
      <c r="C543" s="10" t="s">
        <v>35</v>
      </c>
      <c r="D543" s="15">
        <v>0.75</v>
      </c>
      <c r="E543" s="10" t="s">
        <v>54</v>
      </c>
      <c r="F543" s="10" t="s">
        <v>30</v>
      </c>
      <c r="G543" s="10">
        <f>COUNTIFS('Kaikki ottelut'!C:C,B543,'Kaikki ottelut'!E:E,D543,'Kaikki ottelut'!G:G,"*"&amp;E543&amp;"*")</f>
        <v>0</v>
      </c>
      <c r="H543" s="10"/>
    </row>
    <row r="544" spans="1:8" x14ac:dyDescent="0.25">
      <c r="A544" s="13">
        <f t="shared" si="16"/>
        <v>42</v>
      </c>
      <c r="B544" s="14">
        <f t="shared" si="17"/>
        <v>46310</v>
      </c>
      <c r="C544" s="10" t="s">
        <v>35</v>
      </c>
      <c r="D544" s="15">
        <v>0.75</v>
      </c>
      <c r="E544" s="10" t="s">
        <v>9</v>
      </c>
      <c r="F544" s="10" t="s">
        <v>31</v>
      </c>
      <c r="G544" s="10">
        <f>COUNTIFS('Kaikki ottelut'!C:C,B544,'Kaikki ottelut'!E:E,D544,'Kaikki ottelut'!G:G,"*"&amp;E544&amp;"*")</f>
        <v>1</v>
      </c>
      <c r="H544" s="10"/>
    </row>
    <row r="545" spans="1:8" x14ac:dyDescent="0.25">
      <c r="A545" s="13">
        <f t="shared" si="16"/>
        <v>42</v>
      </c>
      <c r="B545" s="14">
        <f t="shared" si="17"/>
        <v>46310</v>
      </c>
      <c r="C545" s="10" t="s">
        <v>35</v>
      </c>
      <c r="D545" s="15">
        <v>0.75</v>
      </c>
      <c r="E545" s="10" t="s">
        <v>10</v>
      </c>
      <c r="F545" s="10" t="s">
        <v>31</v>
      </c>
      <c r="G545" s="10">
        <f>COUNTIFS('Kaikki ottelut'!C:C,B545,'Kaikki ottelut'!E:E,D545,'Kaikki ottelut'!G:G,"*"&amp;E545&amp;"*")</f>
        <v>0</v>
      </c>
      <c r="H545" s="10"/>
    </row>
    <row r="546" spans="1:8" x14ac:dyDescent="0.25">
      <c r="A546" s="13">
        <f t="shared" si="16"/>
        <v>42</v>
      </c>
      <c r="B546" s="14">
        <f t="shared" si="17"/>
        <v>46310</v>
      </c>
      <c r="C546" s="10" t="s">
        <v>35</v>
      </c>
      <c r="D546" s="15">
        <v>0.75</v>
      </c>
      <c r="E546" s="10" t="s">
        <v>32</v>
      </c>
      <c r="F546" s="10" t="s">
        <v>31</v>
      </c>
      <c r="G546" s="10">
        <f>COUNTIFS('Kaikki ottelut'!C:C,B546,'Kaikki ottelut'!E:E,D546,'Kaikki ottelut'!G:G,"*"&amp;E546&amp;"*")</f>
        <v>0</v>
      </c>
      <c r="H546" s="10"/>
    </row>
    <row r="547" spans="1:8" x14ac:dyDescent="0.25">
      <c r="A547" s="13">
        <f t="shared" si="16"/>
        <v>42</v>
      </c>
      <c r="B547" s="14">
        <f t="shared" si="17"/>
        <v>46310</v>
      </c>
      <c r="C547" s="10" t="s">
        <v>35</v>
      </c>
      <c r="D547" s="15">
        <v>0.79166666666666663</v>
      </c>
      <c r="E547" s="10" t="s">
        <v>15</v>
      </c>
      <c r="F547" s="10" t="s">
        <v>31</v>
      </c>
      <c r="G547" s="10">
        <f>COUNTIFS('Kaikki ottelut'!C:C,B547,'Kaikki ottelut'!E:E,D547,'Kaikki ottelut'!G:G,"*"&amp;E547&amp;"*")</f>
        <v>0</v>
      </c>
      <c r="H547" s="10"/>
    </row>
    <row r="548" spans="1:8" x14ac:dyDescent="0.25">
      <c r="A548" s="13">
        <f t="shared" si="16"/>
        <v>42</v>
      </c>
      <c r="B548" s="14">
        <f t="shared" si="17"/>
        <v>46310</v>
      </c>
      <c r="C548" s="10" t="s">
        <v>35</v>
      </c>
      <c r="D548" s="15">
        <v>0.79166666666666663</v>
      </c>
      <c r="E548" s="10" t="s">
        <v>23</v>
      </c>
      <c r="F548" s="10" t="s">
        <v>31</v>
      </c>
      <c r="G548" s="10">
        <f>COUNTIFS('Kaikki ottelut'!C:C,B548,'Kaikki ottelut'!E:E,D548,'Kaikki ottelut'!G:G,"*"&amp;E548&amp;"*")</f>
        <v>0</v>
      </c>
      <c r="H548" s="10"/>
    </row>
    <row r="549" spans="1:8" x14ac:dyDescent="0.25">
      <c r="A549" s="13">
        <f t="shared" si="16"/>
        <v>42</v>
      </c>
      <c r="B549" s="14">
        <f t="shared" si="17"/>
        <v>46310</v>
      </c>
      <c r="C549" s="10" t="s">
        <v>35</v>
      </c>
      <c r="D549" s="15">
        <v>0.79166666666666663</v>
      </c>
      <c r="E549" s="10" t="s">
        <v>19</v>
      </c>
      <c r="F549" s="10" t="s">
        <v>31</v>
      </c>
      <c r="G549" s="10">
        <f>COUNTIFS('Kaikki ottelut'!C:C,B549,'Kaikki ottelut'!E:E,D549,'Kaikki ottelut'!G:G,"*"&amp;E549&amp;"*")</f>
        <v>0</v>
      </c>
      <c r="H549" s="10"/>
    </row>
    <row r="550" spans="1:8" x14ac:dyDescent="0.25">
      <c r="A550" s="13">
        <f t="shared" si="16"/>
        <v>42</v>
      </c>
      <c r="B550" s="14">
        <f t="shared" si="17"/>
        <v>46310</v>
      </c>
      <c r="C550" s="10" t="s">
        <v>35</v>
      </c>
      <c r="D550" s="15">
        <v>0.79166666666666663</v>
      </c>
      <c r="E550" s="10" t="s">
        <v>9</v>
      </c>
      <c r="F550" s="10" t="s">
        <v>31</v>
      </c>
      <c r="G550" s="10">
        <f>COUNTIFS('Kaikki ottelut'!C:C,B550,'Kaikki ottelut'!E:E,D550,'Kaikki ottelut'!G:G,"*"&amp;E550&amp;"*")</f>
        <v>2</v>
      </c>
      <c r="H550" s="10"/>
    </row>
    <row r="551" spans="1:8" x14ac:dyDescent="0.25">
      <c r="A551" s="13">
        <f t="shared" si="16"/>
        <v>42</v>
      </c>
      <c r="B551" s="14">
        <f t="shared" si="17"/>
        <v>46310</v>
      </c>
      <c r="C551" s="10" t="s">
        <v>35</v>
      </c>
      <c r="D551" s="15">
        <v>0.79166666666666663</v>
      </c>
      <c r="E551" s="10" t="s">
        <v>10</v>
      </c>
      <c r="F551" s="10" t="s">
        <v>31</v>
      </c>
      <c r="G551" s="10">
        <f>COUNTIFS('Kaikki ottelut'!C:C,B551,'Kaikki ottelut'!E:E,D551,'Kaikki ottelut'!G:G,"*"&amp;E551&amp;"*")</f>
        <v>1</v>
      </c>
      <c r="H551" s="10"/>
    </row>
  </sheetData>
  <autoFilter ref="A1:H377" xr:uid="{B15443F5-0D24-422A-B542-9635BC1C5F92}"/>
  <pageMargins left="0.7" right="0.7" top="0.75" bottom="0.75" header="0.3" footer="0.3"/>
  <pageSetup paperSize="9" orientation="portrait" horizontalDpi="30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8D2384-CAAC-4624-AFD7-1AC3A9025C74}">
  <dimension ref="A1:J26"/>
  <sheetViews>
    <sheetView zoomScale="80" zoomScaleNormal="80" workbookViewId="0"/>
  </sheetViews>
  <sheetFormatPr defaultRowHeight="15" x14ac:dyDescent="0.25"/>
  <cols>
    <col min="1" max="1" width="16.140625" customWidth="1"/>
    <col min="2" max="2" width="8.42578125" customWidth="1"/>
    <col min="3" max="3" width="11.42578125" customWidth="1"/>
    <col min="4" max="4" width="7.28515625" customWidth="1"/>
    <col min="6" max="6" width="21" customWidth="1"/>
    <col min="7" max="7" width="25.85546875" customWidth="1"/>
    <col min="8" max="9" width="34.7109375" customWidth="1"/>
  </cols>
  <sheetData>
    <row r="1" spans="1:10" x14ac:dyDescent="0.25">
      <c r="A1" s="2" t="s">
        <v>142</v>
      </c>
      <c r="B1" s="2" t="s">
        <v>25</v>
      </c>
      <c r="C1" s="2" t="s">
        <v>0</v>
      </c>
      <c r="D1" s="2" t="s">
        <v>1</v>
      </c>
      <c r="E1" s="2" t="s">
        <v>2</v>
      </c>
      <c r="F1" s="2" t="s">
        <v>143</v>
      </c>
      <c r="G1" s="2" t="s">
        <v>5</v>
      </c>
      <c r="H1" s="2" t="s">
        <v>3</v>
      </c>
      <c r="I1" s="2" t="s">
        <v>4</v>
      </c>
      <c r="J1" s="2" t="s">
        <v>6</v>
      </c>
    </row>
    <row r="2" spans="1:10" x14ac:dyDescent="0.25">
      <c r="A2" s="5">
        <v>3</v>
      </c>
      <c r="B2" s="5">
        <v>33</v>
      </c>
      <c r="C2" s="25">
        <v>46244</v>
      </c>
      <c r="D2" s="26">
        <v>46244</v>
      </c>
      <c r="E2" s="27">
        <v>0.75</v>
      </c>
      <c r="F2" s="6" t="s">
        <v>12</v>
      </c>
      <c r="G2" s="6" t="s">
        <v>11</v>
      </c>
      <c r="H2" s="6" t="s">
        <v>42</v>
      </c>
      <c r="I2" s="6" t="s">
        <v>41</v>
      </c>
      <c r="J2" s="5"/>
    </row>
    <row r="3" spans="1:10" x14ac:dyDescent="0.25">
      <c r="A3" s="5">
        <v>4</v>
      </c>
      <c r="B3" s="5">
        <v>33</v>
      </c>
      <c r="C3" s="22">
        <v>46244</v>
      </c>
      <c r="D3" s="23">
        <v>46244</v>
      </c>
      <c r="E3" s="28">
        <v>0.79166666666666663</v>
      </c>
      <c r="F3" s="5" t="s">
        <v>12</v>
      </c>
      <c r="G3" s="5" t="s">
        <v>11</v>
      </c>
      <c r="H3" s="5" t="s">
        <v>88</v>
      </c>
      <c r="I3" s="5" t="s">
        <v>61</v>
      </c>
      <c r="J3" s="5"/>
    </row>
    <row r="4" spans="1:10" x14ac:dyDescent="0.25">
      <c r="A4" s="5">
        <v>5</v>
      </c>
      <c r="B4" s="5">
        <v>33</v>
      </c>
      <c r="C4" s="22">
        <v>46244</v>
      </c>
      <c r="D4" s="23">
        <v>46244</v>
      </c>
      <c r="E4" s="28">
        <v>0.75</v>
      </c>
      <c r="F4" s="5" t="s">
        <v>12</v>
      </c>
      <c r="G4" s="5" t="s">
        <v>13</v>
      </c>
      <c r="H4" s="5" t="s">
        <v>157</v>
      </c>
      <c r="I4" s="5" t="s">
        <v>75</v>
      </c>
      <c r="J4" s="5"/>
    </row>
    <row r="5" spans="1:10" x14ac:dyDescent="0.25">
      <c r="A5" s="5">
        <v>6</v>
      </c>
      <c r="B5" s="5">
        <v>33</v>
      </c>
      <c r="C5" s="22">
        <v>46244</v>
      </c>
      <c r="D5" s="23">
        <v>46244</v>
      </c>
      <c r="E5" s="28">
        <v>0.79166666666666663</v>
      </c>
      <c r="F5" s="5" t="s">
        <v>12</v>
      </c>
      <c r="G5" s="5" t="s">
        <v>13</v>
      </c>
      <c r="H5" s="5" t="s">
        <v>47</v>
      </c>
      <c r="I5" s="5" t="s">
        <v>49</v>
      </c>
      <c r="J5" s="5"/>
    </row>
    <row r="6" spans="1:10" x14ac:dyDescent="0.25">
      <c r="A6" s="5">
        <v>15</v>
      </c>
      <c r="B6" s="5">
        <v>33</v>
      </c>
      <c r="C6" s="22">
        <v>46246</v>
      </c>
      <c r="D6" s="23">
        <v>46246</v>
      </c>
      <c r="E6" s="24">
        <v>0.75</v>
      </c>
      <c r="F6" s="5" t="s">
        <v>12</v>
      </c>
      <c r="G6" s="5" t="s">
        <v>101</v>
      </c>
      <c r="H6" s="5" t="s">
        <v>48</v>
      </c>
      <c r="I6" s="5" t="s">
        <v>43</v>
      </c>
      <c r="J6" s="5"/>
    </row>
    <row r="7" spans="1:10" x14ac:dyDescent="0.25">
      <c r="A7" s="5">
        <v>29</v>
      </c>
      <c r="B7" s="5">
        <v>34</v>
      </c>
      <c r="C7" s="22">
        <v>46251</v>
      </c>
      <c r="D7" s="23">
        <v>46251</v>
      </c>
      <c r="E7" s="24">
        <v>0.75</v>
      </c>
      <c r="F7" s="5" t="s">
        <v>12</v>
      </c>
      <c r="G7" s="5" t="s">
        <v>11</v>
      </c>
      <c r="H7" s="5" t="s">
        <v>42</v>
      </c>
      <c r="I7" s="5" t="s">
        <v>157</v>
      </c>
      <c r="J7" s="5"/>
    </row>
    <row r="8" spans="1:10" x14ac:dyDescent="0.25">
      <c r="A8" s="5">
        <v>30</v>
      </c>
      <c r="B8" s="5">
        <v>34</v>
      </c>
      <c r="C8" s="25">
        <v>46251</v>
      </c>
      <c r="D8" s="26">
        <v>46251</v>
      </c>
      <c r="E8" s="27">
        <v>0.79166666666666663</v>
      </c>
      <c r="F8" s="6" t="s">
        <v>12</v>
      </c>
      <c r="G8" s="6" t="s">
        <v>11</v>
      </c>
      <c r="H8" s="6" t="s">
        <v>49</v>
      </c>
      <c r="I8" s="6" t="s">
        <v>48</v>
      </c>
      <c r="J8" s="5"/>
    </row>
    <row r="9" spans="1:10" x14ac:dyDescent="0.25">
      <c r="A9" s="5">
        <v>31</v>
      </c>
      <c r="B9" s="5">
        <v>34</v>
      </c>
      <c r="C9" s="22">
        <v>46251</v>
      </c>
      <c r="D9" s="23">
        <v>46251</v>
      </c>
      <c r="E9" s="28">
        <v>0.75</v>
      </c>
      <c r="F9" s="5" t="s">
        <v>12</v>
      </c>
      <c r="G9" s="5" t="s">
        <v>13</v>
      </c>
      <c r="H9" s="5" t="s">
        <v>41</v>
      </c>
      <c r="I9" s="5" t="s">
        <v>43</v>
      </c>
      <c r="J9" s="5"/>
    </row>
    <row r="10" spans="1:10" x14ac:dyDescent="0.25">
      <c r="A10" s="5">
        <v>32</v>
      </c>
      <c r="B10" s="5">
        <v>34</v>
      </c>
      <c r="C10" s="22">
        <v>46251</v>
      </c>
      <c r="D10" s="23">
        <v>46251</v>
      </c>
      <c r="E10" s="24">
        <v>0.79166666666666663</v>
      </c>
      <c r="F10" s="5" t="s">
        <v>12</v>
      </c>
      <c r="G10" s="5" t="s">
        <v>13</v>
      </c>
      <c r="H10" s="5" t="s">
        <v>75</v>
      </c>
      <c r="I10" s="5" t="s">
        <v>88</v>
      </c>
      <c r="J10" s="5"/>
    </row>
    <row r="11" spans="1:10" x14ac:dyDescent="0.25">
      <c r="A11" s="5">
        <v>54</v>
      </c>
      <c r="B11" s="5">
        <v>34</v>
      </c>
      <c r="C11" s="22">
        <v>46253</v>
      </c>
      <c r="D11" s="23">
        <v>46253</v>
      </c>
      <c r="E11" s="28">
        <v>0.70833333333333337</v>
      </c>
      <c r="F11" s="5" t="s">
        <v>12</v>
      </c>
      <c r="G11" s="5" t="s">
        <v>20</v>
      </c>
      <c r="H11" s="5" t="s">
        <v>61</v>
      </c>
      <c r="I11" s="5" t="s">
        <v>47</v>
      </c>
      <c r="J11" s="5"/>
    </row>
    <row r="12" spans="1:10" x14ac:dyDescent="0.25">
      <c r="A12" s="5">
        <v>77</v>
      </c>
      <c r="B12" s="5">
        <v>35</v>
      </c>
      <c r="C12" s="22">
        <v>46258</v>
      </c>
      <c r="D12" s="23">
        <v>46258</v>
      </c>
      <c r="E12" s="28">
        <v>0.75</v>
      </c>
      <c r="F12" s="5" t="s">
        <v>12</v>
      </c>
      <c r="G12" s="5" t="s">
        <v>11</v>
      </c>
      <c r="H12" s="5" t="s">
        <v>157</v>
      </c>
      <c r="I12" s="5" t="s">
        <v>41</v>
      </c>
      <c r="J12" s="5"/>
    </row>
    <row r="13" spans="1:10" x14ac:dyDescent="0.25">
      <c r="A13" s="5">
        <v>78</v>
      </c>
      <c r="B13" s="5">
        <v>35</v>
      </c>
      <c r="C13" s="22">
        <v>46258</v>
      </c>
      <c r="D13" s="23">
        <v>46258</v>
      </c>
      <c r="E13" s="24">
        <v>0.79166666666666663</v>
      </c>
      <c r="F13" s="5" t="s">
        <v>12</v>
      </c>
      <c r="G13" s="5" t="s">
        <v>11</v>
      </c>
      <c r="H13" s="5" t="s">
        <v>47</v>
      </c>
      <c r="I13" s="5" t="s">
        <v>75</v>
      </c>
      <c r="J13" s="5"/>
    </row>
    <row r="14" spans="1:10" x14ac:dyDescent="0.25">
      <c r="A14" s="5">
        <v>79</v>
      </c>
      <c r="B14" s="5">
        <v>35</v>
      </c>
      <c r="C14" s="25">
        <v>46258</v>
      </c>
      <c r="D14" s="26">
        <v>46258</v>
      </c>
      <c r="E14" s="27">
        <v>0.75</v>
      </c>
      <c r="F14" s="6" t="s">
        <v>12</v>
      </c>
      <c r="G14" s="6" t="s">
        <v>13</v>
      </c>
      <c r="H14" s="6" t="s">
        <v>43</v>
      </c>
      <c r="I14" s="6" t="s">
        <v>49</v>
      </c>
      <c r="J14" s="5"/>
    </row>
    <row r="15" spans="1:10" x14ac:dyDescent="0.25">
      <c r="A15" s="5">
        <v>80</v>
      </c>
      <c r="B15" s="5">
        <v>35</v>
      </c>
      <c r="C15" s="22">
        <v>46258</v>
      </c>
      <c r="D15" s="23">
        <v>46258</v>
      </c>
      <c r="E15" s="28">
        <v>0.79166666666666663</v>
      </c>
      <c r="F15" s="5" t="s">
        <v>12</v>
      </c>
      <c r="G15" s="5" t="s">
        <v>13</v>
      </c>
      <c r="H15" s="5" t="s">
        <v>88</v>
      </c>
      <c r="I15" s="5" t="s">
        <v>42</v>
      </c>
      <c r="J15" s="5"/>
    </row>
    <row r="16" spans="1:10" x14ac:dyDescent="0.25">
      <c r="A16" s="5">
        <v>112</v>
      </c>
      <c r="B16" s="5">
        <v>35</v>
      </c>
      <c r="C16" s="22">
        <v>46260</v>
      </c>
      <c r="D16" s="23">
        <v>46260</v>
      </c>
      <c r="E16" s="24">
        <v>0.75</v>
      </c>
      <c r="F16" s="24" t="s">
        <v>12</v>
      </c>
      <c r="G16" s="5" t="s">
        <v>101</v>
      </c>
      <c r="H16" s="5" t="s">
        <v>48</v>
      </c>
      <c r="I16" s="5" t="s">
        <v>61</v>
      </c>
      <c r="J16" s="5"/>
    </row>
    <row r="17" spans="1:10" x14ac:dyDescent="0.25">
      <c r="A17" s="5">
        <v>135</v>
      </c>
      <c r="B17" s="5">
        <v>36</v>
      </c>
      <c r="C17" s="22">
        <v>46265</v>
      </c>
      <c r="D17" s="23">
        <v>46265</v>
      </c>
      <c r="E17" s="28">
        <v>0.75</v>
      </c>
      <c r="F17" s="5" t="s">
        <v>12</v>
      </c>
      <c r="G17" s="5" t="s">
        <v>11</v>
      </c>
      <c r="H17" s="5" t="s">
        <v>47</v>
      </c>
      <c r="I17" s="5" t="s">
        <v>157</v>
      </c>
      <c r="J17" s="5"/>
    </row>
    <row r="18" spans="1:10" x14ac:dyDescent="0.25">
      <c r="A18" s="5">
        <v>136</v>
      </c>
      <c r="B18" s="5">
        <v>36</v>
      </c>
      <c r="C18" s="22">
        <v>46265</v>
      </c>
      <c r="D18" s="23">
        <v>46265</v>
      </c>
      <c r="E18" s="28">
        <v>0.79166666666666663</v>
      </c>
      <c r="F18" s="5" t="s">
        <v>12</v>
      </c>
      <c r="G18" s="5" t="s">
        <v>11</v>
      </c>
      <c r="H18" s="5" t="s">
        <v>49</v>
      </c>
      <c r="I18" s="5" t="s">
        <v>61</v>
      </c>
      <c r="J18" s="5"/>
    </row>
    <row r="19" spans="1:10" x14ac:dyDescent="0.25">
      <c r="A19" s="5">
        <v>137</v>
      </c>
      <c r="B19" s="5">
        <v>36</v>
      </c>
      <c r="C19" s="25">
        <v>46265</v>
      </c>
      <c r="D19" s="26">
        <v>46265</v>
      </c>
      <c r="E19" s="27">
        <v>0.75</v>
      </c>
      <c r="F19" s="6" t="s">
        <v>12</v>
      </c>
      <c r="G19" s="6" t="s">
        <v>13</v>
      </c>
      <c r="H19" s="6" t="s">
        <v>43</v>
      </c>
      <c r="I19" s="6" t="s">
        <v>75</v>
      </c>
      <c r="J19" s="5"/>
    </row>
    <row r="20" spans="1:10" x14ac:dyDescent="0.25">
      <c r="A20" s="5">
        <v>138</v>
      </c>
      <c r="B20" s="5">
        <v>36</v>
      </c>
      <c r="C20" s="22">
        <v>46265</v>
      </c>
      <c r="D20" s="23">
        <v>46265</v>
      </c>
      <c r="E20" s="28">
        <v>0.79166666666666663</v>
      </c>
      <c r="F20" s="5" t="s">
        <v>12</v>
      </c>
      <c r="G20" s="5" t="s">
        <v>13</v>
      </c>
      <c r="H20" s="5" t="s">
        <v>88</v>
      </c>
      <c r="I20" s="5" t="s">
        <v>41</v>
      </c>
      <c r="J20" s="5"/>
    </row>
    <row r="21" spans="1:10" x14ac:dyDescent="0.25">
      <c r="A21" s="5">
        <v>159</v>
      </c>
      <c r="B21" s="5">
        <v>36</v>
      </c>
      <c r="C21" s="25">
        <v>46267</v>
      </c>
      <c r="D21" s="26">
        <v>46267</v>
      </c>
      <c r="E21" s="27">
        <v>0.75</v>
      </c>
      <c r="F21" s="6" t="s">
        <v>12</v>
      </c>
      <c r="G21" s="6" t="s">
        <v>101</v>
      </c>
      <c r="H21" s="6" t="s">
        <v>48</v>
      </c>
      <c r="I21" s="6" t="s">
        <v>42</v>
      </c>
      <c r="J21" s="5"/>
    </row>
    <row r="22" spans="1:10" x14ac:dyDescent="0.25">
      <c r="A22" s="5">
        <v>183</v>
      </c>
      <c r="B22" s="5">
        <v>37</v>
      </c>
      <c r="C22" s="25">
        <v>46272</v>
      </c>
      <c r="D22" s="26">
        <v>46272</v>
      </c>
      <c r="E22" s="27">
        <v>0.75</v>
      </c>
      <c r="F22" s="6" t="s">
        <v>12</v>
      </c>
      <c r="G22" s="6" t="s">
        <v>11</v>
      </c>
      <c r="H22" s="6" t="s">
        <v>75</v>
      </c>
      <c r="I22" s="6" t="s">
        <v>48</v>
      </c>
      <c r="J22" s="5"/>
    </row>
    <row r="23" spans="1:10" x14ac:dyDescent="0.25">
      <c r="A23" s="5">
        <v>184</v>
      </c>
      <c r="B23" s="5">
        <v>37</v>
      </c>
      <c r="C23" s="22">
        <v>46272</v>
      </c>
      <c r="D23" s="23">
        <v>46272</v>
      </c>
      <c r="E23" s="28">
        <v>0.79166666666666663</v>
      </c>
      <c r="F23" s="5" t="s">
        <v>12</v>
      </c>
      <c r="G23" s="5" t="s">
        <v>11</v>
      </c>
      <c r="H23" s="5" t="s">
        <v>157</v>
      </c>
      <c r="I23" s="5" t="s">
        <v>88</v>
      </c>
      <c r="J23" s="5"/>
    </row>
    <row r="24" spans="1:10" x14ac:dyDescent="0.25">
      <c r="A24" s="5">
        <v>185</v>
      </c>
      <c r="B24" s="5">
        <v>37</v>
      </c>
      <c r="C24" s="25">
        <v>46272</v>
      </c>
      <c r="D24" s="26">
        <v>46272</v>
      </c>
      <c r="E24" s="27">
        <v>0.75</v>
      </c>
      <c r="F24" s="6" t="s">
        <v>12</v>
      </c>
      <c r="G24" s="6" t="s">
        <v>13</v>
      </c>
      <c r="H24" s="6" t="s">
        <v>42</v>
      </c>
      <c r="I24" s="6" t="s">
        <v>47</v>
      </c>
      <c r="J24" s="5"/>
    </row>
    <row r="25" spans="1:10" x14ac:dyDescent="0.25">
      <c r="A25" s="5">
        <v>186</v>
      </c>
      <c r="B25" s="5">
        <v>37</v>
      </c>
      <c r="C25" s="22">
        <v>46272</v>
      </c>
      <c r="D25" s="23">
        <v>46272</v>
      </c>
      <c r="E25" s="28">
        <v>0.79166666666666663</v>
      </c>
      <c r="F25" s="5" t="s">
        <v>12</v>
      </c>
      <c r="G25" s="5" t="s">
        <v>13</v>
      </c>
      <c r="H25" s="5" t="s">
        <v>41</v>
      </c>
      <c r="I25" s="5" t="s">
        <v>49</v>
      </c>
      <c r="J25" s="5"/>
    </row>
    <row r="26" spans="1:10" x14ac:dyDescent="0.25">
      <c r="A26" s="5">
        <v>204</v>
      </c>
      <c r="B26" s="5">
        <v>37</v>
      </c>
      <c r="C26" s="25">
        <v>46274</v>
      </c>
      <c r="D26" s="26">
        <v>46274</v>
      </c>
      <c r="E26" s="27">
        <v>0.70833333333333337</v>
      </c>
      <c r="F26" s="6" t="s">
        <v>12</v>
      </c>
      <c r="G26" s="6" t="s">
        <v>20</v>
      </c>
      <c r="H26" s="6" t="s">
        <v>61</v>
      </c>
      <c r="I26" s="6" t="s">
        <v>43</v>
      </c>
      <c r="J26" s="5"/>
    </row>
  </sheetData>
  <autoFilter ref="A1:I1" xr:uid="{CB8D2384-CAAC-4624-AFD7-1AC3A9025C74}"/>
  <conditionalFormatting sqref="A2:J26">
    <cfRule type="expression" dxfId="67" priority="2">
      <formula>ISODD($B2)</formula>
    </cfRule>
    <cfRule type="expression" dxfId="66" priority="3">
      <formula>ISEVEN($B2)</formula>
    </cfRule>
  </conditionalFormatting>
  <conditionalFormatting sqref="H2:I26">
    <cfRule type="cellIs" dxfId="65" priority="1" operator="equal">
      <formula>$K$2</formula>
    </cfRule>
  </conditionalFormatting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B03BA1-D677-4131-9B6C-AB43953D6B3D}">
  <dimension ref="A1:J12"/>
  <sheetViews>
    <sheetView zoomScale="80" zoomScaleNormal="80" workbookViewId="0"/>
  </sheetViews>
  <sheetFormatPr defaultRowHeight="15" x14ac:dyDescent="0.25"/>
  <cols>
    <col min="1" max="1" width="14" customWidth="1"/>
    <col min="2" max="2" width="8.42578125" customWidth="1"/>
    <col min="3" max="3" width="11.42578125" customWidth="1"/>
    <col min="4" max="4" width="7.28515625" customWidth="1"/>
    <col min="6" max="6" width="21" customWidth="1"/>
    <col min="7" max="7" width="25.85546875" customWidth="1"/>
    <col min="8" max="9" width="34.7109375" customWidth="1"/>
  </cols>
  <sheetData>
    <row r="1" spans="1:10" x14ac:dyDescent="0.25">
      <c r="A1" s="2" t="s">
        <v>144</v>
      </c>
      <c r="B1" s="2" t="s">
        <v>25</v>
      </c>
      <c r="C1" s="2" t="s">
        <v>0</v>
      </c>
      <c r="D1" s="2" t="s">
        <v>1</v>
      </c>
      <c r="E1" s="2" t="s">
        <v>2</v>
      </c>
      <c r="F1" s="2" t="s">
        <v>143</v>
      </c>
      <c r="G1" s="2" t="s">
        <v>5</v>
      </c>
      <c r="H1" s="2" t="s">
        <v>3</v>
      </c>
      <c r="I1" s="2" t="s">
        <v>4</v>
      </c>
      <c r="J1" s="2" t="s">
        <v>6</v>
      </c>
    </row>
    <row r="2" spans="1:10" x14ac:dyDescent="0.25">
      <c r="A2" s="5">
        <v>1</v>
      </c>
      <c r="B2" s="5">
        <v>33</v>
      </c>
      <c r="C2" s="22">
        <v>46244</v>
      </c>
      <c r="D2" s="23">
        <v>46244</v>
      </c>
      <c r="E2" s="24">
        <v>0.77083333333333337</v>
      </c>
      <c r="F2" s="5" t="s">
        <v>86</v>
      </c>
      <c r="G2" s="5" t="s">
        <v>44</v>
      </c>
      <c r="H2" s="5" t="s">
        <v>76</v>
      </c>
      <c r="I2" s="5" t="s">
        <v>52</v>
      </c>
      <c r="J2" s="5"/>
    </row>
    <row r="3" spans="1:10" x14ac:dyDescent="0.25">
      <c r="A3" s="5">
        <v>19</v>
      </c>
      <c r="B3" s="5">
        <v>33</v>
      </c>
      <c r="C3" s="25">
        <v>46247</v>
      </c>
      <c r="D3" s="26">
        <v>46247</v>
      </c>
      <c r="E3" s="27">
        <v>0.79166666666666663</v>
      </c>
      <c r="F3" s="6" t="s">
        <v>86</v>
      </c>
      <c r="G3" s="6" t="s">
        <v>23</v>
      </c>
      <c r="H3" s="6" t="s">
        <v>105</v>
      </c>
      <c r="I3" s="6" t="s">
        <v>57</v>
      </c>
      <c r="J3" s="5"/>
    </row>
    <row r="4" spans="1:10" x14ac:dyDescent="0.25">
      <c r="A4" s="5">
        <v>26</v>
      </c>
      <c r="B4" s="5">
        <v>34</v>
      </c>
      <c r="C4" s="22">
        <v>46251</v>
      </c>
      <c r="D4" s="23">
        <v>46251</v>
      </c>
      <c r="E4" s="24">
        <v>0.75</v>
      </c>
      <c r="F4" s="5" t="s">
        <v>86</v>
      </c>
      <c r="G4" s="5" t="s">
        <v>18</v>
      </c>
      <c r="H4" s="5" t="s">
        <v>52</v>
      </c>
      <c r="I4" s="5" t="s">
        <v>105</v>
      </c>
      <c r="J4" s="5"/>
    </row>
    <row r="5" spans="1:10" x14ac:dyDescent="0.25">
      <c r="A5" s="5">
        <v>38</v>
      </c>
      <c r="B5" s="5">
        <v>34</v>
      </c>
      <c r="C5" s="22">
        <v>46252</v>
      </c>
      <c r="D5" s="23">
        <v>46252</v>
      </c>
      <c r="E5" s="24">
        <v>0.75</v>
      </c>
      <c r="F5" s="24" t="s">
        <v>86</v>
      </c>
      <c r="G5" s="5" t="s">
        <v>16</v>
      </c>
      <c r="H5" s="5" t="s">
        <v>57</v>
      </c>
      <c r="I5" s="5" t="s">
        <v>136</v>
      </c>
      <c r="J5" s="5"/>
    </row>
    <row r="6" spans="1:10" x14ac:dyDescent="0.25">
      <c r="A6" s="5">
        <v>81</v>
      </c>
      <c r="B6" s="5">
        <v>35</v>
      </c>
      <c r="C6" s="25">
        <v>46258</v>
      </c>
      <c r="D6" s="26">
        <v>46258</v>
      </c>
      <c r="E6" s="29">
        <v>0.75</v>
      </c>
      <c r="F6" s="6" t="s">
        <v>86</v>
      </c>
      <c r="G6" s="6" t="s">
        <v>24</v>
      </c>
      <c r="H6" s="6" t="s">
        <v>136</v>
      </c>
      <c r="I6" s="6" t="s">
        <v>52</v>
      </c>
      <c r="J6" s="5"/>
    </row>
    <row r="7" spans="1:10" x14ac:dyDescent="0.25">
      <c r="A7" s="5">
        <v>122</v>
      </c>
      <c r="B7" s="5">
        <v>35</v>
      </c>
      <c r="C7" s="22">
        <v>46261</v>
      </c>
      <c r="D7" s="23">
        <v>46261</v>
      </c>
      <c r="E7" s="24">
        <v>0.79166666666666663</v>
      </c>
      <c r="F7" s="5" t="s">
        <v>86</v>
      </c>
      <c r="G7" s="5" t="s">
        <v>10</v>
      </c>
      <c r="H7" s="5" t="s">
        <v>105</v>
      </c>
      <c r="I7" s="5" t="s">
        <v>76</v>
      </c>
      <c r="J7" s="5"/>
    </row>
    <row r="8" spans="1:10" x14ac:dyDescent="0.25">
      <c r="A8" s="5">
        <v>132</v>
      </c>
      <c r="B8" s="5">
        <v>36</v>
      </c>
      <c r="C8" s="25">
        <v>46265</v>
      </c>
      <c r="D8" s="26">
        <v>46265</v>
      </c>
      <c r="E8" s="27">
        <v>0.75</v>
      </c>
      <c r="F8" s="6" t="s">
        <v>86</v>
      </c>
      <c r="G8" s="6" t="s">
        <v>18</v>
      </c>
      <c r="H8" s="6" t="s">
        <v>52</v>
      </c>
      <c r="I8" s="6" t="s">
        <v>57</v>
      </c>
      <c r="J8" s="5"/>
    </row>
    <row r="9" spans="1:10" x14ac:dyDescent="0.25">
      <c r="A9" s="5">
        <v>141</v>
      </c>
      <c r="B9" s="5">
        <v>36</v>
      </c>
      <c r="C9" s="25">
        <v>46266</v>
      </c>
      <c r="D9" s="26">
        <v>46266</v>
      </c>
      <c r="E9" s="27">
        <v>0.77083333333333337</v>
      </c>
      <c r="F9" s="6" t="s">
        <v>86</v>
      </c>
      <c r="G9" s="6" t="s">
        <v>44</v>
      </c>
      <c r="H9" s="6" t="s">
        <v>76</v>
      </c>
      <c r="I9" s="6" t="s">
        <v>136</v>
      </c>
      <c r="J9" s="5"/>
    </row>
    <row r="10" spans="1:10" x14ac:dyDescent="0.25">
      <c r="A10" s="5">
        <v>187</v>
      </c>
      <c r="B10" s="5">
        <v>37</v>
      </c>
      <c r="C10" s="22">
        <v>46272</v>
      </c>
      <c r="D10" s="23">
        <v>46272</v>
      </c>
      <c r="E10" s="24">
        <v>0.75</v>
      </c>
      <c r="F10" s="5" t="s">
        <v>86</v>
      </c>
      <c r="G10" s="5" t="s">
        <v>24</v>
      </c>
      <c r="H10" s="5" t="s">
        <v>136</v>
      </c>
      <c r="I10" s="5" t="s">
        <v>105</v>
      </c>
      <c r="J10" s="5"/>
    </row>
    <row r="11" spans="1:10" x14ac:dyDescent="0.25">
      <c r="A11" s="5">
        <v>193</v>
      </c>
      <c r="B11" s="5">
        <v>37</v>
      </c>
      <c r="C11" s="25">
        <v>46273</v>
      </c>
      <c r="D11" s="26">
        <v>46273</v>
      </c>
      <c r="E11" s="27">
        <v>0.75</v>
      </c>
      <c r="F11" s="6" t="s">
        <v>86</v>
      </c>
      <c r="G11" s="6" t="s">
        <v>16</v>
      </c>
      <c r="H11" s="6" t="s">
        <v>57</v>
      </c>
      <c r="I11" s="6" t="s">
        <v>76</v>
      </c>
      <c r="J11" s="5"/>
    </row>
    <row r="12" spans="1:10" x14ac:dyDescent="0.25">
      <c r="A12" s="1"/>
      <c r="B12" s="1"/>
      <c r="C12" s="1"/>
      <c r="D12" s="1"/>
      <c r="E12" s="1"/>
      <c r="F12" s="1"/>
      <c r="G12" s="1"/>
      <c r="H12" s="1"/>
      <c r="I12" s="1"/>
    </row>
  </sheetData>
  <autoFilter ref="A1:I1" xr:uid="{04B03BA1-D677-4131-9B6C-AB43953D6B3D}"/>
  <conditionalFormatting sqref="A2:J11">
    <cfRule type="expression" dxfId="64" priority="2">
      <formula>ISODD($B2)</formula>
    </cfRule>
    <cfRule type="expression" dxfId="63" priority="3">
      <formula>ISEVEN($B2)</formula>
    </cfRule>
  </conditionalFormatting>
  <conditionalFormatting sqref="H2:I11">
    <cfRule type="cellIs" dxfId="62" priority="1" operator="equal">
      <formula>$K$2</formula>
    </cfRule>
  </conditionalFormatting>
  <pageMargins left="0.7" right="0.7" top="0.75" bottom="0.75" header="0.3" footer="0.3"/>
  <pageSetup paperSize="9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6BBF66-DD7C-47AA-BA86-B7689901CC54}">
  <dimension ref="A1:J36"/>
  <sheetViews>
    <sheetView zoomScale="80" zoomScaleNormal="80" workbookViewId="0">
      <selection activeCell="I36" sqref="H2:I36"/>
    </sheetView>
  </sheetViews>
  <sheetFormatPr defaultRowHeight="15" x14ac:dyDescent="0.25"/>
  <cols>
    <col min="1" max="1" width="14" customWidth="1"/>
    <col min="2" max="2" width="8.42578125" customWidth="1"/>
    <col min="3" max="3" width="11.42578125" customWidth="1"/>
    <col min="4" max="4" width="7.28515625" customWidth="1"/>
    <col min="6" max="6" width="21" customWidth="1"/>
    <col min="7" max="7" width="25.85546875" customWidth="1"/>
    <col min="8" max="9" width="34.7109375" customWidth="1"/>
  </cols>
  <sheetData>
    <row r="1" spans="1:10" x14ac:dyDescent="0.25">
      <c r="A1" s="2" t="s">
        <v>152</v>
      </c>
      <c r="B1" s="2" t="s">
        <v>25</v>
      </c>
      <c r="C1" s="2" t="s">
        <v>0</v>
      </c>
      <c r="D1" s="2" t="s">
        <v>1</v>
      </c>
      <c r="E1" s="2" t="s">
        <v>2</v>
      </c>
      <c r="F1" s="2" t="s">
        <v>143</v>
      </c>
      <c r="G1" s="2" t="s">
        <v>5</v>
      </c>
      <c r="H1" s="2" t="s">
        <v>3</v>
      </c>
      <c r="I1" s="2" t="s">
        <v>4</v>
      </c>
      <c r="J1" s="2" t="s">
        <v>6</v>
      </c>
    </row>
    <row r="2" spans="1:10" x14ac:dyDescent="0.25">
      <c r="A2" s="5">
        <v>1</v>
      </c>
      <c r="B2" s="5">
        <v>33</v>
      </c>
      <c r="C2" s="22">
        <v>46244</v>
      </c>
      <c r="D2" s="23">
        <v>46244</v>
      </c>
      <c r="E2" s="24">
        <v>0.77083333333333337</v>
      </c>
      <c r="F2" s="5" t="s">
        <v>86</v>
      </c>
      <c r="G2" s="5" t="s">
        <v>44</v>
      </c>
      <c r="H2" s="5" t="s">
        <v>76</v>
      </c>
      <c r="I2" s="5" t="s">
        <v>52</v>
      </c>
      <c r="J2" s="5"/>
    </row>
    <row r="3" spans="1:10" x14ac:dyDescent="0.25">
      <c r="A3" s="5">
        <v>3</v>
      </c>
      <c r="B3" s="5">
        <v>33</v>
      </c>
      <c r="C3" s="25">
        <v>46244</v>
      </c>
      <c r="D3" s="26">
        <v>46244</v>
      </c>
      <c r="E3" s="27">
        <v>0.75</v>
      </c>
      <c r="F3" s="6" t="s">
        <v>12</v>
      </c>
      <c r="G3" s="6" t="s">
        <v>11</v>
      </c>
      <c r="H3" s="6" t="s">
        <v>42</v>
      </c>
      <c r="I3" s="6" t="s">
        <v>41</v>
      </c>
      <c r="J3" s="5"/>
    </row>
    <row r="4" spans="1:10" x14ac:dyDescent="0.25">
      <c r="A4" s="5">
        <v>4</v>
      </c>
      <c r="B4" s="5">
        <v>33</v>
      </c>
      <c r="C4" s="22">
        <v>46244</v>
      </c>
      <c r="D4" s="23">
        <v>46244</v>
      </c>
      <c r="E4" s="28">
        <v>0.79166666666666663</v>
      </c>
      <c r="F4" s="5" t="s">
        <v>12</v>
      </c>
      <c r="G4" s="5" t="s">
        <v>11</v>
      </c>
      <c r="H4" s="5" t="s">
        <v>88</v>
      </c>
      <c r="I4" s="5" t="s">
        <v>61</v>
      </c>
      <c r="J4" s="5"/>
    </row>
    <row r="5" spans="1:10" x14ac:dyDescent="0.25">
      <c r="A5" s="5">
        <v>5</v>
      </c>
      <c r="B5" s="5">
        <v>33</v>
      </c>
      <c r="C5" s="22">
        <v>46244</v>
      </c>
      <c r="D5" s="23">
        <v>46244</v>
      </c>
      <c r="E5" s="28">
        <v>0.75</v>
      </c>
      <c r="F5" s="5" t="s">
        <v>12</v>
      </c>
      <c r="G5" s="5" t="s">
        <v>13</v>
      </c>
      <c r="H5" s="5" t="s">
        <v>157</v>
      </c>
      <c r="I5" s="5" t="s">
        <v>75</v>
      </c>
      <c r="J5" s="5"/>
    </row>
    <row r="6" spans="1:10" x14ac:dyDescent="0.25">
      <c r="A6" s="5">
        <v>6</v>
      </c>
      <c r="B6" s="5">
        <v>33</v>
      </c>
      <c r="C6" s="22">
        <v>46244</v>
      </c>
      <c r="D6" s="23">
        <v>46244</v>
      </c>
      <c r="E6" s="28">
        <v>0.79166666666666663</v>
      </c>
      <c r="F6" s="5" t="s">
        <v>12</v>
      </c>
      <c r="G6" s="5" t="s">
        <v>13</v>
      </c>
      <c r="H6" s="5" t="s">
        <v>47</v>
      </c>
      <c r="I6" s="5" t="s">
        <v>49</v>
      </c>
      <c r="J6" s="5"/>
    </row>
    <row r="7" spans="1:10" x14ac:dyDescent="0.25">
      <c r="A7" s="5">
        <v>15</v>
      </c>
      <c r="B7" s="5">
        <v>33</v>
      </c>
      <c r="C7" s="22">
        <v>46246</v>
      </c>
      <c r="D7" s="23">
        <v>46246</v>
      </c>
      <c r="E7" s="24">
        <v>0.75</v>
      </c>
      <c r="F7" s="5" t="s">
        <v>12</v>
      </c>
      <c r="G7" s="5" t="s">
        <v>101</v>
      </c>
      <c r="H7" s="5" t="s">
        <v>48</v>
      </c>
      <c r="I7" s="5" t="s">
        <v>43</v>
      </c>
      <c r="J7" s="5"/>
    </row>
    <row r="8" spans="1:10" x14ac:dyDescent="0.25">
      <c r="A8" s="5">
        <v>19</v>
      </c>
      <c r="B8" s="5">
        <v>33</v>
      </c>
      <c r="C8" s="25">
        <v>46247</v>
      </c>
      <c r="D8" s="26">
        <v>46247</v>
      </c>
      <c r="E8" s="27">
        <v>0.79166666666666663</v>
      </c>
      <c r="F8" s="6" t="s">
        <v>86</v>
      </c>
      <c r="G8" s="6" t="s">
        <v>23</v>
      </c>
      <c r="H8" s="6" t="s">
        <v>105</v>
      </c>
      <c r="I8" s="6" t="s">
        <v>57</v>
      </c>
      <c r="J8" s="5"/>
    </row>
    <row r="9" spans="1:10" x14ac:dyDescent="0.25">
      <c r="A9" s="5">
        <v>26</v>
      </c>
      <c r="B9" s="5">
        <v>34</v>
      </c>
      <c r="C9" s="22">
        <v>46251</v>
      </c>
      <c r="D9" s="23">
        <v>46251</v>
      </c>
      <c r="E9" s="24">
        <v>0.75</v>
      </c>
      <c r="F9" s="5" t="s">
        <v>86</v>
      </c>
      <c r="G9" s="5" t="s">
        <v>18</v>
      </c>
      <c r="H9" s="5" t="s">
        <v>52</v>
      </c>
      <c r="I9" s="5" t="s">
        <v>105</v>
      </c>
      <c r="J9" s="5"/>
    </row>
    <row r="10" spans="1:10" x14ac:dyDescent="0.25">
      <c r="A10" s="5">
        <v>29</v>
      </c>
      <c r="B10" s="5">
        <v>34</v>
      </c>
      <c r="C10" s="22">
        <v>46251</v>
      </c>
      <c r="D10" s="23">
        <v>46251</v>
      </c>
      <c r="E10" s="24">
        <v>0.75</v>
      </c>
      <c r="F10" s="5" t="s">
        <v>12</v>
      </c>
      <c r="G10" s="5" t="s">
        <v>11</v>
      </c>
      <c r="H10" s="5" t="s">
        <v>42</v>
      </c>
      <c r="I10" s="5" t="s">
        <v>157</v>
      </c>
      <c r="J10" s="5"/>
    </row>
    <row r="11" spans="1:10" x14ac:dyDescent="0.25">
      <c r="A11" s="5">
        <v>30</v>
      </c>
      <c r="B11" s="5">
        <v>34</v>
      </c>
      <c r="C11" s="25">
        <v>46251</v>
      </c>
      <c r="D11" s="26">
        <v>46251</v>
      </c>
      <c r="E11" s="27">
        <v>0.79166666666666663</v>
      </c>
      <c r="F11" s="6" t="s">
        <v>12</v>
      </c>
      <c r="G11" s="6" t="s">
        <v>11</v>
      </c>
      <c r="H11" s="6" t="s">
        <v>49</v>
      </c>
      <c r="I11" s="6" t="s">
        <v>48</v>
      </c>
      <c r="J11" s="5"/>
    </row>
    <row r="12" spans="1:10" x14ac:dyDescent="0.25">
      <c r="A12" s="5">
        <v>31</v>
      </c>
      <c r="B12" s="5">
        <v>34</v>
      </c>
      <c r="C12" s="22">
        <v>46251</v>
      </c>
      <c r="D12" s="23">
        <v>46251</v>
      </c>
      <c r="E12" s="28">
        <v>0.75</v>
      </c>
      <c r="F12" s="5" t="s">
        <v>12</v>
      </c>
      <c r="G12" s="5" t="s">
        <v>13</v>
      </c>
      <c r="H12" s="5" t="s">
        <v>41</v>
      </c>
      <c r="I12" s="5" t="s">
        <v>43</v>
      </c>
      <c r="J12" s="5"/>
    </row>
    <row r="13" spans="1:10" x14ac:dyDescent="0.25">
      <c r="A13" s="5">
        <v>32</v>
      </c>
      <c r="B13" s="5">
        <v>34</v>
      </c>
      <c r="C13" s="22">
        <v>46251</v>
      </c>
      <c r="D13" s="23">
        <v>46251</v>
      </c>
      <c r="E13" s="24">
        <v>0.79166666666666663</v>
      </c>
      <c r="F13" s="5" t="s">
        <v>12</v>
      </c>
      <c r="G13" s="5" t="s">
        <v>13</v>
      </c>
      <c r="H13" s="5" t="s">
        <v>75</v>
      </c>
      <c r="I13" s="5" t="s">
        <v>88</v>
      </c>
      <c r="J13" s="5"/>
    </row>
    <row r="14" spans="1:10" x14ac:dyDescent="0.25">
      <c r="A14" s="5">
        <v>38</v>
      </c>
      <c r="B14" s="5">
        <v>34</v>
      </c>
      <c r="C14" s="22">
        <v>46252</v>
      </c>
      <c r="D14" s="23">
        <v>46252</v>
      </c>
      <c r="E14" s="24">
        <v>0.75</v>
      </c>
      <c r="F14" s="24" t="s">
        <v>86</v>
      </c>
      <c r="G14" s="5" t="s">
        <v>16</v>
      </c>
      <c r="H14" s="5" t="s">
        <v>57</v>
      </c>
      <c r="I14" s="5" t="s">
        <v>136</v>
      </c>
      <c r="J14" s="5"/>
    </row>
    <row r="15" spans="1:10" x14ac:dyDescent="0.25">
      <c r="A15" s="5">
        <v>54</v>
      </c>
      <c r="B15" s="5">
        <v>34</v>
      </c>
      <c r="C15" s="22">
        <v>46253</v>
      </c>
      <c r="D15" s="23">
        <v>46253</v>
      </c>
      <c r="E15" s="28">
        <v>0.70833333333333337</v>
      </c>
      <c r="F15" s="5" t="s">
        <v>12</v>
      </c>
      <c r="G15" s="5" t="s">
        <v>20</v>
      </c>
      <c r="H15" s="5" t="s">
        <v>61</v>
      </c>
      <c r="I15" s="5" t="s">
        <v>47</v>
      </c>
      <c r="J15" s="5"/>
    </row>
    <row r="16" spans="1:10" x14ac:dyDescent="0.25">
      <c r="A16" s="5">
        <v>77</v>
      </c>
      <c r="B16" s="5">
        <v>35</v>
      </c>
      <c r="C16" s="22">
        <v>46258</v>
      </c>
      <c r="D16" s="23">
        <v>46258</v>
      </c>
      <c r="E16" s="28">
        <v>0.75</v>
      </c>
      <c r="F16" s="5" t="s">
        <v>12</v>
      </c>
      <c r="G16" s="5" t="s">
        <v>11</v>
      </c>
      <c r="H16" s="5" t="s">
        <v>157</v>
      </c>
      <c r="I16" s="5" t="s">
        <v>41</v>
      </c>
      <c r="J16" s="5"/>
    </row>
    <row r="17" spans="1:10" x14ac:dyDescent="0.25">
      <c r="A17" s="5">
        <v>78</v>
      </c>
      <c r="B17" s="5">
        <v>35</v>
      </c>
      <c r="C17" s="22">
        <v>46258</v>
      </c>
      <c r="D17" s="23">
        <v>46258</v>
      </c>
      <c r="E17" s="24">
        <v>0.79166666666666663</v>
      </c>
      <c r="F17" s="5" t="s">
        <v>12</v>
      </c>
      <c r="G17" s="5" t="s">
        <v>11</v>
      </c>
      <c r="H17" s="5" t="s">
        <v>47</v>
      </c>
      <c r="I17" s="5" t="s">
        <v>75</v>
      </c>
      <c r="J17" s="5"/>
    </row>
    <row r="18" spans="1:10" x14ac:dyDescent="0.25">
      <c r="A18" s="5">
        <v>79</v>
      </c>
      <c r="B18" s="5">
        <v>35</v>
      </c>
      <c r="C18" s="25">
        <v>46258</v>
      </c>
      <c r="D18" s="26">
        <v>46258</v>
      </c>
      <c r="E18" s="27">
        <v>0.75</v>
      </c>
      <c r="F18" s="6" t="s">
        <v>12</v>
      </c>
      <c r="G18" s="6" t="s">
        <v>13</v>
      </c>
      <c r="H18" s="6" t="s">
        <v>43</v>
      </c>
      <c r="I18" s="6" t="s">
        <v>49</v>
      </c>
      <c r="J18" s="5"/>
    </row>
    <row r="19" spans="1:10" x14ac:dyDescent="0.25">
      <c r="A19" s="5">
        <v>80</v>
      </c>
      <c r="B19" s="5">
        <v>35</v>
      </c>
      <c r="C19" s="22">
        <v>46258</v>
      </c>
      <c r="D19" s="23">
        <v>46258</v>
      </c>
      <c r="E19" s="28">
        <v>0.79166666666666663</v>
      </c>
      <c r="F19" s="5" t="s">
        <v>12</v>
      </c>
      <c r="G19" s="5" t="s">
        <v>13</v>
      </c>
      <c r="H19" s="5" t="s">
        <v>88</v>
      </c>
      <c r="I19" s="5" t="s">
        <v>42</v>
      </c>
      <c r="J19" s="5"/>
    </row>
    <row r="20" spans="1:10" x14ac:dyDescent="0.25">
      <c r="A20" s="5">
        <v>81</v>
      </c>
      <c r="B20" s="5">
        <v>35</v>
      </c>
      <c r="C20" s="25">
        <v>46258</v>
      </c>
      <c r="D20" s="26">
        <v>46258</v>
      </c>
      <c r="E20" s="29">
        <v>0.75</v>
      </c>
      <c r="F20" s="6" t="s">
        <v>86</v>
      </c>
      <c r="G20" s="6" t="s">
        <v>24</v>
      </c>
      <c r="H20" s="6" t="s">
        <v>136</v>
      </c>
      <c r="I20" s="6" t="s">
        <v>52</v>
      </c>
      <c r="J20" s="5"/>
    </row>
    <row r="21" spans="1:10" x14ac:dyDescent="0.25">
      <c r="A21" s="5">
        <v>112</v>
      </c>
      <c r="B21" s="5">
        <v>35</v>
      </c>
      <c r="C21" s="22">
        <v>46260</v>
      </c>
      <c r="D21" s="23">
        <v>46260</v>
      </c>
      <c r="E21" s="24">
        <v>0.75</v>
      </c>
      <c r="F21" s="24" t="s">
        <v>12</v>
      </c>
      <c r="G21" s="5" t="s">
        <v>101</v>
      </c>
      <c r="H21" s="5" t="s">
        <v>48</v>
      </c>
      <c r="I21" s="5" t="s">
        <v>61</v>
      </c>
      <c r="J21" s="5"/>
    </row>
    <row r="22" spans="1:10" x14ac:dyDescent="0.25">
      <c r="A22" s="5">
        <v>122</v>
      </c>
      <c r="B22" s="5">
        <v>35</v>
      </c>
      <c r="C22" s="22">
        <v>46261</v>
      </c>
      <c r="D22" s="23">
        <v>46261</v>
      </c>
      <c r="E22" s="24">
        <v>0.79166666666666663</v>
      </c>
      <c r="F22" s="5" t="s">
        <v>86</v>
      </c>
      <c r="G22" s="5" t="s">
        <v>10</v>
      </c>
      <c r="H22" s="5" t="s">
        <v>105</v>
      </c>
      <c r="I22" s="5" t="s">
        <v>76</v>
      </c>
      <c r="J22" s="5"/>
    </row>
    <row r="23" spans="1:10" x14ac:dyDescent="0.25">
      <c r="A23" s="5">
        <v>132</v>
      </c>
      <c r="B23" s="5">
        <v>36</v>
      </c>
      <c r="C23" s="25">
        <v>46265</v>
      </c>
      <c r="D23" s="26">
        <v>46265</v>
      </c>
      <c r="E23" s="27">
        <v>0.75</v>
      </c>
      <c r="F23" s="6" t="s">
        <v>86</v>
      </c>
      <c r="G23" s="6" t="s">
        <v>18</v>
      </c>
      <c r="H23" s="6" t="s">
        <v>52</v>
      </c>
      <c r="I23" s="6" t="s">
        <v>57</v>
      </c>
      <c r="J23" s="5"/>
    </row>
    <row r="24" spans="1:10" x14ac:dyDescent="0.25">
      <c r="A24" s="5">
        <v>135</v>
      </c>
      <c r="B24" s="5">
        <v>36</v>
      </c>
      <c r="C24" s="22">
        <v>46265</v>
      </c>
      <c r="D24" s="23">
        <v>46265</v>
      </c>
      <c r="E24" s="28">
        <v>0.75</v>
      </c>
      <c r="F24" s="5" t="s">
        <v>12</v>
      </c>
      <c r="G24" s="5" t="s">
        <v>11</v>
      </c>
      <c r="H24" s="5" t="s">
        <v>47</v>
      </c>
      <c r="I24" s="5" t="s">
        <v>157</v>
      </c>
      <c r="J24" s="5"/>
    </row>
    <row r="25" spans="1:10" x14ac:dyDescent="0.25">
      <c r="A25" s="5">
        <v>136</v>
      </c>
      <c r="B25" s="5">
        <v>36</v>
      </c>
      <c r="C25" s="22">
        <v>46265</v>
      </c>
      <c r="D25" s="23">
        <v>46265</v>
      </c>
      <c r="E25" s="28">
        <v>0.79166666666666663</v>
      </c>
      <c r="F25" s="5" t="s">
        <v>12</v>
      </c>
      <c r="G25" s="5" t="s">
        <v>11</v>
      </c>
      <c r="H25" s="5" t="s">
        <v>49</v>
      </c>
      <c r="I25" s="5" t="s">
        <v>61</v>
      </c>
      <c r="J25" s="5"/>
    </row>
    <row r="26" spans="1:10" x14ac:dyDescent="0.25">
      <c r="A26" s="5">
        <v>137</v>
      </c>
      <c r="B26" s="5">
        <v>36</v>
      </c>
      <c r="C26" s="25">
        <v>46265</v>
      </c>
      <c r="D26" s="26">
        <v>46265</v>
      </c>
      <c r="E26" s="27">
        <v>0.75</v>
      </c>
      <c r="F26" s="6" t="s">
        <v>12</v>
      </c>
      <c r="G26" s="6" t="s">
        <v>13</v>
      </c>
      <c r="H26" s="6" t="s">
        <v>43</v>
      </c>
      <c r="I26" s="6" t="s">
        <v>75</v>
      </c>
      <c r="J26" s="5"/>
    </row>
    <row r="27" spans="1:10" x14ac:dyDescent="0.25">
      <c r="A27" s="5">
        <v>138</v>
      </c>
      <c r="B27" s="5">
        <v>36</v>
      </c>
      <c r="C27" s="22">
        <v>46265</v>
      </c>
      <c r="D27" s="23">
        <v>46265</v>
      </c>
      <c r="E27" s="28">
        <v>0.79166666666666663</v>
      </c>
      <c r="F27" s="5" t="s">
        <v>12</v>
      </c>
      <c r="G27" s="5" t="s">
        <v>13</v>
      </c>
      <c r="H27" s="5" t="s">
        <v>88</v>
      </c>
      <c r="I27" s="5" t="s">
        <v>41</v>
      </c>
      <c r="J27" s="5"/>
    </row>
    <row r="28" spans="1:10" x14ac:dyDescent="0.25">
      <c r="A28" s="5">
        <v>141</v>
      </c>
      <c r="B28" s="5">
        <v>36</v>
      </c>
      <c r="C28" s="25">
        <v>46266</v>
      </c>
      <c r="D28" s="26">
        <v>46266</v>
      </c>
      <c r="E28" s="27">
        <v>0.77083333333333337</v>
      </c>
      <c r="F28" s="6" t="s">
        <v>86</v>
      </c>
      <c r="G28" s="6" t="s">
        <v>44</v>
      </c>
      <c r="H28" s="6" t="s">
        <v>76</v>
      </c>
      <c r="I28" s="6" t="s">
        <v>136</v>
      </c>
      <c r="J28" s="5"/>
    </row>
    <row r="29" spans="1:10" x14ac:dyDescent="0.25">
      <c r="A29" s="5">
        <v>159</v>
      </c>
      <c r="B29" s="5">
        <v>36</v>
      </c>
      <c r="C29" s="25">
        <v>46267</v>
      </c>
      <c r="D29" s="26">
        <v>46267</v>
      </c>
      <c r="E29" s="27">
        <v>0.75</v>
      </c>
      <c r="F29" s="6" t="s">
        <v>12</v>
      </c>
      <c r="G29" s="6" t="s">
        <v>101</v>
      </c>
      <c r="H29" s="6" t="s">
        <v>48</v>
      </c>
      <c r="I29" s="6" t="s">
        <v>42</v>
      </c>
      <c r="J29" s="5"/>
    </row>
    <row r="30" spans="1:10" x14ac:dyDescent="0.25">
      <c r="A30" s="5">
        <v>183</v>
      </c>
      <c r="B30" s="5">
        <v>37</v>
      </c>
      <c r="C30" s="25">
        <v>46272</v>
      </c>
      <c r="D30" s="26">
        <v>46272</v>
      </c>
      <c r="E30" s="27">
        <v>0.75</v>
      </c>
      <c r="F30" s="6" t="s">
        <v>12</v>
      </c>
      <c r="G30" s="6" t="s">
        <v>11</v>
      </c>
      <c r="H30" s="6" t="s">
        <v>75</v>
      </c>
      <c r="I30" s="6" t="s">
        <v>48</v>
      </c>
      <c r="J30" s="5"/>
    </row>
    <row r="31" spans="1:10" x14ac:dyDescent="0.25">
      <c r="A31" s="5">
        <v>184</v>
      </c>
      <c r="B31" s="5">
        <v>37</v>
      </c>
      <c r="C31" s="22">
        <v>46272</v>
      </c>
      <c r="D31" s="23">
        <v>46272</v>
      </c>
      <c r="E31" s="28">
        <v>0.79166666666666663</v>
      </c>
      <c r="F31" s="5" t="s">
        <v>12</v>
      </c>
      <c r="G31" s="5" t="s">
        <v>11</v>
      </c>
      <c r="H31" s="5" t="s">
        <v>157</v>
      </c>
      <c r="I31" s="5" t="s">
        <v>88</v>
      </c>
      <c r="J31" s="5"/>
    </row>
    <row r="32" spans="1:10" x14ac:dyDescent="0.25">
      <c r="A32" s="5">
        <v>185</v>
      </c>
      <c r="B32" s="5">
        <v>37</v>
      </c>
      <c r="C32" s="25">
        <v>46272</v>
      </c>
      <c r="D32" s="26">
        <v>46272</v>
      </c>
      <c r="E32" s="27">
        <v>0.75</v>
      </c>
      <c r="F32" s="6" t="s">
        <v>12</v>
      </c>
      <c r="G32" s="6" t="s">
        <v>13</v>
      </c>
      <c r="H32" s="6" t="s">
        <v>42</v>
      </c>
      <c r="I32" s="6" t="s">
        <v>47</v>
      </c>
      <c r="J32" s="5"/>
    </row>
    <row r="33" spans="1:10" x14ac:dyDescent="0.25">
      <c r="A33" s="5">
        <v>186</v>
      </c>
      <c r="B33" s="5">
        <v>37</v>
      </c>
      <c r="C33" s="22">
        <v>46272</v>
      </c>
      <c r="D33" s="23">
        <v>46272</v>
      </c>
      <c r="E33" s="28">
        <v>0.79166666666666663</v>
      </c>
      <c r="F33" s="5" t="s">
        <v>12</v>
      </c>
      <c r="G33" s="5" t="s">
        <v>13</v>
      </c>
      <c r="H33" s="5" t="s">
        <v>41</v>
      </c>
      <c r="I33" s="5" t="s">
        <v>49</v>
      </c>
      <c r="J33" s="5"/>
    </row>
    <row r="34" spans="1:10" x14ac:dyDescent="0.25">
      <c r="A34" s="5">
        <v>187</v>
      </c>
      <c r="B34" s="5">
        <v>37</v>
      </c>
      <c r="C34" s="22">
        <v>46272</v>
      </c>
      <c r="D34" s="23">
        <v>46272</v>
      </c>
      <c r="E34" s="24">
        <v>0.75</v>
      </c>
      <c r="F34" s="5" t="s">
        <v>86</v>
      </c>
      <c r="G34" s="5" t="s">
        <v>24</v>
      </c>
      <c r="H34" s="5" t="s">
        <v>136</v>
      </c>
      <c r="I34" s="5" t="s">
        <v>105</v>
      </c>
      <c r="J34" s="5"/>
    </row>
    <row r="35" spans="1:10" x14ac:dyDescent="0.25">
      <c r="A35" s="5">
        <v>193</v>
      </c>
      <c r="B35" s="5">
        <v>37</v>
      </c>
      <c r="C35" s="25">
        <v>46273</v>
      </c>
      <c r="D35" s="26">
        <v>46273</v>
      </c>
      <c r="E35" s="27">
        <v>0.75</v>
      </c>
      <c r="F35" s="6" t="s">
        <v>86</v>
      </c>
      <c r="G35" s="6" t="s">
        <v>16</v>
      </c>
      <c r="H35" s="6" t="s">
        <v>57</v>
      </c>
      <c r="I35" s="6" t="s">
        <v>76</v>
      </c>
      <c r="J35" s="5"/>
    </row>
    <row r="36" spans="1:10" x14ac:dyDescent="0.25">
      <c r="A36" s="5">
        <v>204</v>
      </c>
      <c r="B36" s="5">
        <v>37</v>
      </c>
      <c r="C36" s="25">
        <v>46274</v>
      </c>
      <c r="D36" s="26">
        <v>46274</v>
      </c>
      <c r="E36" s="27">
        <v>0.70833333333333337</v>
      </c>
      <c r="F36" s="6" t="s">
        <v>12</v>
      </c>
      <c r="G36" s="6" t="s">
        <v>20</v>
      </c>
      <c r="H36" s="6" t="s">
        <v>61</v>
      </c>
      <c r="I36" s="6" t="s">
        <v>43</v>
      </c>
      <c r="J36" s="5"/>
    </row>
  </sheetData>
  <autoFilter ref="A1:I1" xr:uid="{04B03BA1-D677-4131-9B6C-AB43953D6B3D}"/>
  <conditionalFormatting sqref="A2:J36">
    <cfRule type="expression" dxfId="61" priority="2">
      <formula>ISODD($B2)</formula>
    </cfRule>
    <cfRule type="expression" dxfId="60" priority="3">
      <formula>ISEVEN($B2)</formula>
    </cfRule>
  </conditionalFormatting>
  <conditionalFormatting sqref="H2:I36">
    <cfRule type="cellIs" dxfId="59" priority="1" operator="equal">
      <formula>$K$2</formula>
    </cfRule>
  </conditionalFormatting>
  <pageMargins left="0.7" right="0.7" top="0.75" bottom="0.75" header="0.3" footer="0.3"/>
  <pageSetup paperSize="9" orientation="portrait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816492-5C36-4A3E-A5CB-1678E6E07E5E}">
  <sheetPr codeName="Sheet6"/>
  <dimension ref="A1:J61"/>
  <sheetViews>
    <sheetView zoomScale="80" zoomScaleNormal="80" workbookViewId="0">
      <selection activeCell="D3" sqref="D3"/>
    </sheetView>
  </sheetViews>
  <sheetFormatPr defaultRowHeight="15" x14ac:dyDescent="0.25"/>
  <cols>
    <col min="1" max="1" width="13.42578125" customWidth="1"/>
    <col min="2" max="2" width="8.42578125" customWidth="1"/>
    <col min="3" max="3" width="11.42578125" customWidth="1"/>
    <col min="4" max="4" width="7.28515625" customWidth="1"/>
    <col min="6" max="6" width="21" customWidth="1"/>
    <col min="7" max="7" width="25.85546875" customWidth="1"/>
    <col min="8" max="9" width="34.7109375" customWidth="1"/>
  </cols>
  <sheetData>
    <row r="1" spans="1:10" x14ac:dyDescent="0.25">
      <c r="A1" s="2" t="s">
        <v>145</v>
      </c>
      <c r="B1" s="2" t="s">
        <v>25</v>
      </c>
      <c r="C1" s="2" t="s">
        <v>0</v>
      </c>
      <c r="D1" s="2" t="s">
        <v>1</v>
      </c>
      <c r="E1" s="2" t="s">
        <v>2</v>
      </c>
      <c r="F1" s="2" t="s">
        <v>143</v>
      </c>
      <c r="G1" s="2" t="s">
        <v>5</v>
      </c>
      <c r="H1" s="2" t="s">
        <v>3</v>
      </c>
      <c r="I1" s="2" t="s">
        <v>4</v>
      </c>
      <c r="J1" s="2" t="s">
        <v>6</v>
      </c>
    </row>
    <row r="2" spans="1:10" x14ac:dyDescent="0.25">
      <c r="A2" s="5">
        <v>2</v>
      </c>
      <c r="B2" s="5">
        <v>33</v>
      </c>
      <c r="C2" s="25">
        <v>46244</v>
      </c>
      <c r="D2" s="26">
        <v>46244</v>
      </c>
      <c r="E2" s="27">
        <v>0.77083333333333337</v>
      </c>
      <c r="F2" s="6" t="s">
        <v>87</v>
      </c>
      <c r="G2" s="6" t="s">
        <v>44</v>
      </c>
      <c r="H2" s="6" t="s">
        <v>58</v>
      </c>
      <c r="I2" s="6" t="s">
        <v>137</v>
      </c>
      <c r="J2" s="6"/>
    </row>
    <row r="3" spans="1:10" x14ac:dyDescent="0.25">
      <c r="A3" s="5">
        <v>7</v>
      </c>
      <c r="B3" s="5">
        <v>33</v>
      </c>
      <c r="C3" s="25">
        <v>46245</v>
      </c>
      <c r="D3" s="26">
        <v>46245</v>
      </c>
      <c r="E3" s="27">
        <v>0.75</v>
      </c>
      <c r="F3" s="6" t="s">
        <v>87</v>
      </c>
      <c r="G3" s="6" t="s">
        <v>18</v>
      </c>
      <c r="H3" s="6" t="s">
        <v>51</v>
      </c>
      <c r="I3" s="6" t="s">
        <v>89</v>
      </c>
      <c r="J3" s="6"/>
    </row>
    <row r="4" spans="1:10" x14ac:dyDescent="0.25">
      <c r="A4" s="5">
        <v>10</v>
      </c>
      <c r="B4" s="5">
        <v>33</v>
      </c>
      <c r="C4" s="25">
        <v>46246</v>
      </c>
      <c r="D4" s="26">
        <v>46246</v>
      </c>
      <c r="E4" s="27">
        <v>0.70833333333333337</v>
      </c>
      <c r="F4" s="6" t="s">
        <v>87</v>
      </c>
      <c r="G4" s="6" t="s">
        <v>15</v>
      </c>
      <c r="H4" s="6" t="s">
        <v>96</v>
      </c>
      <c r="I4" s="6" t="s">
        <v>83</v>
      </c>
      <c r="J4" s="6"/>
    </row>
    <row r="5" spans="1:10" x14ac:dyDescent="0.25">
      <c r="A5" s="5">
        <v>14</v>
      </c>
      <c r="B5" s="5">
        <v>33</v>
      </c>
      <c r="C5" s="25">
        <v>46246</v>
      </c>
      <c r="D5" s="26">
        <v>46246</v>
      </c>
      <c r="E5" s="27">
        <v>0.70833333333333337</v>
      </c>
      <c r="F5" s="6" t="s">
        <v>87</v>
      </c>
      <c r="G5" s="6" t="s">
        <v>14</v>
      </c>
      <c r="H5" s="6" t="s">
        <v>100</v>
      </c>
      <c r="I5" s="6" t="s">
        <v>138</v>
      </c>
      <c r="J5" s="6"/>
    </row>
    <row r="6" spans="1:10" x14ac:dyDescent="0.25">
      <c r="A6" s="5">
        <v>20</v>
      </c>
      <c r="B6" s="5">
        <v>33</v>
      </c>
      <c r="C6" s="25">
        <v>46247</v>
      </c>
      <c r="D6" s="26">
        <v>46247</v>
      </c>
      <c r="E6" s="27">
        <v>0.79166666666666663</v>
      </c>
      <c r="F6" s="6" t="s">
        <v>87</v>
      </c>
      <c r="G6" s="6" t="s">
        <v>19</v>
      </c>
      <c r="H6" s="6" t="s">
        <v>139</v>
      </c>
      <c r="I6" s="6" t="s">
        <v>106</v>
      </c>
      <c r="J6" s="6"/>
    </row>
    <row r="7" spans="1:10" x14ac:dyDescent="0.25">
      <c r="A7" s="5">
        <v>22</v>
      </c>
      <c r="B7" s="5">
        <v>33</v>
      </c>
      <c r="C7" s="25">
        <v>46247</v>
      </c>
      <c r="D7" s="26">
        <v>46247</v>
      </c>
      <c r="E7" s="27">
        <v>0.75</v>
      </c>
      <c r="F7" s="6" t="s">
        <v>87</v>
      </c>
      <c r="G7" s="6" t="s">
        <v>10</v>
      </c>
      <c r="H7" s="6" t="s">
        <v>108</v>
      </c>
      <c r="I7" s="6" t="s">
        <v>50</v>
      </c>
      <c r="J7" s="6"/>
    </row>
    <row r="8" spans="1:10" x14ac:dyDescent="0.25">
      <c r="A8" s="5">
        <v>33</v>
      </c>
      <c r="B8" s="5">
        <v>34</v>
      </c>
      <c r="C8" s="25">
        <v>46252</v>
      </c>
      <c r="D8" s="26">
        <v>46252</v>
      </c>
      <c r="E8" s="27">
        <v>0.75</v>
      </c>
      <c r="F8" s="6" t="s">
        <v>87</v>
      </c>
      <c r="G8" s="6" t="s">
        <v>17</v>
      </c>
      <c r="H8" s="6" t="s">
        <v>83</v>
      </c>
      <c r="I8" s="6" t="s">
        <v>108</v>
      </c>
      <c r="J8" s="6"/>
    </row>
    <row r="9" spans="1:10" x14ac:dyDescent="0.25">
      <c r="A9" s="5">
        <v>35</v>
      </c>
      <c r="B9" s="5">
        <v>34</v>
      </c>
      <c r="C9" s="25">
        <v>46252</v>
      </c>
      <c r="D9" s="26">
        <v>46252</v>
      </c>
      <c r="E9" s="27">
        <v>0.75</v>
      </c>
      <c r="F9" s="6" t="s">
        <v>87</v>
      </c>
      <c r="G9" s="6" t="s">
        <v>23</v>
      </c>
      <c r="H9" s="6" t="s">
        <v>106</v>
      </c>
      <c r="I9" s="6" t="s">
        <v>58</v>
      </c>
      <c r="J9" s="6"/>
    </row>
    <row r="10" spans="1:10" x14ac:dyDescent="0.25">
      <c r="A10" s="5">
        <v>40</v>
      </c>
      <c r="B10" s="5">
        <v>34</v>
      </c>
      <c r="C10" s="25">
        <v>46252</v>
      </c>
      <c r="D10" s="26">
        <v>46252</v>
      </c>
      <c r="E10" s="27">
        <v>0.70833333333333337</v>
      </c>
      <c r="F10" s="6" t="s">
        <v>87</v>
      </c>
      <c r="G10" s="6" t="s">
        <v>19</v>
      </c>
      <c r="H10" s="6" t="s">
        <v>138</v>
      </c>
      <c r="I10" s="6" t="s">
        <v>96</v>
      </c>
      <c r="J10" s="6"/>
    </row>
    <row r="11" spans="1:10" x14ac:dyDescent="0.25">
      <c r="A11" s="5">
        <v>61</v>
      </c>
      <c r="B11" s="5">
        <v>34</v>
      </c>
      <c r="C11" s="25">
        <v>46253</v>
      </c>
      <c r="D11" s="26">
        <v>46253</v>
      </c>
      <c r="E11" s="27">
        <v>0.70833333333333337</v>
      </c>
      <c r="F11" s="6" t="s">
        <v>87</v>
      </c>
      <c r="G11" s="6" t="s">
        <v>14</v>
      </c>
      <c r="H11" s="6" t="s">
        <v>100</v>
      </c>
      <c r="I11" s="6" t="s">
        <v>137</v>
      </c>
      <c r="J11" s="6"/>
    </row>
    <row r="12" spans="1:10" x14ac:dyDescent="0.25">
      <c r="A12" s="5">
        <v>71</v>
      </c>
      <c r="B12" s="5">
        <v>34</v>
      </c>
      <c r="C12" s="25">
        <v>46254</v>
      </c>
      <c r="D12" s="26">
        <v>46254</v>
      </c>
      <c r="E12" s="27">
        <v>0.79166666666666663</v>
      </c>
      <c r="F12" s="6" t="s">
        <v>87</v>
      </c>
      <c r="G12" s="6" t="s">
        <v>9</v>
      </c>
      <c r="H12" s="6" t="s">
        <v>50</v>
      </c>
      <c r="I12" s="6" t="s">
        <v>51</v>
      </c>
      <c r="J12" s="6"/>
    </row>
    <row r="13" spans="1:10" x14ac:dyDescent="0.25">
      <c r="A13" s="5">
        <v>72</v>
      </c>
      <c r="B13" s="5">
        <v>34</v>
      </c>
      <c r="C13" s="25">
        <v>46254</v>
      </c>
      <c r="D13" s="26">
        <v>46254</v>
      </c>
      <c r="E13" s="27">
        <v>0.79166666666666663</v>
      </c>
      <c r="F13" s="6" t="s">
        <v>87</v>
      </c>
      <c r="G13" s="6" t="s">
        <v>9</v>
      </c>
      <c r="H13" s="6" t="s">
        <v>89</v>
      </c>
      <c r="I13" s="6" t="s">
        <v>139</v>
      </c>
      <c r="J13" s="6"/>
    </row>
    <row r="14" spans="1:10" x14ac:dyDescent="0.25">
      <c r="A14" s="5">
        <v>76</v>
      </c>
      <c r="B14" s="5">
        <v>35</v>
      </c>
      <c r="C14" s="25">
        <v>46258</v>
      </c>
      <c r="D14" s="26">
        <v>46258</v>
      </c>
      <c r="E14" s="27">
        <v>0.75</v>
      </c>
      <c r="F14" s="6" t="s">
        <v>87</v>
      </c>
      <c r="G14" s="6" t="s">
        <v>18</v>
      </c>
      <c r="H14" s="6" t="s">
        <v>51</v>
      </c>
      <c r="I14" s="6" t="s">
        <v>108</v>
      </c>
      <c r="J14" s="6"/>
    </row>
    <row r="15" spans="1:10" x14ac:dyDescent="0.25">
      <c r="A15" s="5">
        <v>83</v>
      </c>
      <c r="B15" s="5">
        <v>35</v>
      </c>
      <c r="C15" s="25">
        <v>46259</v>
      </c>
      <c r="D15" s="26">
        <v>46259</v>
      </c>
      <c r="E15" s="27">
        <v>0.77083333333333337</v>
      </c>
      <c r="F15" s="6" t="s">
        <v>87</v>
      </c>
      <c r="G15" s="6" t="s">
        <v>44</v>
      </c>
      <c r="H15" s="6" t="s">
        <v>58</v>
      </c>
      <c r="I15" s="6" t="s">
        <v>89</v>
      </c>
      <c r="J15" s="6"/>
    </row>
    <row r="16" spans="1:10" x14ac:dyDescent="0.25">
      <c r="A16" s="5">
        <v>84</v>
      </c>
      <c r="B16" s="5">
        <v>35</v>
      </c>
      <c r="C16" s="25">
        <v>46259</v>
      </c>
      <c r="D16" s="26">
        <v>46259</v>
      </c>
      <c r="E16" s="27">
        <v>0.70833333333333337</v>
      </c>
      <c r="F16" s="6" t="s">
        <v>87</v>
      </c>
      <c r="G16" s="6" t="s">
        <v>19</v>
      </c>
      <c r="H16" s="6" t="s">
        <v>139</v>
      </c>
      <c r="I16" s="6" t="s">
        <v>50</v>
      </c>
      <c r="J16" s="6"/>
    </row>
    <row r="17" spans="1:10" x14ac:dyDescent="0.25">
      <c r="A17" s="5">
        <v>89</v>
      </c>
      <c r="B17" s="5">
        <v>35</v>
      </c>
      <c r="C17" s="25">
        <v>46260</v>
      </c>
      <c r="D17" s="26">
        <v>46260</v>
      </c>
      <c r="E17" s="27">
        <v>0.70833333333333337</v>
      </c>
      <c r="F17" s="6" t="s">
        <v>87</v>
      </c>
      <c r="G17" s="6" t="s">
        <v>15</v>
      </c>
      <c r="H17" s="6" t="s">
        <v>96</v>
      </c>
      <c r="I17" s="6" t="s">
        <v>137</v>
      </c>
      <c r="J17" s="6"/>
    </row>
    <row r="18" spans="1:10" x14ac:dyDescent="0.25">
      <c r="A18" s="5">
        <v>98</v>
      </c>
      <c r="B18" s="5">
        <v>35</v>
      </c>
      <c r="C18" s="25">
        <v>46260</v>
      </c>
      <c r="D18" s="26">
        <v>46260</v>
      </c>
      <c r="E18" s="27">
        <v>0.79166666666666663</v>
      </c>
      <c r="F18" s="6" t="s">
        <v>87</v>
      </c>
      <c r="G18" s="6" t="s">
        <v>23</v>
      </c>
      <c r="H18" s="6" t="s">
        <v>106</v>
      </c>
      <c r="I18" s="6" t="s">
        <v>100</v>
      </c>
      <c r="J18" s="6"/>
    </row>
    <row r="19" spans="1:10" x14ac:dyDescent="0.25">
      <c r="A19" s="5">
        <v>120</v>
      </c>
      <c r="B19" s="5">
        <v>35</v>
      </c>
      <c r="C19" s="25">
        <v>46261</v>
      </c>
      <c r="D19" s="26">
        <v>46261</v>
      </c>
      <c r="E19" s="27">
        <v>0.79166666666666663</v>
      </c>
      <c r="F19" s="6" t="s">
        <v>87</v>
      </c>
      <c r="G19" s="6" t="s">
        <v>19</v>
      </c>
      <c r="H19" s="6" t="s">
        <v>138</v>
      </c>
      <c r="I19" s="6" t="s">
        <v>83</v>
      </c>
      <c r="J19" s="6"/>
    </row>
    <row r="20" spans="1:10" x14ac:dyDescent="0.25">
      <c r="A20" s="5">
        <v>139</v>
      </c>
      <c r="B20" s="5">
        <v>36</v>
      </c>
      <c r="C20" s="25">
        <v>46265</v>
      </c>
      <c r="D20" s="26">
        <v>46265</v>
      </c>
      <c r="E20" s="27">
        <v>0.75</v>
      </c>
      <c r="F20" s="6" t="s">
        <v>87</v>
      </c>
      <c r="G20" s="6" t="s">
        <v>24</v>
      </c>
      <c r="H20" s="6" t="s">
        <v>137</v>
      </c>
      <c r="I20" s="6" t="s">
        <v>50</v>
      </c>
      <c r="J20" s="6"/>
    </row>
    <row r="21" spans="1:10" x14ac:dyDescent="0.25">
      <c r="A21" s="5">
        <v>142</v>
      </c>
      <c r="B21" s="5">
        <v>36</v>
      </c>
      <c r="C21" s="25">
        <v>46266</v>
      </c>
      <c r="D21" s="26">
        <v>46266</v>
      </c>
      <c r="E21" s="27">
        <v>0.70833333333333337</v>
      </c>
      <c r="F21" s="6" t="s">
        <v>87</v>
      </c>
      <c r="G21" s="6" t="s">
        <v>19</v>
      </c>
      <c r="H21" s="6" t="s">
        <v>139</v>
      </c>
      <c r="I21" s="6" t="s">
        <v>100</v>
      </c>
      <c r="J21" s="6"/>
    </row>
    <row r="22" spans="1:10" x14ac:dyDescent="0.25">
      <c r="A22" s="5">
        <v>154</v>
      </c>
      <c r="B22" s="5">
        <v>36</v>
      </c>
      <c r="C22" s="25">
        <v>46267</v>
      </c>
      <c r="D22" s="26">
        <v>46267</v>
      </c>
      <c r="E22" s="27">
        <v>0.77083333333333337</v>
      </c>
      <c r="F22" s="6" t="s">
        <v>87</v>
      </c>
      <c r="G22" s="6" t="s">
        <v>44</v>
      </c>
      <c r="H22" s="6" t="s">
        <v>58</v>
      </c>
      <c r="I22" s="6" t="s">
        <v>83</v>
      </c>
      <c r="J22" s="6"/>
    </row>
    <row r="23" spans="1:10" x14ac:dyDescent="0.25">
      <c r="A23" s="5">
        <v>162</v>
      </c>
      <c r="B23" s="5">
        <v>36</v>
      </c>
      <c r="C23" s="25">
        <v>46268</v>
      </c>
      <c r="D23" s="26">
        <v>46268</v>
      </c>
      <c r="E23" s="27">
        <v>0.79166666666666663</v>
      </c>
      <c r="F23" s="6" t="s">
        <v>87</v>
      </c>
      <c r="G23" s="6" t="s">
        <v>15</v>
      </c>
      <c r="H23" s="6" t="s">
        <v>96</v>
      </c>
      <c r="I23" s="6" t="s">
        <v>51</v>
      </c>
      <c r="J23" s="6"/>
    </row>
    <row r="24" spans="1:10" x14ac:dyDescent="0.25">
      <c r="A24" s="5">
        <v>172</v>
      </c>
      <c r="B24" s="5">
        <v>36</v>
      </c>
      <c r="C24" s="25">
        <v>46268</v>
      </c>
      <c r="D24" s="26">
        <v>46268</v>
      </c>
      <c r="E24" s="27">
        <v>0.79166666666666663</v>
      </c>
      <c r="F24" s="6" t="s">
        <v>87</v>
      </c>
      <c r="G24" s="6" t="s">
        <v>9</v>
      </c>
      <c r="H24" s="6" t="s">
        <v>89</v>
      </c>
      <c r="I24" s="6" t="s">
        <v>106</v>
      </c>
      <c r="J24" s="6"/>
    </row>
    <row r="25" spans="1:10" x14ac:dyDescent="0.25">
      <c r="A25" s="5">
        <v>173</v>
      </c>
      <c r="B25" s="5">
        <v>36</v>
      </c>
      <c r="C25" s="25">
        <v>46268</v>
      </c>
      <c r="D25" s="26">
        <v>46268</v>
      </c>
      <c r="E25" s="27">
        <v>0.75</v>
      </c>
      <c r="F25" s="6" t="s">
        <v>87</v>
      </c>
      <c r="G25" s="6" t="s">
        <v>10</v>
      </c>
      <c r="H25" s="6" t="s">
        <v>108</v>
      </c>
      <c r="I25" s="6" t="s">
        <v>138</v>
      </c>
      <c r="J25" s="6"/>
    </row>
    <row r="26" spans="1:10" x14ac:dyDescent="0.25">
      <c r="A26" s="5">
        <v>188</v>
      </c>
      <c r="B26" s="5">
        <v>37</v>
      </c>
      <c r="C26" s="25">
        <v>46272</v>
      </c>
      <c r="D26" s="26">
        <v>46272</v>
      </c>
      <c r="E26" s="27">
        <v>0.75</v>
      </c>
      <c r="F26" s="6" t="s">
        <v>87</v>
      </c>
      <c r="G26" s="6" t="s">
        <v>24</v>
      </c>
      <c r="H26" s="6" t="s">
        <v>137</v>
      </c>
      <c r="I26" s="6" t="s">
        <v>108</v>
      </c>
      <c r="J26" s="6"/>
    </row>
    <row r="27" spans="1:10" x14ac:dyDescent="0.25">
      <c r="A27" s="5">
        <v>189</v>
      </c>
      <c r="B27" s="5">
        <v>37</v>
      </c>
      <c r="C27" s="25">
        <v>46273</v>
      </c>
      <c r="D27" s="26">
        <v>46273</v>
      </c>
      <c r="E27" s="27">
        <v>0.75</v>
      </c>
      <c r="F27" s="6" t="s">
        <v>87</v>
      </c>
      <c r="G27" s="6" t="s">
        <v>17</v>
      </c>
      <c r="H27" s="6" t="s">
        <v>83</v>
      </c>
      <c r="I27" s="6" t="s">
        <v>89</v>
      </c>
      <c r="J27" s="6"/>
    </row>
    <row r="28" spans="1:10" x14ac:dyDescent="0.25">
      <c r="A28" s="5">
        <v>194</v>
      </c>
      <c r="B28" s="5">
        <v>37</v>
      </c>
      <c r="C28" s="25">
        <v>46273</v>
      </c>
      <c r="D28" s="26">
        <v>46273</v>
      </c>
      <c r="E28" s="27">
        <v>0.70833333333333337</v>
      </c>
      <c r="F28" s="6" t="s">
        <v>87</v>
      </c>
      <c r="G28" s="6" t="s">
        <v>19</v>
      </c>
      <c r="H28" s="6" t="s">
        <v>138</v>
      </c>
      <c r="I28" s="6" t="s">
        <v>51</v>
      </c>
      <c r="J28" s="6"/>
    </row>
    <row r="29" spans="1:10" x14ac:dyDescent="0.25">
      <c r="A29" s="5">
        <v>196</v>
      </c>
      <c r="B29" s="5">
        <v>37</v>
      </c>
      <c r="C29" s="25">
        <v>46274</v>
      </c>
      <c r="D29" s="26">
        <v>46274</v>
      </c>
      <c r="E29" s="27">
        <v>0.70833333333333337</v>
      </c>
      <c r="F29" s="6" t="s">
        <v>87</v>
      </c>
      <c r="G29" s="6" t="s">
        <v>15</v>
      </c>
      <c r="H29" s="6" t="s">
        <v>96</v>
      </c>
      <c r="I29" s="6" t="s">
        <v>139</v>
      </c>
      <c r="J29" s="6"/>
    </row>
    <row r="30" spans="1:10" x14ac:dyDescent="0.25">
      <c r="A30" s="5">
        <v>200</v>
      </c>
      <c r="B30" s="5">
        <v>37</v>
      </c>
      <c r="C30" s="25">
        <v>46274</v>
      </c>
      <c r="D30" s="26">
        <v>46274</v>
      </c>
      <c r="E30" s="27">
        <v>0.79166666666666663</v>
      </c>
      <c r="F30" s="6" t="s">
        <v>87</v>
      </c>
      <c r="G30" s="6" t="s">
        <v>23</v>
      </c>
      <c r="H30" s="6" t="s">
        <v>106</v>
      </c>
      <c r="I30" s="6" t="s">
        <v>50</v>
      </c>
      <c r="J30" s="6"/>
    </row>
    <row r="31" spans="1:10" x14ac:dyDescent="0.25">
      <c r="A31" s="5">
        <v>206</v>
      </c>
      <c r="B31" s="5">
        <v>37</v>
      </c>
      <c r="C31" s="25">
        <v>46274</v>
      </c>
      <c r="D31" s="26">
        <v>46274</v>
      </c>
      <c r="E31" s="27">
        <v>0.70833333333333337</v>
      </c>
      <c r="F31" s="6" t="s">
        <v>87</v>
      </c>
      <c r="G31" s="6" t="s">
        <v>14</v>
      </c>
      <c r="H31" s="6" t="s">
        <v>100</v>
      </c>
      <c r="I31" s="6" t="s">
        <v>58</v>
      </c>
      <c r="J31" s="6"/>
    </row>
    <row r="32" spans="1:10" x14ac:dyDescent="0.25">
      <c r="A32" s="5">
        <v>228</v>
      </c>
      <c r="B32" s="5">
        <v>38</v>
      </c>
      <c r="C32" s="25">
        <v>46280</v>
      </c>
      <c r="D32" s="26">
        <v>46280</v>
      </c>
      <c r="E32" s="27">
        <v>0.75</v>
      </c>
      <c r="F32" s="6" t="s">
        <v>87</v>
      </c>
      <c r="G32" s="6" t="s">
        <v>17</v>
      </c>
      <c r="H32" s="6" t="s">
        <v>83</v>
      </c>
      <c r="I32" s="6" t="s">
        <v>100</v>
      </c>
      <c r="J32" s="6"/>
    </row>
    <row r="33" spans="1:10" x14ac:dyDescent="0.25">
      <c r="A33" s="5">
        <v>229</v>
      </c>
      <c r="B33" s="5">
        <v>38</v>
      </c>
      <c r="C33" s="25">
        <v>46280</v>
      </c>
      <c r="D33" s="26">
        <v>46280</v>
      </c>
      <c r="E33" s="27">
        <v>0.75</v>
      </c>
      <c r="F33" s="6" t="s">
        <v>87</v>
      </c>
      <c r="G33" s="6" t="s">
        <v>18</v>
      </c>
      <c r="H33" s="6" t="s">
        <v>51</v>
      </c>
      <c r="I33" s="6" t="s">
        <v>137</v>
      </c>
      <c r="J33" s="6"/>
    </row>
    <row r="34" spans="1:10" x14ac:dyDescent="0.25">
      <c r="A34" s="5">
        <v>231</v>
      </c>
      <c r="B34" s="5">
        <v>38</v>
      </c>
      <c r="C34" s="25">
        <v>46280</v>
      </c>
      <c r="D34" s="26">
        <v>46280</v>
      </c>
      <c r="E34" s="27">
        <v>0.77083333333333337</v>
      </c>
      <c r="F34" s="6" t="s">
        <v>87</v>
      </c>
      <c r="G34" s="6" t="s">
        <v>44</v>
      </c>
      <c r="H34" s="6" t="s">
        <v>58</v>
      </c>
      <c r="I34" s="6" t="s">
        <v>96</v>
      </c>
      <c r="J34" s="6"/>
    </row>
    <row r="35" spans="1:10" x14ac:dyDescent="0.25">
      <c r="A35" s="5">
        <v>261</v>
      </c>
      <c r="B35" s="5">
        <v>38</v>
      </c>
      <c r="C35" s="25">
        <v>46282</v>
      </c>
      <c r="D35" s="26">
        <v>46282</v>
      </c>
      <c r="E35" s="27">
        <v>0.79166666666666663</v>
      </c>
      <c r="F35" s="6" t="s">
        <v>87</v>
      </c>
      <c r="G35" s="6" t="s">
        <v>19</v>
      </c>
      <c r="H35" s="6" t="s">
        <v>139</v>
      </c>
      <c r="I35" s="6" t="s">
        <v>138</v>
      </c>
      <c r="J35" s="6"/>
    </row>
    <row r="36" spans="1:10" x14ac:dyDescent="0.25">
      <c r="A36" s="5">
        <v>263</v>
      </c>
      <c r="B36" s="5">
        <v>38</v>
      </c>
      <c r="C36" s="25">
        <v>46282</v>
      </c>
      <c r="D36" s="26">
        <v>46282</v>
      </c>
      <c r="E36" s="27">
        <v>0.79166666666666663</v>
      </c>
      <c r="F36" s="6" t="s">
        <v>87</v>
      </c>
      <c r="G36" s="6" t="s">
        <v>9</v>
      </c>
      <c r="H36" s="6" t="s">
        <v>50</v>
      </c>
      <c r="I36" s="6" t="s">
        <v>89</v>
      </c>
      <c r="J36" s="6"/>
    </row>
    <row r="37" spans="1:10" x14ac:dyDescent="0.25">
      <c r="A37" s="5">
        <v>265</v>
      </c>
      <c r="B37" s="5">
        <v>38</v>
      </c>
      <c r="C37" s="25">
        <v>46282</v>
      </c>
      <c r="D37" s="26">
        <v>46282</v>
      </c>
      <c r="E37" s="27">
        <v>0.79166666666666663</v>
      </c>
      <c r="F37" s="6" t="s">
        <v>87</v>
      </c>
      <c r="G37" s="6" t="s">
        <v>10</v>
      </c>
      <c r="H37" s="6" t="s">
        <v>108</v>
      </c>
      <c r="I37" s="6" t="s">
        <v>106</v>
      </c>
      <c r="J37" s="6"/>
    </row>
    <row r="38" spans="1:10" x14ac:dyDescent="0.25">
      <c r="A38" s="5">
        <v>271</v>
      </c>
      <c r="B38" s="5">
        <v>39</v>
      </c>
      <c r="C38" s="25">
        <v>46286</v>
      </c>
      <c r="D38" s="26">
        <v>46286</v>
      </c>
      <c r="E38" s="27">
        <v>0.75</v>
      </c>
      <c r="F38" s="6" t="s">
        <v>87</v>
      </c>
      <c r="G38" s="6" t="s">
        <v>24</v>
      </c>
      <c r="H38" s="6" t="s">
        <v>137</v>
      </c>
      <c r="I38" s="6" t="s">
        <v>139</v>
      </c>
      <c r="J38" s="6"/>
    </row>
    <row r="39" spans="1:10" x14ac:dyDescent="0.25">
      <c r="A39" s="5">
        <v>275</v>
      </c>
      <c r="B39" s="5">
        <v>39</v>
      </c>
      <c r="C39" s="25">
        <v>46287</v>
      </c>
      <c r="D39" s="26">
        <v>46287</v>
      </c>
      <c r="E39" s="27">
        <v>0.70833333333333337</v>
      </c>
      <c r="F39" s="6" t="s">
        <v>87</v>
      </c>
      <c r="G39" s="6" t="s">
        <v>19</v>
      </c>
      <c r="H39" s="6" t="s">
        <v>138</v>
      </c>
      <c r="I39" s="6" t="s">
        <v>58</v>
      </c>
      <c r="J39" s="6"/>
    </row>
    <row r="40" spans="1:10" x14ac:dyDescent="0.25">
      <c r="A40" s="5">
        <v>295</v>
      </c>
      <c r="B40" s="5">
        <v>39</v>
      </c>
      <c r="C40" s="25">
        <v>46288</v>
      </c>
      <c r="D40" s="26">
        <v>46288</v>
      </c>
      <c r="E40" s="27">
        <v>0.70833333333333337</v>
      </c>
      <c r="F40" s="6" t="s">
        <v>87</v>
      </c>
      <c r="G40" s="6" t="s">
        <v>14</v>
      </c>
      <c r="H40" s="6" t="s">
        <v>100</v>
      </c>
      <c r="I40" s="6" t="s">
        <v>96</v>
      </c>
      <c r="J40" s="6"/>
    </row>
    <row r="41" spans="1:10" x14ac:dyDescent="0.25">
      <c r="A41" s="5">
        <v>301</v>
      </c>
      <c r="B41" s="5">
        <v>39</v>
      </c>
      <c r="C41" s="25">
        <v>46289</v>
      </c>
      <c r="D41" s="26">
        <v>46289</v>
      </c>
      <c r="E41" s="27">
        <v>0.79166666666666663</v>
      </c>
      <c r="F41" s="6" t="s">
        <v>87</v>
      </c>
      <c r="G41" s="6" t="s">
        <v>23</v>
      </c>
      <c r="H41" s="6" t="s">
        <v>106</v>
      </c>
      <c r="I41" s="6" t="s">
        <v>51</v>
      </c>
      <c r="J41" s="6"/>
    </row>
    <row r="42" spans="1:10" x14ac:dyDescent="0.25">
      <c r="A42" s="5">
        <v>307</v>
      </c>
      <c r="B42" s="5">
        <v>39</v>
      </c>
      <c r="C42" s="25">
        <v>46289</v>
      </c>
      <c r="D42" s="26">
        <v>46289</v>
      </c>
      <c r="E42" s="27">
        <v>0.75</v>
      </c>
      <c r="F42" s="6" t="s">
        <v>87</v>
      </c>
      <c r="G42" s="6" t="s">
        <v>9</v>
      </c>
      <c r="H42" s="6" t="s">
        <v>89</v>
      </c>
      <c r="I42" s="6" t="s">
        <v>108</v>
      </c>
      <c r="J42" s="6"/>
    </row>
    <row r="43" spans="1:10" x14ac:dyDescent="0.25">
      <c r="A43" s="5">
        <v>308</v>
      </c>
      <c r="B43" s="5">
        <v>39</v>
      </c>
      <c r="C43" s="25">
        <v>46289</v>
      </c>
      <c r="D43" s="26">
        <v>46289</v>
      </c>
      <c r="E43" s="27">
        <v>0.79166666666666663</v>
      </c>
      <c r="F43" s="6" t="s">
        <v>87</v>
      </c>
      <c r="G43" s="6" t="s">
        <v>9</v>
      </c>
      <c r="H43" s="6" t="s">
        <v>50</v>
      </c>
      <c r="I43" s="6" t="s">
        <v>83</v>
      </c>
      <c r="J43" s="6"/>
    </row>
    <row r="44" spans="1:10" x14ac:dyDescent="0.25">
      <c r="A44" s="5">
        <v>318</v>
      </c>
      <c r="B44" s="5">
        <v>40</v>
      </c>
      <c r="C44" s="25">
        <v>46293</v>
      </c>
      <c r="D44" s="26">
        <v>46293</v>
      </c>
      <c r="E44" s="27">
        <v>0.75</v>
      </c>
      <c r="F44" s="6" t="s">
        <v>87</v>
      </c>
      <c r="G44" s="6" t="s">
        <v>24</v>
      </c>
      <c r="H44" s="6" t="s">
        <v>137</v>
      </c>
      <c r="I44" s="6" t="s">
        <v>138</v>
      </c>
      <c r="J44" s="6"/>
    </row>
    <row r="45" spans="1:10" x14ac:dyDescent="0.25">
      <c r="A45" s="5">
        <v>319</v>
      </c>
      <c r="B45" s="5">
        <v>40</v>
      </c>
      <c r="C45" s="25">
        <v>46294</v>
      </c>
      <c r="D45" s="26">
        <v>46294</v>
      </c>
      <c r="E45" s="27">
        <v>0.75</v>
      </c>
      <c r="F45" s="6" t="s">
        <v>87</v>
      </c>
      <c r="G45" s="6" t="s">
        <v>18</v>
      </c>
      <c r="H45" s="6" t="s">
        <v>51</v>
      </c>
      <c r="I45" s="6" t="s">
        <v>83</v>
      </c>
      <c r="J45" s="6"/>
    </row>
    <row r="46" spans="1:10" x14ac:dyDescent="0.25">
      <c r="A46" s="5">
        <v>332</v>
      </c>
      <c r="B46" s="5">
        <v>40</v>
      </c>
      <c r="C46" s="25">
        <v>46295</v>
      </c>
      <c r="D46" s="26">
        <v>46295</v>
      </c>
      <c r="E46" s="27">
        <v>0.79166666666666663</v>
      </c>
      <c r="F46" s="6" t="s">
        <v>87</v>
      </c>
      <c r="G46" s="6" t="s">
        <v>23</v>
      </c>
      <c r="H46" s="6" t="s">
        <v>106</v>
      </c>
      <c r="I46" s="6" t="s">
        <v>96</v>
      </c>
      <c r="J46" s="6"/>
    </row>
    <row r="47" spans="1:10" x14ac:dyDescent="0.25">
      <c r="A47" s="5">
        <v>349</v>
      </c>
      <c r="B47" s="5">
        <v>40</v>
      </c>
      <c r="C47" s="25">
        <v>46296</v>
      </c>
      <c r="D47" s="26">
        <v>46296</v>
      </c>
      <c r="E47" s="27">
        <v>0.79166666666666663</v>
      </c>
      <c r="F47" s="6" t="s">
        <v>87</v>
      </c>
      <c r="G47" s="6" t="s">
        <v>9</v>
      </c>
      <c r="H47" s="6" t="s">
        <v>50</v>
      </c>
      <c r="I47" s="6" t="s">
        <v>58</v>
      </c>
      <c r="J47" s="6"/>
    </row>
    <row r="48" spans="1:10" x14ac:dyDescent="0.25">
      <c r="A48" s="5">
        <v>350</v>
      </c>
      <c r="B48" s="5">
        <v>40</v>
      </c>
      <c r="C48" s="25">
        <v>46296</v>
      </c>
      <c r="D48" s="26">
        <v>46296</v>
      </c>
      <c r="E48" s="27">
        <v>0.79166666666666663</v>
      </c>
      <c r="F48" s="6" t="s">
        <v>87</v>
      </c>
      <c r="G48" s="6" t="s">
        <v>9</v>
      </c>
      <c r="H48" s="6" t="s">
        <v>89</v>
      </c>
      <c r="I48" s="6" t="s">
        <v>100</v>
      </c>
      <c r="J48" s="6"/>
    </row>
    <row r="49" spans="1:10" x14ac:dyDescent="0.25">
      <c r="A49" s="5">
        <v>352</v>
      </c>
      <c r="B49" s="5">
        <v>40</v>
      </c>
      <c r="C49" s="25">
        <v>46296</v>
      </c>
      <c r="D49" s="26">
        <v>46296</v>
      </c>
      <c r="E49" s="27">
        <v>0.79166666666666663</v>
      </c>
      <c r="F49" s="6" t="s">
        <v>87</v>
      </c>
      <c r="G49" s="6" t="s">
        <v>10</v>
      </c>
      <c r="H49" s="6" t="s">
        <v>108</v>
      </c>
      <c r="I49" s="6" t="s">
        <v>139</v>
      </c>
      <c r="J49" s="6"/>
    </row>
    <row r="50" spans="1:10" x14ac:dyDescent="0.25">
      <c r="A50" s="5">
        <v>357</v>
      </c>
      <c r="B50" s="5">
        <v>41</v>
      </c>
      <c r="C50" s="25">
        <v>46301</v>
      </c>
      <c r="D50" s="26">
        <v>46301</v>
      </c>
      <c r="E50" s="27">
        <v>0.75</v>
      </c>
      <c r="F50" s="6" t="s">
        <v>87</v>
      </c>
      <c r="G50" s="6" t="s">
        <v>17</v>
      </c>
      <c r="H50" s="6" t="s">
        <v>83</v>
      </c>
      <c r="I50" s="6" t="s">
        <v>137</v>
      </c>
      <c r="J50" s="6"/>
    </row>
    <row r="51" spans="1:10" x14ac:dyDescent="0.25">
      <c r="A51" s="5">
        <v>359</v>
      </c>
      <c r="B51" s="5">
        <v>41</v>
      </c>
      <c r="C51" s="25">
        <v>46301</v>
      </c>
      <c r="D51" s="26">
        <v>46301</v>
      </c>
      <c r="E51" s="27">
        <v>0.77083333333333337</v>
      </c>
      <c r="F51" s="6" t="s">
        <v>87</v>
      </c>
      <c r="G51" s="6" t="s">
        <v>44</v>
      </c>
      <c r="H51" s="6" t="s">
        <v>58</v>
      </c>
      <c r="I51" s="6" t="s">
        <v>108</v>
      </c>
      <c r="J51" s="6"/>
    </row>
    <row r="52" spans="1:10" x14ac:dyDescent="0.25">
      <c r="A52" s="5">
        <v>360</v>
      </c>
      <c r="B52" s="5">
        <v>41</v>
      </c>
      <c r="C52" s="25">
        <v>46301</v>
      </c>
      <c r="D52" s="26">
        <v>46301</v>
      </c>
      <c r="E52" s="27">
        <v>0.70833333333333337</v>
      </c>
      <c r="F52" s="6" t="s">
        <v>87</v>
      </c>
      <c r="G52" s="6" t="s">
        <v>19</v>
      </c>
      <c r="H52" s="6" t="s">
        <v>139</v>
      </c>
      <c r="I52" s="6" t="s">
        <v>51</v>
      </c>
      <c r="J52" s="6"/>
    </row>
    <row r="53" spans="1:10" x14ac:dyDescent="0.25">
      <c r="A53" s="5">
        <v>363</v>
      </c>
      <c r="B53" s="5">
        <v>41</v>
      </c>
      <c r="C53" s="25">
        <v>46302</v>
      </c>
      <c r="D53" s="26">
        <v>46302</v>
      </c>
      <c r="E53" s="27">
        <v>0.70833333333333337</v>
      </c>
      <c r="F53" s="6" t="s">
        <v>87</v>
      </c>
      <c r="G53" s="6" t="s">
        <v>15</v>
      </c>
      <c r="H53" s="6" t="s">
        <v>96</v>
      </c>
      <c r="I53" s="6" t="s">
        <v>89</v>
      </c>
      <c r="J53" s="6"/>
    </row>
    <row r="54" spans="1:10" x14ac:dyDescent="0.25">
      <c r="A54" s="5">
        <v>381</v>
      </c>
      <c r="B54" s="5">
        <v>41</v>
      </c>
      <c r="C54" s="25">
        <v>46302</v>
      </c>
      <c r="D54" s="26">
        <v>46302</v>
      </c>
      <c r="E54" s="27">
        <v>0.70833333333333337</v>
      </c>
      <c r="F54" s="6" t="s">
        <v>87</v>
      </c>
      <c r="G54" s="6" t="s">
        <v>14</v>
      </c>
      <c r="H54" s="6" t="s">
        <v>100</v>
      </c>
      <c r="I54" s="6" t="s">
        <v>50</v>
      </c>
      <c r="J54" s="6"/>
    </row>
    <row r="55" spans="1:10" x14ac:dyDescent="0.25">
      <c r="A55" s="5">
        <v>393</v>
      </c>
      <c r="B55" s="5">
        <v>41</v>
      </c>
      <c r="C55" s="25">
        <v>46303</v>
      </c>
      <c r="D55" s="26">
        <v>46303</v>
      </c>
      <c r="E55" s="27">
        <v>0.79166666666666663</v>
      </c>
      <c r="F55" s="6" t="s">
        <v>87</v>
      </c>
      <c r="G55" s="6" t="s">
        <v>19</v>
      </c>
      <c r="H55" s="6" t="s">
        <v>138</v>
      </c>
      <c r="I55" s="6" t="s">
        <v>106</v>
      </c>
      <c r="J55" s="6"/>
    </row>
    <row r="56" spans="1:10" x14ac:dyDescent="0.25">
      <c r="A56" s="5">
        <v>398</v>
      </c>
      <c r="B56" s="5">
        <v>42</v>
      </c>
      <c r="C56" s="25">
        <v>46307</v>
      </c>
      <c r="D56" s="26">
        <v>46307</v>
      </c>
      <c r="E56" s="27">
        <v>0.75</v>
      </c>
      <c r="F56" s="6" t="s">
        <v>87</v>
      </c>
      <c r="G56" s="6" t="s">
        <v>18</v>
      </c>
      <c r="H56" s="6" t="s">
        <v>51</v>
      </c>
      <c r="I56" s="6" t="s">
        <v>58</v>
      </c>
      <c r="J56" s="6"/>
    </row>
    <row r="57" spans="1:10" x14ac:dyDescent="0.25">
      <c r="A57" s="5">
        <v>401</v>
      </c>
      <c r="B57" s="5">
        <v>42</v>
      </c>
      <c r="C57" s="25">
        <v>46307</v>
      </c>
      <c r="D57" s="26">
        <v>46307</v>
      </c>
      <c r="E57" s="27">
        <v>0.75</v>
      </c>
      <c r="F57" s="6" t="s">
        <v>87</v>
      </c>
      <c r="G57" s="6" t="s">
        <v>24</v>
      </c>
      <c r="H57" s="6" t="s">
        <v>137</v>
      </c>
      <c r="I57" s="6" t="s">
        <v>106</v>
      </c>
      <c r="J57" s="6"/>
    </row>
    <row r="58" spans="1:10" x14ac:dyDescent="0.25">
      <c r="A58" s="5">
        <v>402</v>
      </c>
      <c r="B58" s="5">
        <v>42</v>
      </c>
      <c r="C58" s="25">
        <v>46308</v>
      </c>
      <c r="D58" s="26">
        <v>46308</v>
      </c>
      <c r="E58" s="27">
        <v>0.75</v>
      </c>
      <c r="F58" s="6" t="s">
        <v>87</v>
      </c>
      <c r="G58" s="6" t="s">
        <v>17</v>
      </c>
      <c r="H58" s="6" t="s">
        <v>83</v>
      </c>
      <c r="I58" s="6" t="s">
        <v>139</v>
      </c>
      <c r="J58" s="6"/>
    </row>
    <row r="59" spans="1:10" x14ac:dyDescent="0.25">
      <c r="A59" s="5">
        <v>436</v>
      </c>
      <c r="B59" s="5">
        <v>42</v>
      </c>
      <c r="C59" s="25">
        <v>46310</v>
      </c>
      <c r="D59" s="26">
        <v>46310</v>
      </c>
      <c r="E59" s="27">
        <v>0.79166666666666663</v>
      </c>
      <c r="F59" s="6" t="s">
        <v>87</v>
      </c>
      <c r="G59" s="6" t="s">
        <v>9</v>
      </c>
      <c r="H59" s="6" t="s">
        <v>50</v>
      </c>
      <c r="I59" s="6" t="s">
        <v>96</v>
      </c>
      <c r="J59" s="6"/>
    </row>
    <row r="60" spans="1:10" x14ac:dyDescent="0.25">
      <c r="A60" s="5">
        <v>437</v>
      </c>
      <c r="B60" s="5">
        <v>42</v>
      </c>
      <c r="C60" s="25">
        <v>46310</v>
      </c>
      <c r="D60" s="26">
        <v>46310</v>
      </c>
      <c r="E60" s="27">
        <v>0.79166666666666663</v>
      </c>
      <c r="F60" s="6" t="s">
        <v>87</v>
      </c>
      <c r="G60" s="6" t="s">
        <v>9</v>
      </c>
      <c r="H60" s="6" t="s">
        <v>89</v>
      </c>
      <c r="I60" s="6" t="s">
        <v>138</v>
      </c>
      <c r="J60" s="6"/>
    </row>
    <row r="61" spans="1:10" x14ac:dyDescent="0.25">
      <c r="A61" s="5">
        <v>438</v>
      </c>
      <c r="B61" s="5">
        <v>42</v>
      </c>
      <c r="C61" s="25">
        <v>46310</v>
      </c>
      <c r="D61" s="26">
        <v>46310</v>
      </c>
      <c r="E61" s="27">
        <v>0.79166666666666663</v>
      </c>
      <c r="F61" s="6" t="s">
        <v>87</v>
      </c>
      <c r="G61" s="6" t="s">
        <v>10</v>
      </c>
      <c r="H61" s="6" t="s">
        <v>108</v>
      </c>
      <c r="I61" s="6" t="s">
        <v>100</v>
      </c>
      <c r="J61" s="6"/>
    </row>
  </sheetData>
  <autoFilter ref="A1:I1" xr:uid="{22816492-5C36-4A3E-A5CB-1678E6E07E5E}"/>
  <conditionalFormatting sqref="A2:J61">
    <cfRule type="expression" dxfId="58" priority="4">
      <formula>ISODD($B2)</formula>
    </cfRule>
    <cfRule type="expression" dxfId="57" priority="5">
      <formula>ISEVEN($B2)</formula>
    </cfRule>
  </conditionalFormatting>
  <conditionalFormatting sqref="H2:I34">
    <cfRule type="cellIs" dxfId="56" priority="3" operator="equal">
      <formula>$K$2</formula>
    </cfRule>
  </conditionalFormatting>
  <conditionalFormatting sqref="J28 A40:J45">
    <cfRule type="expression" dxfId="55" priority="1">
      <formula>ISODD($B28)</formula>
    </cfRule>
    <cfRule type="expression" dxfId="54" priority="2">
      <formula>ISEVEN($B28)</formula>
    </cfRule>
  </conditionalFormatting>
  <pageMargins left="0.7" right="0.7" top="0.75" bottom="0.75" header="0.3" footer="0.3"/>
  <pageSetup paperSize="9" orientation="portrait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E4A3B1-4F81-4441-A31D-3BAC59E79020}">
  <sheetPr codeName="Sheet8"/>
  <dimension ref="A1:J41"/>
  <sheetViews>
    <sheetView zoomScale="80" zoomScaleNormal="80" workbookViewId="0"/>
  </sheetViews>
  <sheetFormatPr defaultRowHeight="15" x14ac:dyDescent="0.25"/>
  <cols>
    <col min="1" max="1" width="14" customWidth="1"/>
    <col min="2" max="2" width="8.42578125" customWidth="1"/>
    <col min="3" max="3" width="11.42578125" customWidth="1"/>
    <col min="4" max="4" width="7.28515625" customWidth="1"/>
    <col min="6" max="6" width="21" customWidth="1"/>
    <col min="7" max="7" width="25.85546875" customWidth="1"/>
    <col min="8" max="9" width="34.7109375" customWidth="1"/>
  </cols>
  <sheetData>
    <row r="1" spans="1:10" x14ac:dyDescent="0.25">
      <c r="A1" s="2" t="s">
        <v>146</v>
      </c>
      <c r="B1" s="2" t="s">
        <v>25</v>
      </c>
      <c r="C1" s="2" t="s">
        <v>0</v>
      </c>
      <c r="D1" s="2" t="s">
        <v>1</v>
      </c>
      <c r="E1" s="2" t="s">
        <v>2</v>
      </c>
      <c r="F1" s="2" t="s">
        <v>143</v>
      </c>
      <c r="G1" s="2" t="s">
        <v>5</v>
      </c>
      <c r="H1" s="2" t="s">
        <v>3</v>
      </c>
      <c r="I1" s="2" t="s">
        <v>4</v>
      </c>
      <c r="J1" s="2" t="s">
        <v>6</v>
      </c>
    </row>
    <row r="2" spans="1:10" x14ac:dyDescent="0.25">
      <c r="A2" s="5">
        <v>8</v>
      </c>
      <c r="B2" s="5">
        <v>33</v>
      </c>
      <c r="C2" s="25">
        <v>46245</v>
      </c>
      <c r="D2" s="26">
        <v>46245</v>
      </c>
      <c r="E2" s="27">
        <v>0.70833333333333337</v>
      </c>
      <c r="F2" s="6" t="s">
        <v>90</v>
      </c>
      <c r="G2" s="6" t="s">
        <v>9</v>
      </c>
      <c r="H2" s="6" t="s">
        <v>91</v>
      </c>
      <c r="I2" s="6" t="s">
        <v>92</v>
      </c>
      <c r="J2" s="5"/>
    </row>
    <row r="3" spans="1:10" x14ac:dyDescent="0.25">
      <c r="A3" s="5">
        <v>11</v>
      </c>
      <c r="B3" s="5">
        <v>33</v>
      </c>
      <c r="C3" s="25">
        <v>46246</v>
      </c>
      <c r="D3" s="26">
        <v>46246</v>
      </c>
      <c r="E3" s="27">
        <v>0.75</v>
      </c>
      <c r="F3" s="6" t="s">
        <v>90</v>
      </c>
      <c r="G3" s="6" t="s">
        <v>17</v>
      </c>
      <c r="H3" s="6" t="s">
        <v>39</v>
      </c>
      <c r="I3" s="6" t="s">
        <v>97</v>
      </c>
      <c r="J3" s="5"/>
    </row>
    <row r="4" spans="1:10" x14ac:dyDescent="0.25">
      <c r="A4" s="5">
        <v>16</v>
      </c>
      <c r="B4" s="5">
        <v>33</v>
      </c>
      <c r="C4" s="25">
        <v>46247</v>
      </c>
      <c r="D4" s="26">
        <v>46247</v>
      </c>
      <c r="E4" s="27">
        <v>0.79166666666666663</v>
      </c>
      <c r="F4" s="6" t="s">
        <v>90</v>
      </c>
      <c r="G4" s="6" t="s">
        <v>15</v>
      </c>
      <c r="H4" s="6" t="s">
        <v>102</v>
      </c>
      <c r="I4" s="6" t="s">
        <v>65</v>
      </c>
      <c r="J4" s="5"/>
    </row>
    <row r="5" spans="1:10" x14ac:dyDescent="0.25">
      <c r="A5" s="5">
        <v>17</v>
      </c>
      <c r="B5" s="5">
        <v>33</v>
      </c>
      <c r="C5" s="25">
        <v>46247</v>
      </c>
      <c r="D5" s="26">
        <v>46247</v>
      </c>
      <c r="E5" s="27">
        <v>0.79166666666666663</v>
      </c>
      <c r="F5" s="6" t="s">
        <v>90</v>
      </c>
      <c r="G5" s="6" t="s">
        <v>15</v>
      </c>
      <c r="H5" s="6" t="s">
        <v>103</v>
      </c>
      <c r="I5" s="6" t="s">
        <v>104</v>
      </c>
      <c r="J5" s="5"/>
    </row>
    <row r="6" spans="1:10" x14ac:dyDescent="0.25">
      <c r="A6" s="5">
        <v>34</v>
      </c>
      <c r="B6" s="5">
        <v>34</v>
      </c>
      <c r="C6" s="25">
        <v>46252</v>
      </c>
      <c r="D6" s="26">
        <v>46252</v>
      </c>
      <c r="E6" s="27">
        <v>0.75</v>
      </c>
      <c r="F6" s="6" t="s">
        <v>90</v>
      </c>
      <c r="G6" s="6" t="s">
        <v>18</v>
      </c>
      <c r="H6" s="6" t="s">
        <v>97</v>
      </c>
      <c r="I6" s="6" t="s">
        <v>103</v>
      </c>
      <c r="J6" s="5"/>
    </row>
    <row r="7" spans="1:10" x14ac:dyDescent="0.25">
      <c r="A7" s="5">
        <v>44</v>
      </c>
      <c r="B7" s="5">
        <v>34</v>
      </c>
      <c r="C7" s="25">
        <v>46253</v>
      </c>
      <c r="D7" s="26">
        <v>46253</v>
      </c>
      <c r="E7" s="27">
        <v>0.75</v>
      </c>
      <c r="F7" s="6" t="s">
        <v>90</v>
      </c>
      <c r="G7" s="6" t="s">
        <v>18</v>
      </c>
      <c r="H7" s="6" t="s">
        <v>104</v>
      </c>
      <c r="I7" s="6" t="s">
        <v>91</v>
      </c>
      <c r="J7" s="5"/>
    </row>
    <row r="8" spans="1:10" x14ac:dyDescent="0.25">
      <c r="A8" s="5">
        <v>66</v>
      </c>
      <c r="B8" s="5">
        <v>34</v>
      </c>
      <c r="C8" s="25">
        <v>46254</v>
      </c>
      <c r="D8" s="26">
        <v>46254</v>
      </c>
      <c r="E8" s="27">
        <v>0.79166666666666663</v>
      </c>
      <c r="F8" s="6" t="s">
        <v>90</v>
      </c>
      <c r="G8" s="6" t="s">
        <v>15</v>
      </c>
      <c r="H8" s="6" t="s">
        <v>129</v>
      </c>
      <c r="I8" s="6" t="s">
        <v>65</v>
      </c>
      <c r="J8" s="5"/>
    </row>
    <row r="9" spans="1:10" x14ac:dyDescent="0.25">
      <c r="A9" s="5">
        <v>69</v>
      </c>
      <c r="B9" s="5">
        <v>34</v>
      </c>
      <c r="C9" s="25">
        <v>46254</v>
      </c>
      <c r="D9" s="26">
        <v>46254</v>
      </c>
      <c r="E9" s="27">
        <v>0.70833333333333337</v>
      </c>
      <c r="F9" s="6" t="s">
        <v>90</v>
      </c>
      <c r="G9" s="6" t="s">
        <v>16</v>
      </c>
      <c r="H9" s="6" t="s">
        <v>92</v>
      </c>
      <c r="I9" s="6" t="s">
        <v>102</v>
      </c>
      <c r="J9" s="5"/>
    </row>
    <row r="10" spans="1:10" x14ac:dyDescent="0.25">
      <c r="A10" s="5">
        <v>82</v>
      </c>
      <c r="B10" s="5">
        <v>35</v>
      </c>
      <c r="C10" s="25">
        <v>46259</v>
      </c>
      <c r="D10" s="26">
        <v>46259</v>
      </c>
      <c r="E10" s="27">
        <v>0.75</v>
      </c>
      <c r="F10" s="6" t="s">
        <v>90</v>
      </c>
      <c r="G10" s="6" t="s">
        <v>18</v>
      </c>
      <c r="H10" s="6" t="s">
        <v>97</v>
      </c>
      <c r="I10" s="6" t="s">
        <v>104</v>
      </c>
      <c r="J10" s="5"/>
    </row>
    <row r="11" spans="1:10" x14ac:dyDescent="0.25">
      <c r="A11" s="5">
        <v>86</v>
      </c>
      <c r="B11" s="5">
        <v>35</v>
      </c>
      <c r="C11" s="25">
        <v>46259</v>
      </c>
      <c r="D11" s="26">
        <v>46259</v>
      </c>
      <c r="E11" s="27">
        <v>0.70833333333333337</v>
      </c>
      <c r="F11" s="6" t="s">
        <v>90</v>
      </c>
      <c r="G11" s="6" t="s">
        <v>9</v>
      </c>
      <c r="H11" s="6" t="s">
        <v>91</v>
      </c>
      <c r="I11" s="6" t="s">
        <v>129</v>
      </c>
      <c r="J11" s="5"/>
    </row>
    <row r="12" spans="1:10" x14ac:dyDescent="0.25">
      <c r="A12" s="5">
        <v>90</v>
      </c>
      <c r="B12" s="5">
        <v>35</v>
      </c>
      <c r="C12" s="25">
        <v>46260</v>
      </c>
      <c r="D12" s="26">
        <v>46260</v>
      </c>
      <c r="E12" s="27">
        <v>0.70833333333333337</v>
      </c>
      <c r="F12" s="6" t="s">
        <v>90</v>
      </c>
      <c r="G12" s="6" t="s">
        <v>17</v>
      </c>
      <c r="H12" s="6" t="s">
        <v>39</v>
      </c>
      <c r="I12" s="6" t="s">
        <v>92</v>
      </c>
      <c r="J12" s="5"/>
    </row>
    <row r="13" spans="1:10" x14ac:dyDescent="0.25">
      <c r="A13" s="5">
        <v>114</v>
      </c>
      <c r="B13" s="5">
        <v>35</v>
      </c>
      <c r="C13" s="25">
        <v>46261</v>
      </c>
      <c r="D13" s="26">
        <v>46261</v>
      </c>
      <c r="E13" s="27">
        <v>0.79166666666666663</v>
      </c>
      <c r="F13" s="6" t="s">
        <v>90</v>
      </c>
      <c r="G13" s="6" t="s">
        <v>15</v>
      </c>
      <c r="H13" s="6" t="s">
        <v>103</v>
      </c>
      <c r="I13" s="6" t="s">
        <v>65</v>
      </c>
      <c r="J13" s="5"/>
    </row>
    <row r="14" spans="1:10" x14ac:dyDescent="0.25">
      <c r="A14" s="5">
        <v>143</v>
      </c>
      <c r="B14" s="5">
        <v>36</v>
      </c>
      <c r="C14" s="25">
        <v>46267</v>
      </c>
      <c r="D14" s="26">
        <v>46267</v>
      </c>
      <c r="E14" s="27">
        <v>0.70833333333333337</v>
      </c>
      <c r="F14" s="6" t="s">
        <v>90</v>
      </c>
      <c r="G14" s="6" t="s">
        <v>15</v>
      </c>
      <c r="H14" s="6" t="s">
        <v>129</v>
      </c>
      <c r="I14" s="6" t="s">
        <v>102</v>
      </c>
      <c r="J14" s="5"/>
    </row>
    <row r="15" spans="1:10" x14ac:dyDescent="0.25">
      <c r="A15" s="5">
        <v>146</v>
      </c>
      <c r="B15" s="5">
        <v>36</v>
      </c>
      <c r="C15" s="25">
        <v>46267</v>
      </c>
      <c r="D15" s="26">
        <v>46267</v>
      </c>
      <c r="E15" s="27">
        <v>0.75</v>
      </c>
      <c r="F15" s="6" t="s">
        <v>90</v>
      </c>
      <c r="G15" s="6" t="s">
        <v>18</v>
      </c>
      <c r="H15" s="6" t="s">
        <v>104</v>
      </c>
      <c r="I15" s="6" t="s">
        <v>39</v>
      </c>
      <c r="J15" s="5"/>
    </row>
    <row r="16" spans="1:10" x14ac:dyDescent="0.25">
      <c r="A16" s="5">
        <v>156</v>
      </c>
      <c r="B16" s="5">
        <v>36</v>
      </c>
      <c r="C16" s="25">
        <v>46267</v>
      </c>
      <c r="D16" s="26">
        <v>46267</v>
      </c>
      <c r="E16" s="27">
        <v>0.75</v>
      </c>
      <c r="F16" s="6" t="s">
        <v>90</v>
      </c>
      <c r="G16" s="6" t="s">
        <v>21</v>
      </c>
      <c r="H16" s="6" t="s">
        <v>65</v>
      </c>
      <c r="I16" s="6" t="s">
        <v>91</v>
      </c>
      <c r="J16" s="5"/>
    </row>
    <row r="17" spans="1:10" x14ac:dyDescent="0.25">
      <c r="A17" s="5">
        <v>168</v>
      </c>
      <c r="B17" s="5">
        <v>36</v>
      </c>
      <c r="C17" s="25">
        <v>46268</v>
      </c>
      <c r="D17" s="26">
        <v>46268</v>
      </c>
      <c r="E17" s="27">
        <v>0.70833333333333337</v>
      </c>
      <c r="F17" s="6" t="s">
        <v>90</v>
      </c>
      <c r="G17" s="6" t="s">
        <v>16</v>
      </c>
      <c r="H17" s="6" t="s">
        <v>92</v>
      </c>
      <c r="I17" s="6" t="s">
        <v>103</v>
      </c>
      <c r="J17" s="5"/>
    </row>
    <row r="18" spans="1:10" x14ac:dyDescent="0.25">
      <c r="A18" s="5">
        <v>190</v>
      </c>
      <c r="B18" s="5">
        <v>37</v>
      </c>
      <c r="C18" s="25">
        <v>46273</v>
      </c>
      <c r="D18" s="26">
        <v>46273</v>
      </c>
      <c r="E18" s="27">
        <v>0.75</v>
      </c>
      <c r="F18" s="6" t="s">
        <v>90</v>
      </c>
      <c r="G18" s="6" t="s">
        <v>18</v>
      </c>
      <c r="H18" s="6" t="s">
        <v>97</v>
      </c>
      <c r="I18" s="6" t="s">
        <v>65</v>
      </c>
      <c r="J18" s="5"/>
    </row>
    <row r="19" spans="1:10" x14ac:dyDescent="0.25">
      <c r="A19" s="5">
        <v>198</v>
      </c>
      <c r="B19" s="5">
        <v>37</v>
      </c>
      <c r="C19" s="25">
        <v>46274</v>
      </c>
      <c r="D19" s="26">
        <v>46274</v>
      </c>
      <c r="E19" s="27">
        <v>0.75</v>
      </c>
      <c r="F19" s="6" t="s">
        <v>90</v>
      </c>
      <c r="G19" s="6" t="s">
        <v>17</v>
      </c>
      <c r="H19" s="6" t="s">
        <v>39</v>
      </c>
      <c r="I19" s="6" t="s">
        <v>129</v>
      </c>
      <c r="J19" s="5"/>
    </row>
    <row r="20" spans="1:10" x14ac:dyDescent="0.25">
      <c r="A20" s="5">
        <v>199</v>
      </c>
      <c r="B20" s="5">
        <v>37</v>
      </c>
      <c r="C20" s="25">
        <v>46274</v>
      </c>
      <c r="D20" s="26">
        <v>46274</v>
      </c>
      <c r="E20" s="27">
        <v>0.75</v>
      </c>
      <c r="F20" s="6" t="s">
        <v>90</v>
      </c>
      <c r="G20" s="6" t="s">
        <v>18</v>
      </c>
      <c r="H20" s="6" t="s">
        <v>104</v>
      </c>
      <c r="I20" s="6" t="s">
        <v>92</v>
      </c>
      <c r="J20" s="5"/>
    </row>
    <row r="21" spans="1:10" x14ac:dyDescent="0.25">
      <c r="A21" s="5">
        <v>216</v>
      </c>
      <c r="B21" s="5">
        <v>37</v>
      </c>
      <c r="C21" s="25">
        <v>46275</v>
      </c>
      <c r="D21" s="26">
        <v>46275</v>
      </c>
      <c r="E21" s="27">
        <v>0.79166666666666663</v>
      </c>
      <c r="F21" s="6" t="s">
        <v>90</v>
      </c>
      <c r="G21" s="6" t="s">
        <v>15</v>
      </c>
      <c r="H21" s="6" t="s">
        <v>103</v>
      </c>
      <c r="I21" s="6" t="s">
        <v>102</v>
      </c>
      <c r="J21" s="5"/>
    </row>
    <row r="22" spans="1:10" x14ac:dyDescent="0.25">
      <c r="A22" s="5">
        <v>249</v>
      </c>
      <c r="B22" s="5">
        <v>38</v>
      </c>
      <c r="C22" s="25">
        <v>46281</v>
      </c>
      <c r="D22" s="26">
        <v>46281</v>
      </c>
      <c r="E22" s="27">
        <v>0.75</v>
      </c>
      <c r="F22" s="6" t="s">
        <v>90</v>
      </c>
      <c r="G22" s="6" t="s">
        <v>21</v>
      </c>
      <c r="H22" s="6" t="s">
        <v>65</v>
      </c>
      <c r="I22" s="6" t="s">
        <v>39</v>
      </c>
      <c r="J22" s="5"/>
    </row>
    <row r="23" spans="1:10" x14ac:dyDescent="0.25">
      <c r="A23" s="5">
        <v>254</v>
      </c>
      <c r="B23" s="5">
        <v>38</v>
      </c>
      <c r="C23" s="25">
        <v>46282</v>
      </c>
      <c r="D23" s="26">
        <v>46282</v>
      </c>
      <c r="E23" s="27">
        <v>0.79166666666666663</v>
      </c>
      <c r="F23" s="6" t="s">
        <v>90</v>
      </c>
      <c r="G23" s="6" t="s">
        <v>15</v>
      </c>
      <c r="H23" s="6" t="s">
        <v>129</v>
      </c>
      <c r="I23" s="6" t="s">
        <v>103</v>
      </c>
      <c r="J23" s="5"/>
    </row>
    <row r="24" spans="1:10" x14ac:dyDescent="0.25">
      <c r="A24" s="5">
        <v>255</v>
      </c>
      <c r="B24" s="5">
        <v>38</v>
      </c>
      <c r="C24" s="25">
        <v>46282</v>
      </c>
      <c r="D24" s="26">
        <v>46282</v>
      </c>
      <c r="E24" s="27">
        <v>0.79166666666666663</v>
      </c>
      <c r="F24" s="6" t="s">
        <v>90</v>
      </c>
      <c r="G24" s="6" t="s">
        <v>15</v>
      </c>
      <c r="H24" s="6" t="s">
        <v>102</v>
      </c>
      <c r="I24" s="6" t="s">
        <v>91</v>
      </c>
      <c r="J24" s="5"/>
    </row>
    <row r="25" spans="1:10" x14ac:dyDescent="0.25">
      <c r="A25" s="5">
        <v>260</v>
      </c>
      <c r="B25" s="5">
        <v>38</v>
      </c>
      <c r="C25" s="25">
        <v>46282</v>
      </c>
      <c r="D25" s="26">
        <v>46282</v>
      </c>
      <c r="E25" s="27">
        <v>0.70833333333333337</v>
      </c>
      <c r="F25" s="6" t="s">
        <v>90</v>
      </c>
      <c r="G25" s="6" t="s">
        <v>16</v>
      </c>
      <c r="H25" s="6" t="s">
        <v>92</v>
      </c>
      <c r="I25" s="6" t="s">
        <v>97</v>
      </c>
      <c r="J25" s="5"/>
    </row>
    <row r="26" spans="1:10" x14ac:dyDescent="0.25">
      <c r="A26" s="5">
        <v>272</v>
      </c>
      <c r="B26" s="5">
        <v>39</v>
      </c>
      <c r="C26" s="25">
        <v>46287</v>
      </c>
      <c r="D26" s="26">
        <v>46287</v>
      </c>
      <c r="E26" s="27">
        <v>0.75</v>
      </c>
      <c r="F26" s="6" t="s">
        <v>90</v>
      </c>
      <c r="G26" s="6" t="s">
        <v>18</v>
      </c>
      <c r="H26" s="6" t="s">
        <v>97</v>
      </c>
      <c r="I26" s="6" t="s">
        <v>102</v>
      </c>
      <c r="J26" s="5"/>
    </row>
    <row r="27" spans="1:10" x14ac:dyDescent="0.25">
      <c r="A27" s="5">
        <v>277</v>
      </c>
      <c r="B27" s="5">
        <v>39</v>
      </c>
      <c r="C27" s="25">
        <v>46288</v>
      </c>
      <c r="D27" s="26">
        <v>46288</v>
      </c>
      <c r="E27" s="27">
        <v>0.75</v>
      </c>
      <c r="F27" s="6" t="s">
        <v>90</v>
      </c>
      <c r="G27" s="6" t="s">
        <v>17</v>
      </c>
      <c r="H27" s="6" t="s">
        <v>39</v>
      </c>
      <c r="I27" s="6" t="s">
        <v>91</v>
      </c>
      <c r="J27" s="5"/>
    </row>
    <row r="28" spans="1:10" x14ac:dyDescent="0.25">
      <c r="A28" s="5">
        <v>278</v>
      </c>
      <c r="B28" s="5">
        <v>39</v>
      </c>
      <c r="C28" s="25">
        <v>46288</v>
      </c>
      <c r="D28" s="26">
        <v>46288</v>
      </c>
      <c r="E28" s="27">
        <v>0.75</v>
      </c>
      <c r="F28" s="6" t="s">
        <v>90</v>
      </c>
      <c r="G28" s="6" t="s">
        <v>18</v>
      </c>
      <c r="H28" s="6" t="s">
        <v>104</v>
      </c>
      <c r="I28" s="6" t="s">
        <v>129</v>
      </c>
      <c r="J28" s="5"/>
    </row>
    <row r="29" spans="1:10" x14ac:dyDescent="0.25">
      <c r="A29" s="5">
        <v>304</v>
      </c>
      <c r="B29" s="5">
        <v>39</v>
      </c>
      <c r="C29" s="25">
        <v>46289</v>
      </c>
      <c r="D29" s="26">
        <v>46289</v>
      </c>
      <c r="E29" s="27">
        <v>0.70833333333333337</v>
      </c>
      <c r="F29" s="6" t="s">
        <v>90</v>
      </c>
      <c r="G29" s="6" t="s">
        <v>16</v>
      </c>
      <c r="H29" s="6" t="s">
        <v>92</v>
      </c>
      <c r="I29" s="6" t="s">
        <v>65</v>
      </c>
      <c r="J29" s="5"/>
    </row>
    <row r="30" spans="1:10" x14ac:dyDescent="0.25">
      <c r="A30" s="5">
        <v>323</v>
      </c>
      <c r="B30" s="5">
        <v>40</v>
      </c>
      <c r="C30" s="25">
        <v>46294</v>
      </c>
      <c r="D30" s="26">
        <v>46294</v>
      </c>
      <c r="E30" s="27">
        <v>0.70833333333333337</v>
      </c>
      <c r="F30" s="6" t="s">
        <v>90</v>
      </c>
      <c r="G30" s="6" t="s">
        <v>9</v>
      </c>
      <c r="H30" s="6" t="s">
        <v>91</v>
      </c>
      <c r="I30" s="6" t="s">
        <v>103</v>
      </c>
      <c r="J30" s="5"/>
    </row>
    <row r="31" spans="1:10" x14ac:dyDescent="0.25">
      <c r="A31" s="5">
        <v>336</v>
      </c>
      <c r="B31" s="5">
        <v>40</v>
      </c>
      <c r="C31" s="25">
        <v>46295</v>
      </c>
      <c r="D31" s="26">
        <v>46295</v>
      </c>
      <c r="E31" s="27">
        <v>0.75</v>
      </c>
      <c r="F31" s="6" t="s">
        <v>90</v>
      </c>
      <c r="G31" s="6" t="s">
        <v>21</v>
      </c>
      <c r="H31" s="6" t="s">
        <v>65</v>
      </c>
      <c r="I31" s="6" t="s">
        <v>104</v>
      </c>
      <c r="J31" s="5"/>
    </row>
    <row r="32" spans="1:10" x14ac:dyDescent="0.25">
      <c r="A32" s="5">
        <v>342</v>
      </c>
      <c r="B32" s="5">
        <v>40</v>
      </c>
      <c r="C32" s="25">
        <v>46296</v>
      </c>
      <c r="D32" s="26">
        <v>46296</v>
      </c>
      <c r="E32" s="27">
        <v>0.79166666666666663</v>
      </c>
      <c r="F32" s="6" t="s">
        <v>90</v>
      </c>
      <c r="G32" s="6" t="s">
        <v>15</v>
      </c>
      <c r="H32" s="6" t="s">
        <v>129</v>
      </c>
      <c r="I32" s="6" t="s">
        <v>97</v>
      </c>
      <c r="J32" s="5"/>
    </row>
    <row r="33" spans="1:10" x14ac:dyDescent="0.25">
      <c r="A33" s="5">
        <v>343</v>
      </c>
      <c r="B33" s="5">
        <v>40</v>
      </c>
      <c r="C33" s="25">
        <v>46296</v>
      </c>
      <c r="D33" s="26">
        <v>46296</v>
      </c>
      <c r="E33" s="27">
        <v>0.79166666666666663</v>
      </c>
      <c r="F33" s="6" t="s">
        <v>90</v>
      </c>
      <c r="G33" s="6" t="s">
        <v>15</v>
      </c>
      <c r="H33" s="6" t="s">
        <v>102</v>
      </c>
      <c r="I33" s="6" t="s">
        <v>39</v>
      </c>
      <c r="J33" s="5"/>
    </row>
    <row r="34" spans="1:10" x14ac:dyDescent="0.25">
      <c r="A34" s="5">
        <v>361</v>
      </c>
      <c r="B34" s="5">
        <v>41</v>
      </c>
      <c r="C34" s="25">
        <v>46301</v>
      </c>
      <c r="D34" s="26">
        <v>46301</v>
      </c>
      <c r="E34" s="27">
        <v>0.70833333333333337</v>
      </c>
      <c r="F34" s="6" t="s">
        <v>90</v>
      </c>
      <c r="G34" s="6" t="s">
        <v>9</v>
      </c>
      <c r="H34" s="6" t="s">
        <v>91</v>
      </c>
      <c r="I34" s="6" t="s">
        <v>97</v>
      </c>
      <c r="J34" s="5"/>
    </row>
    <row r="35" spans="1:10" x14ac:dyDescent="0.25">
      <c r="A35" s="5">
        <v>364</v>
      </c>
      <c r="B35" s="5">
        <v>41</v>
      </c>
      <c r="C35" s="25">
        <v>46302</v>
      </c>
      <c r="D35" s="26">
        <v>46302</v>
      </c>
      <c r="E35" s="27">
        <v>0.70833333333333337</v>
      </c>
      <c r="F35" s="6" t="s">
        <v>90</v>
      </c>
      <c r="G35" s="6" t="s">
        <v>15</v>
      </c>
      <c r="H35" s="6" t="s">
        <v>103</v>
      </c>
      <c r="I35" s="6" t="s">
        <v>39</v>
      </c>
      <c r="J35" s="5"/>
    </row>
    <row r="36" spans="1:10" x14ac:dyDescent="0.25">
      <c r="A36" s="5">
        <v>385</v>
      </c>
      <c r="B36" s="5">
        <v>41</v>
      </c>
      <c r="C36" s="25">
        <v>46303</v>
      </c>
      <c r="D36" s="26">
        <v>46303</v>
      </c>
      <c r="E36" s="27">
        <v>0.79166666666666663</v>
      </c>
      <c r="F36" s="6" t="s">
        <v>90</v>
      </c>
      <c r="G36" s="6" t="s">
        <v>15</v>
      </c>
      <c r="H36" s="6" t="s">
        <v>129</v>
      </c>
      <c r="I36" s="6" t="s">
        <v>92</v>
      </c>
      <c r="J36" s="5"/>
    </row>
    <row r="37" spans="1:10" x14ac:dyDescent="0.25">
      <c r="A37" s="5">
        <v>386</v>
      </c>
      <c r="B37" s="5">
        <v>41</v>
      </c>
      <c r="C37" s="25">
        <v>46303</v>
      </c>
      <c r="D37" s="26">
        <v>46303</v>
      </c>
      <c r="E37" s="27">
        <v>0.79166666666666663</v>
      </c>
      <c r="F37" s="6" t="s">
        <v>90</v>
      </c>
      <c r="G37" s="6" t="s">
        <v>15</v>
      </c>
      <c r="H37" s="6" t="s">
        <v>102</v>
      </c>
      <c r="I37" s="6" t="s">
        <v>104</v>
      </c>
      <c r="J37" s="5"/>
    </row>
    <row r="38" spans="1:10" x14ac:dyDescent="0.25">
      <c r="A38" s="5">
        <v>403</v>
      </c>
      <c r="B38" s="5">
        <v>42</v>
      </c>
      <c r="C38" s="25">
        <v>46308</v>
      </c>
      <c r="D38" s="26">
        <v>46308</v>
      </c>
      <c r="E38" s="27">
        <v>0.75</v>
      </c>
      <c r="F38" s="6" t="s">
        <v>90</v>
      </c>
      <c r="G38" s="6" t="s">
        <v>18</v>
      </c>
      <c r="H38" s="6" t="s">
        <v>97</v>
      </c>
      <c r="I38" s="6" t="s">
        <v>39</v>
      </c>
      <c r="J38" s="5"/>
    </row>
    <row r="39" spans="1:10" x14ac:dyDescent="0.25">
      <c r="A39" s="5">
        <v>415</v>
      </c>
      <c r="B39" s="5">
        <v>42</v>
      </c>
      <c r="C39" s="25">
        <v>46309</v>
      </c>
      <c r="D39" s="26">
        <v>46309</v>
      </c>
      <c r="E39" s="27">
        <v>0.75</v>
      </c>
      <c r="F39" s="6" t="s">
        <v>90</v>
      </c>
      <c r="G39" s="6" t="s">
        <v>18</v>
      </c>
      <c r="H39" s="6" t="s">
        <v>104</v>
      </c>
      <c r="I39" s="6" t="s">
        <v>103</v>
      </c>
      <c r="J39" s="5"/>
    </row>
    <row r="40" spans="1:10" x14ac:dyDescent="0.25">
      <c r="A40" s="5">
        <v>424</v>
      </c>
      <c r="B40" s="5">
        <v>42</v>
      </c>
      <c r="C40" s="25">
        <v>46309</v>
      </c>
      <c r="D40" s="26">
        <v>46309</v>
      </c>
      <c r="E40" s="27">
        <v>0.75</v>
      </c>
      <c r="F40" s="6" t="s">
        <v>90</v>
      </c>
      <c r="G40" s="6" t="s">
        <v>21</v>
      </c>
      <c r="H40" s="6" t="s">
        <v>65</v>
      </c>
      <c r="I40" s="6" t="s">
        <v>102</v>
      </c>
      <c r="J40" s="5"/>
    </row>
    <row r="41" spans="1:10" x14ac:dyDescent="0.25">
      <c r="A41" s="5">
        <v>434</v>
      </c>
      <c r="B41" s="5">
        <v>42</v>
      </c>
      <c r="C41" s="25">
        <v>46310</v>
      </c>
      <c r="D41" s="26">
        <v>46310</v>
      </c>
      <c r="E41" s="27">
        <v>0.70833333333333337</v>
      </c>
      <c r="F41" s="6" t="s">
        <v>90</v>
      </c>
      <c r="G41" s="6" t="s">
        <v>16</v>
      </c>
      <c r="H41" s="6" t="s">
        <v>92</v>
      </c>
      <c r="I41" s="6" t="s">
        <v>91</v>
      </c>
      <c r="J41" s="5"/>
    </row>
  </sheetData>
  <autoFilter ref="A1:I1" xr:uid="{53E4A3B1-4F81-4441-A31D-3BAC59E79020}"/>
  <conditionalFormatting sqref="A2:J41">
    <cfRule type="expression" dxfId="53" priority="4">
      <formula>ISODD($B2)</formula>
    </cfRule>
    <cfRule type="expression" dxfId="52" priority="5">
      <formula>ISEVEN($B2)</formula>
    </cfRule>
  </conditionalFormatting>
  <conditionalFormatting sqref="A29:J30">
    <cfRule type="expression" dxfId="51" priority="1">
      <formula>ISODD($B29)</formula>
    </cfRule>
    <cfRule type="expression" dxfId="50" priority="2">
      <formula>ISEVEN($B29)</formula>
    </cfRule>
  </conditionalFormatting>
  <conditionalFormatting sqref="H2:I21">
    <cfRule type="cellIs" dxfId="49" priority="3" operator="equal">
      <formula>$K$2</formula>
    </cfRule>
  </conditionalFormatting>
  <pageMargins left="0.7" right="0.7" top="0.75" bottom="0.75" header="0.3" footer="0.3"/>
  <pageSetup paperSize="9" orientation="portrait" horizontalDpi="300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6D67C9-738B-4561-89FA-0801C35B73D3}">
  <sheetPr codeName="Sheet9"/>
  <dimension ref="A1:J31"/>
  <sheetViews>
    <sheetView zoomScale="80" zoomScaleNormal="80" workbookViewId="0"/>
  </sheetViews>
  <sheetFormatPr defaultRowHeight="15" x14ac:dyDescent="0.25"/>
  <cols>
    <col min="1" max="1" width="16.140625" customWidth="1"/>
    <col min="2" max="2" width="8.42578125" customWidth="1"/>
    <col min="3" max="3" width="11.42578125" customWidth="1"/>
    <col min="4" max="4" width="7.28515625" customWidth="1"/>
    <col min="6" max="6" width="21" customWidth="1"/>
    <col min="7" max="7" width="25.85546875" customWidth="1"/>
    <col min="8" max="8" width="34.7109375" customWidth="1"/>
    <col min="9" max="9" width="37.28515625" customWidth="1"/>
  </cols>
  <sheetData>
    <row r="1" spans="1:10" x14ac:dyDescent="0.25">
      <c r="A1" s="2" t="s">
        <v>147</v>
      </c>
      <c r="B1" s="2" t="s">
        <v>25</v>
      </c>
      <c r="C1" s="2" t="s">
        <v>0</v>
      </c>
      <c r="D1" s="2" t="s">
        <v>1</v>
      </c>
      <c r="E1" s="2" t="s">
        <v>2</v>
      </c>
      <c r="F1" s="2" t="s">
        <v>143</v>
      </c>
      <c r="G1" s="2" t="s">
        <v>5</v>
      </c>
      <c r="H1" s="2" t="s">
        <v>3</v>
      </c>
      <c r="I1" s="2" t="s">
        <v>4</v>
      </c>
      <c r="J1" s="2" t="s">
        <v>6</v>
      </c>
    </row>
    <row r="2" spans="1:10" x14ac:dyDescent="0.25">
      <c r="A2" s="5">
        <v>13</v>
      </c>
      <c r="B2" s="5">
        <v>33</v>
      </c>
      <c r="C2" s="25">
        <v>46246</v>
      </c>
      <c r="D2" s="26">
        <v>46246</v>
      </c>
      <c r="E2" s="27">
        <v>0.75</v>
      </c>
      <c r="F2" s="6" t="s">
        <v>98</v>
      </c>
      <c r="G2" s="6" t="s">
        <v>21</v>
      </c>
      <c r="H2" s="6" t="s">
        <v>81</v>
      </c>
      <c r="I2" s="6" t="s">
        <v>99</v>
      </c>
      <c r="J2" s="5"/>
    </row>
    <row r="3" spans="1:10" x14ac:dyDescent="0.25">
      <c r="A3" s="5">
        <v>21</v>
      </c>
      <c r="B3" s="5">
        <v>33</v>
      </c>
      <c r="C3" s="25">
        <v>46247</v>
      </c>
      <c r="D3" s="26">
        <v>46247</v>
      </c>
      <c r="E3" s="27">
        <v>0.75</v>
      </c>
      <c r="F3" s="6" t="s">
        <v>98</v>
      </c>
      <c r="G3" s="6" t="s">
        <v>9</v>
      </c>
      <c r="H3" s="6" t="s">
        <v>107</v>
      </c>
      <c r="I3" s="6" t="s">
        <v>40</v>
      </c>
      <c r="J3" s="5"/>
    </row>
    <row r="4" spans="1:10" x14ac:dyDescent="0.25">
      <c r="A4" s="5">
        <v>23</v>
      </c>
      <c r="B4" s="5">
        <v>33</v>
      </c>
      <c r="C4" s="25">
        <v>46247</v>
      </c>
      <c r="D4" s="26">
        <v>46247</v>
      </c>
      <c r="E4" s="27">
        <v>0.75</v>
      </c>
      <c r="F4" s="6" t="s">
        <v>98</v>
      </c>
      <c r="G4" s="6" t="s">
        <v>10</v>
      </c>
      <c r="H4" s="6" t="s">
        <v>109</v>
      </c>
      <c r="I4" s="6" t="s">
        <v>110</v>
      </c>
      <c r="J4" s="5"/>
    </row>
    <row r="5" spans="1:10" x14ac:dyDescent="0.25">
      <c r="A5" s="5">
        <v>43</v>
      </c>
      <c r="B5" s="5">
        <v>34</v>
      </c>
      <c r="C5" s="25">
        <v>46253</v>
      </c>
      <c r="D5" s="26">
        <v>46253</v>
      </c>
      <c r="E5" s="27">
        <v>0.70833333333333337</v>
      </c>
      <c r="F5" s="6" t="s">
        <v>98</v>
      </c>
      <c r="G5" s="6" t="s">
        <v>18</v>
      </c>
      <c r="H5" s="6" t="s">
        <v>110</v>
      </c>
      <c r="I5" s="6" t="s">
        <v>107</v>
      </c>
      <c r="J5" s="5"/>
    </row>
    <row r="6" spans="1:10" x14ac:dyDescent="0.25">
      <c r="A6" s="5">
        <v>70</v>
      </c>
      <c r="B6" s="5">
        <v>34</v>
      </c>
      <c r="C6" s="25">
        <v>46254</v>
      </c>
      <c r="D6" s="26">
        <v>46254</v>
      </c>
      <c r="E6" s="27">
        <v>0.79166666666666663</v>
      </c>
      <c r="F6" s="6" t="s">
        <v>98</v>
      </c>
      <c r="G6" s="6" t="s">
        <v>19</v>
      </c>
      <c r="H6" s="6" t="s">
        <v>40</v>
      </c>
      <c r="I6" s="6" t="s">
        <v>81</v>
      </c>
      <c r="J6" s="5"/>
    </row>
    <row r="7" spans="1:10" x14ac:dyDescent="0.25">
      <c r="A7" s="5">
        <v>73</v>
      </c>
      <c r="B7" s="5">
        <v>34</v>
      </c>
      <c r="C7" s="25">
        <v>46254</v>
      </c>
      <c r="D7" s="26">
        <v>46254</v>
      </c>
      <c r="E7" s="27">
        <v>0.75</v>
      </c>
      <c r="F7" s="6" t="s">
        <v>98</v>
      </c>
      <c r="G7" s="6" t="s">
        <v>10</v>
      </c>
      <c r="H7" s="6" t="s">
        <v>133</v>
      </c>
      <c r="I7" s="6" t="s">
        <v>109</v>
      </c>
      <c r="J7" s="5"/>
    </row>
    <row r="8" spans="1:10" x14ac:dyDescent="0.25">
      <c r="A8" s="5">
        <v>117</v>
      </c>
      <c r="B8" s="5">
        <v>35</v>
      </c>
      <c r="C8" s="25">
        <v>46261</v>
      </c>
      <c r="D8" s="26">
        <v>46261</v>
      </c>
      <c r="E8" s="27">
        <v>0.75</v>
      </c>
      <c r="F8" s="6" t="s">
        <v>98</v>
      </c>
      <c r="G8" s="6" t="s">
        <v>18</v>
      </c>
      <c r="H8" s="6" t="s">
        <v>110</v>
      </c>
      <c r="I8" s="6" t="s">
        <v>99</v>
      </c>
      <c r="J8" s="5"/>
    </row>
    <row r="9" spans="1:10" x14ac:dyDescent="0.25">
      <c r="A9" s="5">
        <v>121</v>
      </c>
      <c r="B9" s="5">
        <v>35</v>
      </c>
      <c r="C9" s="25">
        <v>46261</v>
      </c>
      <c r="D9" s="26">
        <v>46261</v>
      </c>
      <c r="E9" s="27">
        <v>0.75</v>
      </c>
      <c r="F9" s="6" t="s">
        <v>98</v>
      </c>
      <c r="G9" s="6" t="s">
        <v>10</v>
      </c>
      <c r="H9" s="6" t="s">
        <v>133</v>
      </c>
      <c r="I9" s="6" t="s">
        <v>81</v>
      </c>
      <c r="J9" s="5"/>
    </row>
    <row r="10" spans="1:10" x14ac:dyDescent="0.25">
      <c r="A10" s="5">
        <v>123</v>
      </c>
      <c r="B10" s="5">
        <v>35</v>
      </c>
      <c r="C10" s="25">
        <v>46261</v>
      </c>
      <c r="D10" s="26">
        <v>46261</v>
      </c>
      <c r="E10" s="27">
        <v>0.79166666666666663</v>
      </c>
      <c r="F10" s="6" t="s">
        <v>98</v>
      </c>
      <c r="G10" s="6" t="s">
        <v>10</v>
      </c>
      <c r="H10" s="6" t="s">
        <v>109</v>
      </c>
      <c r="I10" s="6" t="s">
        <v>107</v>
      </c>
      <c r="J10" s="5"/>
    </row>
    <row r="11" spans="1:10" x14ac:dyDescent="0.25">
      <c r="A11" s="5">
        <v>157</v>
      </c>
      <c r="B11" s="5">
        <v>36</v>
      </c>
      <c r="C11" s="25">
        <v>46267</v>
      </c>
      <c r="D11" s="26">
        <v>46267</v>
      </c>
      <c r="E11" s="27">
        <v>0.75</v>
      </c>
      <c r="F11" s="6" t="s">
        <v>98</v>
      </c>
      <c r="G11" s="6" t="s">
        <v>21</v>
      </c>
      <c r="H11" s="6" t="s">
        <v>81</v>
      </c>
      <c r="I11" s="6" t="s">
        <v>110</v>
      </c>
      <c r="J11" s="5"/>
    </row>
    <row r="12" spans="1:10" x14ac:dyDescent="0.25">
      <c r="A12" s="5">
        <v>161</v>
      </c>
      <c r="B12" s="5">
        <v>36</v>
      </c>
      <c r="C12" s="25">
        <v>46267</v>
      </c>
      <c r="D12" s="26">
        <v>46267</v>
      </c>
      <c r="E12" s="27">
        <v>0.79166666666666663</v>
      </c>
      <c r="F12" s="6" t="s">
        <v>98</v>
      </c>
      <c r="G12" s="6" t="s">
        <v>24</v>
      </c>
      <c r="H12" s="6" t="s">
        <v>99</v>
      </c>
      <c r="I12" s="6" t="s">
        <v>40</v>
      </c>
      <c r="J12" s="5"/>
    </row>
    <row r="13" spans="1:10" x14ac:dyDescent="0.25">
      <c r="A13" s="5">
        <v>171</v>
      </c>
      <c r="B13" s="5">
        <v>36</v>
      </c>
      <c r="C13" s="25">
        <v>46268</v>
      </c>
      <c r="D13" s="26">
        <v>46268</v>
      </c>
      <c r="E13" s="27">
        <v>0.75</v>
      </c>
      <c r="F13" s="6" t="s">
        <v>98</v>
      </c>
      <c r="G13" s="6" t="s">
        <v>9</v>
      </c>
      <c r="H13" s="6" t="s">
        <v>107</v>
      </c>
      <c r="I13" s="6" t="s">
        <v>133</v>
      </c>
      <c r="J13" s="5"/>
    </row>
    <row r="14" spans="1:10" x14ac:dyDescent="0.25">
      <c r="A14" s="5">
        <v>221</v>
      </c>
      <c r="B14" s="5">
        <v>37</v>
      </c>
      <c r="C14" s="25">
        <v>46275</v>
      </c>
      <c r="D14" s="26">
        <v>46275</v>
      </c>
      <c r="E14" s="27">
        <v>0.75</v>
      </c>
      <c r="F14" s="6" t="s">
        <v>98</v>
      </c>
      <c r="G14" s="6" t="s">
        <v>9</v>
      </c>
      <c r="H14" s="6" t="s">
        <v>107</v>
      </c>
      <c r="I14" s="6" t="s">
        <v>81</v>
      </c>
      <c r="J14" s="5"/>
    </row>
    <row r="15" spans="1:10" x14ac:dyDescent="0.25">
      <c r="A15" s="5">
        <v>222</v>
      </c>
      <c r="B15" s="5">
        <v>37</v>
      </c>
      <c r="C15" s="25">
        <v>46275</v>
      </c>
      <c r="D15" s="26">
        <v>46275</v>
      </c>
      <c r="E15" s="27">
        <v>0.75</v>
      </c>
      <c r="F15" s="6" t="s">
        <v>98</v>
      </c>
      <c r="G15" s="6" t="s">
        <v>10</v>
      </c>
      <c r="H15" s="6" t="s">
        <v>133</v>
      </c>
      <c r="I15" s="6" t="s">
        <v>40</v>
      </c>
      <c r="J15" s="5"/>
    </row>
    <row r="16" spans="1:10" x14ac:dyDescent="0.25">
      <c r="A16" s="5">
        <v>223</v>
      </c>
      <c r="B16" s="5">
        <v>37</v>
      </c>
      <c r="C16" s="25">
        <v>46275</v>
      </c>
      <c r="D16" s="26">
        <v>46275</v>
      </c>
      <c r="E16" s="27">
        <v>0.79166666666666663</v>
      </c>
      <c r="F16" s="6" t="s">
        <v>98</v>
      </c>
      <c r="G16" s="6" t="s">
        <v>10</v>
      </c>
      <c r="H16" s="6" t="s">
        <v>109</v>
      </c>
      <c r="I16" s="6" t="s">
        <v>99</v>
      </c>
      <c r="J16" s="5"/>
    </row>
    <row r="17" spans="1:10" x14ac:dyDescent="0.25">
      <c r="A17" s="5">
        <v>262</v>
      </c>
      <c r="B17" s="5">
        <v>38</v>
      </c>
      <c r="C17" s="25">
        <v>46282</v>
      </c>
      <c r="D17" s="26">
        <v>46282</v>
      </c>
      <c r="E17" s="27">
        <v>0.79166666666666663</v>
      </c>
      <c r="F17" s="6" t="s">
        <v>98</v>
      </c>
      <c r="G17" s="6" t="s">
        <v>19</v>
      </c>
      <c r="H17" s="6" t="s">
        <v>40</v>
      </c>
      <c r="I17" s="6" t="s">
        <v>110</v>
      </c>
      <c r="J17" s="5"/>
    </row>
    <row r="18" spans="1:10" x14ac:dyDescent="0.25">
      <c r="A18" s="5">
        <v>264</v>
      </c>
      <c r="B18" s="5">
        <v>38</v>
      </c>
      <c r="C18" s="25">
        <v>46282</v>
      </c>
      <c r="D18" s="26">
        <v>46282</v>
      </c>
      <c r="E18" s="27">
        <v>0.75</v>
      </c>
      <c r="F18" s="6" t="s">
        <v>98</v>
      </c>
      <c r="G18" s="6" t="s">
        <v>10</v>
      </c>
      <c r="H18" s="6" t="s">
        <v>133</v>
      </c>
      <c r="I18" s="6" t="s">
        <v>99</v>
      </c>
      <c r="J18" s="5"/>
    </row>
    <row r="19" spans="1:10" x14ac:dyDescent="0.25">
      <c r="A19" s="5">
        <v>266</v>
      </c>
      <c r="B19" s="5">
        <v>38</v>
      </c>
      <c r="C19" s="25">
        <v>46282</v>
      </c>
      <c r="D19" s="26">
        <v>46282</v>
      </c>
      <c r="E19" s="27">
        <v>0.79166666666666663</v>
      </c>
      <c r="F19" s="6" t="s">
        <v>98</v>
      </c>
      <c r="G19" s="6" t="s">
        <v>10</v>
      </c>
      <c r="H19" s="6" t="s">
        <v>109</v>
      </c>
      <c r="I19" s="6" t="s">
        <v>81</v>
      </c>
      <c r="J19" s="5"/>
    </row>
    <row r="20" spans="1:10" x14ac:dyDescent="0.25">
      <c r="A20" s="5">
        <v>279</v>
      </c>
      <c r="B20" s="5">
        <v>39</v>
      </c>
      <c r="C20" s="25">
        <v>46288</v>
      </c>
      <c r="D20" s="26">
        <v>46288</v>
      </c>
      <c r="E20" s="27">
        <v>0.79166666666666663</v>
      </c>
      <c r="F20" s="6" t="s">
        <v>98</v>
      </c>
      <c r="G20" s="6" t="s">
        <v>18</v>
      </c>
      <c r="H20" s="6" t="s">
        <v>110</v>
      </c>
      <c r="I20" s="6" t="s">
        <v>133</v>
      </c>
      <c r="J20" s="5"/>
    </row>
    <row r="21" spans="1:10" x14ac:dyDescent="0.25">
      <c r="A21" s="5">
        <v>297</v>
      </c>
      <c r="B21" s="5">
        <v>39</v>
      </c>
      <c r="C21" s="25">
        <v>46288</v>
      </c>
      <c r="D21" s="26">
        <v>46288</v>
      </c>
      <c r="E21" s="27">
        <v>0.79166666666666663</v>
      </c>
      <c r="F21" s="6" t="s">
        <v>98</v>
      </c>
      <c r="G21" s="6" t="s">
        <v>24</v>
      </c>
      <c r="H21" s="6" t="s">
        <v>99</v>
      </c>
      <c r="I21" s="6" t="s">
        <v>107</v>
      </c>
      <c r="J21" s="5"/>
    </row>
    <row r="22" spans="1:10" x14ac:dyDescent="0.25">
      <c r="A22" s="5">
        <v>306</v>
      </c>
      <c r="B22" s="5">
        <v>39</v>
      </c>
      <c r="C22" s="25">
        <v>46289</v>
      </c>
      <c r="D22" s="26">
        <v>46289</v>
      </c>
      <c r="E22" s="27">
        <v>0.79166666666666663</v>
      </c>
      <c r="F22" s="6" t="s">
        <v>98</v>
      </c>
      <c r="G22" s="6" t="s">
        <v>19</v>
      </c>
      <c r="H22" s="6" t="s">
        <v>40</v>
      </c>
      <c r="I22" s="6" t="s">
        <v>109</v>
      </c>
      <c r="J22" s="5"/>
    </row>
    <row r="23" spans="1:10" x14ac:dyDescent="0.25">
      <c r="A23" s="5">
        <v>337</v>
      </c>
      <c r="B23" s="5">
        <v>40</v>
      </c>
      <c r="C23" s="25">
        <v>46295</v>
      </c>
      <c r="D23" s="26">
        <v>46295</v>
      </c>
      <c r="E23" s="27">
        <v>0.75</v>
      </c>
      <c r="F23" s="6" t="s">
        <v>98</v>
      </c>
      <c r="G23" s="6" t="s">
        <v>21</v>
      </c>
      <c r="H23" s="6" t="s">
        <v>81</v>
      </c>
      <c r="I23" s="6" t="s">
        <v>40</v>
      </c>
      <c r="J23" s="5"/>
    </row>
    <row r="24" spans="1:10" x14ac:dyDescent="0.25">
      <c r="A24" s="5">
        <v>348</v>
      </c>
      <c r="B24" s="5">
        <v>40</v>
      </c>
      <c r="C24" s="25">
        <v>46296</v>
      </c>
      <c r="D24" s="26">
        <v>46296</v>
      </c>
      <c r="E24" s="27">
        <v>0.75</v>
      </c>
      <c r="F24" s="6" t="s">
        <v>98</v>
      </c>
      <c r="G24" s="6" t="s">
        <v>9</v>
      </c>
      <c r="H24" s="6" t="s">
        <v>107</v>
      </c>
      <c r="I24" s="6" t="s">
        <v>110</v>
      </c>
      <c r="J24" s="5"/>
    </row>
    <row r="25" spans="1:10" x14ac:dyDescent="0.25">
      <c r="A25" s="5">
        <v>351</v>
      </c>
      <c r="B25" s="5">
        <v>40</v>
      </c>
      <c r="C25" s="25">
        <v>46296</v>
      </c>
      <c r="D25" s="26">
        <v>46296</v>
      </c>
      <c r="E25" s="27">
        <v>0.75</v>
      </c>
      <c r="F25" s="6" t="s">
        <v>98</v>
      </c>
      <c r="G25" s="6" t="s">
        <v>10</v>
      </c>
      <c r="H25" s="6" t="s">
        <v>109</v>
      </c>
      <c r="I25" s="6" t="s">
        <v>133</v>
      </c>
      <c r="J25" s="5"/>
    </row>
    <row r="26" spans="1:10" x14ac:dyDescent="0.25">
      <c r="A26" s="5">
        <v>383</v>
      </c>
      <c r="B26" s="5">
        <v>41</v>
      </c>
      <c r="C26" s="25">
        <v>46302</v>
      </c>
      <c r="D26" s="26">
        <v>46302</v>
      </c>
      <c r="E26" s="27">
        <v>0.79166666666666663</v>
      </c>
      <c r="F26" s="6" t="s">
        <v>98</v>
      </c>
      <c r="G26" s="6" t="s">
        <v>24</v>
      </c>
      <c r="H26" s="6" t="s">
        <v>99</v>
      </c>
      <c r="I26" s="6" t="s">
        <v>81</v>
      </c>
      <c r="J26" s="5"/>
    </row>
    <row r="27" spans="1:10" x14ac:dyDescent="0.25">
      <c r="A27" s="5">
        <v>389</v>
      </c>
      <c r="B27" s="5">
        <v>41</v>
      </c>
      <c r="C27" s="25">
        <v>46303</v>
      </c>
      <c r="D27" s="26">
        <v>46303</v>
      </c>
      <c r="E27" s="27">
        <v>0.75</v>
      </c>
      <c r="F27" s="6" t="s">
        <v>98</v>
      </c>
      <c r="G27" s="6" t="s">
        <v>18</v>
      </c>
      <c r="H27" s="6" t="s">
        <v>110</v>
      </c>
      <c r="I27" s="6" t="s">
        <v>109</v>
      </c>
      <c r="J27" s="5"/>
    </row>
    <row r="28" spans="1:10" x14ac:dyDescent="0.25">
      <c r="A28" s="5">
        <v>394</v>
      </c>
      <c r="B28" s="5">
        <v>41</v>
      </c>
      <c r="C28" s="25">
        <v>46303</v>
      </c>
      <c r="D28" s="26">
        <v>46303</v>
      </c>
      <c r="E28" s="27">
        <v>0.79166666666666663</v>
      </c>
      <c r="F28" s="6" t="s">
        <v>98</v>
      </c>
      <c r="G28" s="6" t="s">
        <v>19</v>
      </c>
      <c r="H28" s="6" t="s">
        <v>40</v>
      </c>
      <c r="I28" s="6" t="s">
        <v>107</v>
      </c>
      <c r="J28" s="5"/>
    </row>
    <row r="29" spans="1:10" x14ac:dyDescent="0.25">
      <c r="A29" s="5">
        <v>425</v>
      </c>
      <c r="B29" s="5">
        <v>42</v>
      </c>
      <c r="C29" s="25">
        <v>46309</v>
      </c>
      <c r="D29" s="26">
        <v>46309</v>
      </c>
      <c r="E29" s="27">
        <v>0.75</v>
      </c>
      <c r="F29" s="6" t="s">
        <v>98</v>
      </c>
      <c r="G29" s="6" t="s">
        <v>21</v>
      </c>
      <c r="H29" s="6" t="s">
        <v>81</v>
      </c>
      <c r="I29" s="6" t="s">
        <v>133</v>
      </c>
      <c r="J29" s="5"/>
    </row>
    <row r="30" spans="1:10" x14ac:dyDescent="0.25">
      <c r="A30" s="5">
        <v>429</v>
      </c>
      <c r="B30" s="5">
        <v>42</v>
      </c>
      <c r="C30" s="25">
        <v>46309</v>
      </c>
      <c r="D30" s="26">
        <v>46309</v>
      </c>
      <c r="E30" s="27">
        <v>0.79166666666666663</v>
      </c>
      <c r="F30" s="6" t="s">
        <v>98</v>
      </c>
      <c r="G30" s="6" t="s">
        <v>24</v>
      </c>
      <c r="H30" s="6" t="s">
        <v>99</v>
      </c>
      <c r="I30" s="6" t="s">
        <v>110</v>
      </c>
      <c r="J30" s="5"/>
    </row>
    <row r="31" spans="1:10" x14ac:dyDescent="0.25">
      <c r="A31" s="5">
        <v>435</v>
      </c>
      <c r="B31" s="5">
        <v>42</v>
      </c>
      <c r="C31" s="25">
        <v>46310</v>
      </c>
      <c r="D31" s="26">
        <v>46310</v>
      </c>
      <c r="E31" s="27">
        <v>0.75</v>
      </c>
      <c r="F31" s="6" t="s">
        <v>98</v>
      </c>
      <c r="G31" s="6" t="s">
        <v>9</v>
      </c>
      <c r="H31" s="6" t="s">
        <v>107</v>
      </c>
      <c r="I31" s="6" t="s">
        <v>109</v>
      </c>
      <c r="J31" s="5"/>
    </row>
  </sheetData>
  <autoFilter ref="A1:I1" xr:uid="{546D67C9-738B-4561-89FA-0801C35B73D3}"/>
  <conditionalFormatting sqref="A2:J31">
    <cfRule type="expression" dxfId="48" priority="4">
      <formula>ISODD($B2)</formula>
    </cfRule>
    <cfRule type="expression" dxfId="47" priority="5">
      <formula>ISEVEN($B2)</formula>
    </cfRule>
  </conditionalFormatting>
  <conditionalFormatting sqref="A20:J22">
    <cfRule type="expression" dxfId="46" priority="1">
      <formula>ISODD($B20)</formula>
    </cfRule>
    <cfRule type="expression" dxfId="45" priority="2">
      <formula>ISEVEN($B20)</formula>
    </cfRule>
  </conditionalFormatting>
  <conditionalFormatting sqref="H2:I16">
    <cfRule type="cellIs" dxfId="44" priority="3" operator="equal">
      <formula>$K$2</formula>
    </cfRule>
  </conditionalFormatting>
  <pageMargins left="0.7" right="0.7" top="0.75" bottom="0.75" header="0.3" footer="0.3"/>
  <pageSetup paperSize="9" orientation="portrait" verticalDpi="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8301E8-496E-4D7F-8B3F-0AD989262737}">
  <sheetPr codeName="Sheet10"/>
  <dimension ref="A1:J31"/>
  <sheetViews>
    <sheetView zoomScale="80" zoomScaleNormal="80" workbookViewId="0"/>
  </sheetViews>
  <sheetFormatPr defaultRowHeight="15" x14ac:dyDescent="0.25"/>
  <cols>
    <col min="1" max="1" width="16.140625" customWidth="1"/>
    <col min="2" max="2" width="8.42578125" customWidth="1"/>
    <col min="3" max="3" width="11.42578125" customWidth="1"/>
    <col min="4" max="4" width="7.28515625" customWidth="1"/>
    <col min="6" max="6" width="21" customWidth="1"/>
    <col min="7" max="7" width="25.85546875" customWidth="1"/>
    <col min="8" max="9" width="34.7109375" customWidth="1"/>
  </cols>
  <sheetData>
    <row r="1" spans="1:10" x14ac:dyDescent="0.25">
      <c r="A1" s="2" t="s">
        <v>147</v>
      </c>
      <c r="B1" s="2" t="s">
        <v>25</v>
      </c>
      <c r="C1" s="2" t="s">
        <v>0</v>
      </c>
      <c r="D1" s="2" t="s">
        <v>1</v>
      </c>
      <c r="E1" s="2" t="s">
        <v>2</v>
      </c>
      <c r="F1" s="2" t="s">
        <v>143</v>
      </c>
      <c r="G1" s="2" t="s">
        <v>5</v>
      </c>
      <c r="H1" s="2" t="s">
        <v>3</v>
      </c>
      <c r="I1" s="2" t="s">
        <v>4</v>
      </c>
      <c r="J1" s="2" t="s">
        <v>6</v>
      </c>
    </row>
    <row r="2" spans="1:10" x14ac:dyDescent="0.25">
      <c r="A2" s="5">
        <v>9</v>
      </c>
      <c r="B2" s="5">
        <v>33</v>
      </c>
      <c r="C2" s="25">
        <v>46245</v>
      </c>
      <c r="D2" s="26">
        <v>46245</v>
      </c>
      <c r="E2" s="27">
        <v>0.70833333333333337</v>
      </c>
      <c r="F2" s="6" t="s">
        <v>93</v>
      </c>
      <c r="G2" s="6" t="s">
        <v>9</v>
      </c>
      <c r="H2" s="6" t="s">
        <v>94</v>
      </c>
      <c r="I2" s="6" t="s">
        <v>95</v>
      </c>
      <c r="J2" s="5"/>
    </row>
    <row r="3" spans="1:10" x14ac:dyDescent="0.25">
      <c r="A3" s="5">
        <v>12</v>
      </c>
      <c r="B3" s="5">
        <v>33</v>
      </c>
      <c r="C3" s="25">
        <v>46246</v>
      </c>
      <c r="D3" s="26">
        <v>46246</v>
      </c>
      <c r="E3" s="27">
        <v>0.75</v>
      </c>
      <c r="F3" s="6" t="s">
        <v>93</v>
      </c>
      <c r="G3" s="6" t="s">
        <v>21</v>
      </c>
      <c r="H3" s="6" t="s">
        <v>82</v>
      </c>
      <c r="I3" s="6" t="s">
        <v>68</v>
      </c>
      <c r="J3" s="5"/>
    </row>
    <row r="4" spans="1:10" x14ac:dyDescent="0.25">
      <c r="A4" s="5">
        <v>18</v>
      </c>
      <c r="B4" s="5">
        <v>33</v>
      </c>
      <c r="C4" s="25">
        <v>46247</v>
      </c>
      <c r="D4" s="26">
        <v>46247</v>
      </c>
      <c r="E4" s="27">
        <v>0.75</v>
      </c>
      <c r="F4" s="6" t="s">
        <v>93</v>
      </c>
      <c r="G4" s="6" t="s">
        <v>17</v>
      </c>
      <c r="H4" s="6" t="s">
        <v>62</v>
      </c>
      <c r="I4" s="6" t="s">
        <v>135</v>
      </c>
      <c r="J4" s="5"/>
    </row>
    <row r="5" spans="1:10" x14ac:dyDescent="0.25">
      <c r="A5" s="5">
        <v>27</v>
      </c>
      <c r="B5" s="5">
        <v>34</v>
      </c>
      <c r="C5" s="25">
        <v>46251</v>
      </c>
      <c r="D5" s="26">
        <v>46251</v>
      </c>
      <c r="E5" s="27">
        <v>0.75</v>
      </c>
      <c r="F5" s="6" t="s">
        <v>93</v>
      </c>
      <c r="G5" s="6" t="s">
        <v>64</v>
      </c>
      <c r="H5" s="6" t="s">
        <v>95</v>
      </c>
      <c r="I5" s="6" t="s">
        <v>62</v>
      </c>
      <c r="J5" s="5"/>
    </row>
    <row r="6" spans="1:10" x14ac:dyDescent="0.25">
      <c r="A6" s="5">
        <v>39</v>
      </c>
      <c r="B6" s="5">
        <v>34</v>
      </c>
      <c r="C6" s="25">
        <v>46252</v>
      </c>
      <c r="D6" s="26">
        <v>46252</v>
      </c>
      <c r="E6" s="27">
        <v>0.77083333333333337</v>
      </c>
      <c r="F6" s="6" t="s">
        <v>93</v>
      </c>
      <c r="G6" s="6" t="s">
        <v>44</v>
      </c>
      <c r="H6" s="6" t="s">
        <v>68</v>
      </c>
      <c r="I6" s="6" t="s">
        <v>94</v>
      </c>
      <c r="J6" s="5"/>
    </row>
    <row r="7" spans="1:10" x14ac:dyDescent="0.25">
      <c r="A7" s="5">
        <v>64</v>
      </c>
      <c r="B7" s="5">
        <v>34</v>
      </c>
      <c r="C7" s="25">
        <v>46253</v>
      </c>
      <c r="D7" s="26">
        <v>46253</v>
      </c>
      <c r="E7" s="27">
        <v>0.79166666666666663</v>
      </c>
      <c r="F7" s="6" t="s">
        <v>93</v>
      </c>
      <c r="G7" s="6" t="s">
        <v>24</v>
      </c>
      <c r="H7" s="6" t="s">
        <v>135</v>
      </c>
      <c r="I7" s="6" t="s">
        <v>77</v>
      </c>
      <c r="J7" s="5"/>
    </row>
    <row r="8" spans="1:10" x14ac:dyDescent="0.25">
      <c r="A8" s="5">
        <v>87</v>
      </c>
      <c r="B8" s="5">
        <v>35</v>
      </c>
      <c r="C8" s="25">
        <v>46259</v>
      </c>
      <c r="D8" s="26">
        <v>46259</v>
      </c>
      <c r="E8" s="27">
        <v>0.70833333333333337</v>
      </c>
      <c r="F8" s="6" t="s">
        <v>93</v>
      </c>
      <c r="G8" s="6" t="s">
        <v>9</v>
      </c>
      <c r="H8" s="6" t="s">
        <v>94</v>
      </c>
      <c r="I8" s="6" t="s">
        <v>77</v>
      </c>
      <c r="J8" s="5"/>
    </row>
    <row r="9" spans="1:10" x14ac:dyDescent="0.25">
      <c r="A9" s="5">
        <v>101</v>
      </c>
      <c r="B9" s="5">
        <v>35</v>
      </c>
      <c r="C9" s="25">
        <v>46260</v>
      </c>
      <c r="D9" s="26">
        <v>46260</v>
      </c>
      <c r="E9" s="27">
        <v>0.77083333333333337</v>
      </c>
      <c r="F9" s="6" t="s">
        <v>93</v>
      </c>
      <c r="G9" s="6" t="s">
        <v>44</v>
      </c>
      <c r="H9" s="6" t="s">
        <v>68</v>
      </c>
      <c r="I9" s="6" t="s">
        <v>95</v>
      </c>
      <c r="J9" s="5"/>
    </row>
    <row r="10" spans="1:10" x14ac:dyDescent="0.25">
      <c r="A10" s="5">
        <v>102</v>
      </c>
      <c r="B10" s="5">
        <v>35</v>
      </c>
      <c r="C10" s="25">
        <v>46260</v>
      </c>
      <c r="D10" s="26">
        <v>46260</v>
      </c>
      <c r="E10" s="27">
        <v>0.75</v>
      </c>
      <c r="F10" s="6" t="s">
        <v>93</v>
      </c>
      <c r="G10" s="6" t="s">
        <v>21</v>
      </c>
      <c r="H10" s="6" t="s">
        <v>82</v>
      </c>
      <c r="I10" s="6" t="s">
        <v>135</v>
      </c>
      <c r="J10" s="5"/>
    </row>
    <row r="11" spans="1:10" x14ac:dyDescent="0.25">
      <c r="A11" s="5">
        <v>133</v>
      </c>
      <c r="B11" s="5">
        <v>36</v>
      </c>
      <c r="C11" s="25">
        <v>46265</v>
      </c>
      <c r="D11" s="26">
        <v>46265</v>
      </c>
      <c r="E11" s="27">
        <v>0.75</v>
      </c>
      <c r="F11" s="6" t="s">
        <v>93</v>
      </c>
      <c r="G11" s="6" t="s">
        <v>64</v>
      </c>
      <c r="H11" s="6" t="s">
        <v>95</v>
      </c>
      <c r="I11" s="6" t="s">
        <v>82</v>
      </c>
      <c r="J11" s="5"/>
    </row>
    <row r="12" spans="1:10" x14ac:dyDescent="0.25">
      <c r="A12" s="5">
        <v>155</v>
      </c>
      <c r="B12" s="5">
        <v>36</v>
      </c>
      <c r="C12" s="25">
        <v>46267</v>
      </c>
      <c r="D12" s="26">
        <v>46267</v>
      </c>
      <c r="E12" s="27">
        <v>0.70833333333333337</v>
      </c>
      <c r="F12" s="6" t="s">
        <v>93</v>
      </c>
      <c r="G12" s="6" t="s">
        <v>20</v>
      </c>
      <c r="H12" s="6" t="s">
        <v>77</v>
      </c>
      <c r="I12" s="6" t="s">
        <v>62</v>
      </c>
      <c r="J12" s="5"/>
    </row>
    <row r="13" spans="1:10" x14ac:dyDescent="0.25">
      <c r="A13" s="5">
        <v>160</v>
      </c>
      <c r="B13" s="5">
        <v>36</v>
      </c>
      <c r="C13" s="25">
        <v>46267</v>
      </c>
      <c r="D13" s="26">
        <v>46267</v>
      </c>
      <c r="E13" s="27">
        <v>0.79166666666666663</v>
      </c>
      <c r="F13" s="6" t="s">
        <v>93</v>
      </c>
      <c r="G13" s="6" t="s">
        <v>24</v>
      </c>
      <c r="H13" s="6" t="s">
        <v>135</v>
      </c>
      <c r="I13" s="6" t="s">
        <v>94</v>
      </c>
      <c r="J13" s="5"/>
    </row>
    <row r="14" spans="1:10" x14ac:dyDescent="0.25">
      <c r="A14" s="5">
        <v>182</v>
      </c>
      <c r="B14" s="5">
        <v>37</v>
      </c>
      <c r="C14" s="25">
        <v>46272</v>
      </c>
      <c r="D14" s="26">
        <v>46272</v>
      </c>
      <c r="E14" s="27">
        <v>0.75</v>
      </c>
      <c r="F14" s="6" t="s">
        <v>93</v>
      </c>
      <c r="G14" s="6" t="s">
        <v>64</v>
      </c>
      <c r="H14" s="6" t="s">
        <v>95</v>
      </c>
      <c r="I14" s="6" t="s">
        <v>135</v>
      </c>
      <c r="J14" s="5"/>
    </row>
    <row r="15" spans="1:10" x14ac:dyDescent="0.25">
      <c r="A15" s="5">
        <v>203</v>
      </c>
      <c r="B15" s="5">
        <v>37</v>
      </c>
      <c r="C15" s="25">
        <v>46274</v>
      </c>
      <c r="D15" s="26">
        <v>46274</v>
      </c>
      <c r="E15" s="27">
        <v>0.77083333333333337</v>
      </c>
      <c r="F15" s="6" t="s">
        <v>93</v>
      </c>
      <c r="G15" s="6" t="s">
        <v>44</v>
      </c>
      <c r="H15" s="6" t="s">
        <v>68</v>
      </c>
      <c r="I15" s="6" t="s">
        <v>77</v>
      </c>
      <c r="J15" s="5"/>
    </row>
    <row r="16" spans="1:10" x14ac:dyDescent="0.25">
      <c r="A16" s="5">
        <v>205</v>
      </c>
      <c r="B16" s="5">
        <v>37</v>
      </c>
      <c r="C16" s="25">
        <v>46274</v>
      </c>
      <c r="D16" s="26">
        <v>46274</v>
      </c>
      <c r="E16" s="27">
        <v>0.75</v>
      </c>
      <c r="F16" s="6" t="s">
        <v>93</v>
      </c>
      <c r="G16" s="6" t="s">
        <v>21</v>
      </c>
      <c r="H16" s="6" t="s">
        <v>82</v>
      </c>
      <c r="I16" s="6" t="s">
        <v>62</v>
      </c>
      <c r="J16" s="5"/>
    </row>
    <row r="17" spans="1:10" x14ac:dyDescent="0.25">
      <c r="A17" s="5">
        <v>250</v>
      </c>
      <c r="B17" s="5">
        <v>38</v>
      </c>
      <c r="C17" s="25">
        <v>46281</v>
      </c>
      <c r="D17" s="26">
        <v>46281</v>
      </c>
      <c r="E17" s="27">
        <v>0.75</v>
      </c>
      <c r="F17" s="6" t="s">
        <v>93</v>
      </c>
      <c r="G17" s="6" t="s">
        <v>21</v>
      </c>
      <c r="H17" s="6" t="s">
        <v>82</v>
      </c>
      <c r="I17" s="6" t="s">
        <v>77</v>
      </c>
      <c r="J17" s="5"/>
    </row>
    <row r="18" spans="1:10" x14ac:dyDescent="0.25">
      <c r="A18" s="5">
        <v>253</v>
      </c>
      <c r="B18" s="5">
        <v>38</v>
      </c>
      <c r="C18" s="25">
        <v>46281</v>
      </c>
      <c r="D18" s="26">
        <v>46281</v>
      </c>
      <c r="E18" s="27">
        <v>0.79166666666666663</v>
      </c>
      <c r="F18" s="6" t="s">
        <v>93</v>
      </c>
      <c r="G18" s="6" t="s">
        <v>24</v>
      </c>
      <c r="H18" s="6" t="s">
        <v>135</v>
      </c>
      <c r="I18" s="6" t="s">
        <v>68</v>
      </c>
      <c r="J18" s="5"/>
    </row>
    <row r="19" spans="1:10" x14ac:dyDescent="0.25">
      <c r="A19" s="5">
        <v>257</v>
      </c>
      <c r="B19" s="5">
        <v>38</v>
      </c>
      <c r="C19" s="25">
        <v>46282</v>
      </c>
      <c r="D19" s="26">
        <v>46282</v>
      </c>
      <c r="E19" s="27">
        <v>0.75</v>
      </c>
      <c r="F19" s="6" t="s">
        <v>93</v>
      </c>
      <c r="G19" s="6" t="s">
        <v>17</v>
      </c>
      <c r="H19" s="6" t="s">
        <v>62</v>
      </c>
      <c r="I19" s="6" t="s">
        <v>94</v>
      </c>
      <c r="J19" s="5"/>
    </row>
    <row r="20" spans="1:10" x14ac:dyDescent="0.25">
      <c r="A20" s="5">
        <v>276</v>
      </c>
      <c r="B20" s="5">
        <v>39</v>
      </c>
      <c r="C20" s="25">
        <v>46287</v>
      </c>
      <c r="D20" s="26">
        <v>46287</v>
      </c>
      <c r="E20" s="27">
        <v>0.70833333333333337</v>
      </c>
      <c r="F20" s="6" t="s">
        <v>93</v>
      </c>
      <c r="G20" s="6" t="s">
        <v>9</v>
      </c>
      <c r="H20" s="6" t="s">
        <v>94</v>
      </c>
      <c r="I20" s="6" t="s">
        <v>82</v>
      </c>
      <c r="J20" s="5"/>
    </row>
    <row r="21" spans="1:10" x14ac:dyDescent="0.25">
      <c r="A21" s="5">
        <v>288</v>
      </c>
      <c r="B21" s="5">
        <v>39</v>
      </c>
      <c r="C21" s="25">
        <v>46288</v>
      </c>
      <c r="D21" s="26">
        <v>46288</v>
      </c>
      <c r="E21" s="27">
        <v>0.70833333333333337</v>
      </c>
      <c r="F21" s="6" t="s">
        <v>93</v>
      </c>
      <c r="G21" s="6" t="s">
        <v>20</v>
      </c>
      <c r="H21" s="6" t="s">
        <v>77</v>
      </c>
      <c r="I21" s="6" t="s">
        <v>95</v>
      </c>
      <c r="J21" s="5"/>
    </row>
    <row r="22" spans="1:10" x14ac:dyDescent="0.25">
      <c r="A22" s="5">
        <v>299</v>
      </c>
      <c r="B22" s="5">
        <v>39</v>
      </c>
      <c r="C22" s="25">
        <v>46289</v>
      </c>
      <c r="D22" s="26">
        <v>46289</v>
      </c>
      <c r="E22" s="27">
        <v>0.75</v>
      </c>
      <c r="F22" s="6" t="s">
        <v>93</v>
      </c>
      <c r="G22" s="6" t="s">
        <v>17</v>
      </c>
      <c r="H22" s="6" t="s">
        <v>62</v>
      </c>
      <c r="I22" s="6" t="s">
        <v>68</v>
      </c>
      <c r="J22" s="5"/>
    </row>
    <row r="23" spans="1:10" x14ac:dyDescent="0.25">
      <c r="A23" s="5">
        <v>317</v>
      </c>
      <c r="B23" s="5">
        <v>40</v>
      </c>
      <c r="C23" s="25">
        <v>46293</v>
      </c>
      <c r="D23" s="26">
        <v>46293</v>
      </c>
      <c r="E23" s="27">
        <v>0.75</v>
      </c>
      <c r="F23" s="6" t="s">
        <v>93</v>
      </c>
      <c r="G23" s="6" t="s">
        <v>64</v>
      </c>
      <c r="H23" s="6" t="s">
        <v>95</v>
      </c>
      <c r="I23" s="6" t="s">
        <v>94</v>
      </c>
      <c r="J23" s="5"/>
    </row>
    <row r="24" spans="1:10" x14ac:dyDescent="0.25">
      <c r="A24" s="5">
        <v>335</v>
      </c>
      <c r="B24" s="5">
        <v>40</v>
      </c>
      <c r="C24" s="25">
        <v>46295</v>
      </c>
      <c r="D24" s="26">
        <v>46295</v>
      </c>
      <c r="E24" s="27">
        <v>0.77083333333333337</v>
      </c>
      <c r="F24" s="6" t="s">
        <v>93</v>
      </c>
      <c r="G24" s="6" t="s">
        <v>44</v>
      </c>
      <c r="H24" s="6" t="s">
        <v>68</v>
      </c>
      <c r="I24" s="6" t="s">
        <v>82</v>
      </c>
      <c r="J24" s="5"/>
    </row>
    <row r="25" spans="1:10" x14ac:dyDescent="0.25">
      <c r="A25" s="5">
        <v>341</v>
      </c>
      <c r="B25" s="5">
        <v>40</v>
      </c>
      <c r="C25" s="25">
        <v>46295</v>
      </c>
      <c r="D25" s="26">
        <v>46295</v>
      </c>
      <c r="E25" s="27">
        <v>0.79166666666666663</v>
      </c>
      <c r="F25" s="6" t="s">
        <v>93</v>
      </c>
      <c r="G25" s="6" t="s">
        <v>24</v>
      </c>
      <c r="H25" s="6" t="s">
        <v>135</v>
      </c>
      <c r="I25" s="6" t="s">
        <v>62</v>
      </c>
      <c r="J25" s="5"/>
    </row>
    <row r="26" spans="1:10" x14ac:dyDescent="0.25">
      <c r="A26" s="5">
        <v>362</v>
      </c>
      <c r="B26" s="5">
        <v>41</v>
      </c>
      <c r="C26" s="25">
        <v>46301</v>
      </c>
      <c r="D26" s="26">
        <v>46301</v>
      </c>
      <c r="E26" s="27">
        <v>0.70833333333333337</v>
      </c>
      <c r="F26" s="6" t="s">
        <v>93</v>
      </c>
      <c r="G26" s="6" t="s">
        <v>9</v>
      </c>
      <c r="H26" s="6" t="s">
        <v>94</v>
      </c>
      <c r="I26" s="6" t="s">
        <v>68</v>
      </c>
      <c r="J26" s="5"/>
    </row>
    <row r="27" spans="1:10" x14ac:dyDescent="0.25">
      <c r="A27" s="5">
        <v>366</v>
      </c>
      <c r="B27" s="5">
        <v>41</v>
      </c>
      <c r="C27" s="25">
        <v>46302</v>
      </c>
      <c r="D27" s="26">
        <v>46302</v>
      </c>
      <c r="E27" s="27">
        <v>0.75</v>
      </c>
      <c r="F27" s="6" t="s">
        <v>93</v>
      </c>
      <c r="G27" s="6" t="s">
        <v>17</v>
      </c>
      <c r="H27" s="6" t="s">
        <v>62</v>
      </c>
      <c r="I27" s="6" t="s">
        <v>95</v>
      </c>
      <c r="J27" s="5"/>
    </row>
    <row r="28" spans="1:10" x14ac:dyDescent="0.25">
      <c r="A28" s="5">
        <v>374</v>
      </c>
      <c r="B28" s="5">
        <v>41</v>
      </c>
      <c r="C28" s="25">
        <v>46302</v>
      </c>
      <c r="D28" s="26">
        <v>46302</v>
      </c>
      <c r="E28" s="27">
        <v>0.70833333333333337</v>
      </c>
      <c r="F28" s="6" t="s">
        <v>93</v>
      </c>
      <c r="G28" s="6" t="s">
        <v>20</v>
      </c>
      <c r="H28" s="6" t="s">
        <v>77</v>
      </c>
      <c r="I28" s="6" t="s">
        <v>135</v>
      </c>
      <c r="J28" s="5"/>
    </row>
    <row r="29" spans="1:10" x14ac:dyDescent="0.25">
      <c r="A29" s="5">
        <v>399</v>
      </c>
      <c r="B29" s="5">
        <v>42</v>
      </c>
      <c r="C29" s="25">
        <v>46307</v>
      </c>
      <c r="D29" s="26">
        <v>46307</v>
      </c>
      <c r="E29" s="27">
        <v>0.75</v>
      </c>
      <c r="F29" s="6" t="s">
        <v>93</v>
      </c>
      <c r="G29" s="6" t="s">
        <v>64</v>
      </c>
      <c r="H29" s="6" t="s">
        <v>95</v>
      </c>
      <c r="I29" s="6" t="s">
        <v>68</v>
      </c>
      <c r="J29" s="5"/>
    </row>
    <row r="30" spans="1:10" x14ac:dyDescent="0.25">
      <c r="A30" s="5">
        <v>423</v>
      </c>
      <c r="B30" s="5">
        <v>42</v>
      </c>
      <c r="C30" s="25">
        <v>46309</v>
      </c>
      <c r="D30" s="26">
        <v>46309</v>
      </c>
      <c r="E30" s="27">
        <v>0.70833333333333337</v>
      </c>
      <c r="F30" s="6" t="s">
        <v>93</v>
      </c>
      <c r="G30" s="6" t="s">
        <v>20</v>
      </c>
      <c r="H30" s="6" t="s">
        <v>77</v>
      </c>
      <c r="I30" s="6" t="s">
        <v>94</v>
      </c>
      <c r="J30" s="5"/>
    </row>
    <row r="31" spans="1:10" x14ac:dyDescent="0.25">
      <c r="A31" s="5">
        <v>428</v>
      </c>
      <c r="B31" s="5">
        <v>42</v>
      </c>
      <c r="C31" s="25">
        <v>46309</v>
      </c>
      <c r="D31" s="26">
        <v>46309</v>
      </c>
      <c r="E31" s="27">
        <v>0.79166666666666663</v>
      </c>
      <c r="F31" s="6" t="s">
        <v>93</v>
      </c>
      <c r="G31" s="6" t="s">
        <v>24</v>
      </c>
      <c r="H31" s="6" t="s">
        <v>135</v>
      </c>
      <c r="I31" s="6" t="s">
        <v>82</v>
      </c>
      <c r="J31" s="5"/>
    </row>
  </sheetData>
  <autoFilter ref="A1:I1" xr:uid="{C48301E8-496E-4D7F-8B3F-0AD989262737}"/>
  <conditionalFormatting sqref="A2:J31">
    <cfRule type="expression" dxfId="43" priority="4">
      <formula>ISODD($B2)</formula>
    </cfRule>
    <cfRule type="expression" dxfId="42" priority="5">
      <formula>ISEVEN($B2)</formula>
    </cfRule>
  </conditionalFormatting>
  <conditionalFormatting sqref="H2:I16">
    <cfRule type="cellIs" dxfId="41" priority="3" operator="equal">
      <formula>$K$2</formula>
    </cfRule>
  </conditionalFormatting>
  <conditionalFormatting sqref="J12 A21:J23">
    <cfRule type="expression" dxfId="40" priority="1">
      <formula>ISODD($B12)</formula>
    </cfRule>
    <cfRule type="expression" dxfId="39" priority="2">
      <formula>ISEVEN($B12)</formula>
    </cfRule>
  </conditionalFormatting>
  <pageMargins left="0.7" right="0.7" top="0.75" bottom="0.75" header="0.3" footer="0.3"/>
  <pageSetup paperSize="9" orientation="portrait" verticalDpi="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46643C-856A-44C7-BED0-C4784CF0C1DE}">
  <dimension ref="A1:J61"/>
  <sheetViews>
    <sheetView zoomScale="80" zoomScaleNormal="80" workbookViewId="0">
      <selection sqref="A1:J61"/>
    </sheetView>
  </sheetViews>
  <sheetFormatPr defaultRowHeight="15" x14ac:dyDescent="0.25"/>
  <cols>
    <col min="1" max="1" width="14" customWidth="1"/>
    <col min="2" max="2" width="8.42578125" customWidth="1"/>
    <col min="3" max="3" width="11.42578125" customWidth="1"/>
    <col min="4" max="4" width="7.28515625" customWidth="1"/>
    <col min="6" max="6" width="21" customWidth="1"/>
    <col min="7" max="7" width="25.85546875" customWidth="1"/>
    <col min="8" max="9" width="34.7109375" customWidth="1"/>
  </cols>
  <sheetData>
    <row r="1" spans="1:10" x14ac:dyDescent="0.25">
      <c r="A1" s="2" t="s">
        <v>145</v>
      </c>
      <c r="B1" s="2" t="s">
        <v>25</v>
      </c>
      <c r="C1" s="2" t="s">
        <v>0</v>
      </c>
      <c r="D1" s="2" t="s">
        <v>1</v>
      </c>
      <c r="E1" s="2" t="s">
        <v>2</v>
      </c>
      <c r="F1" s="2" t="s">
        <v>143</v>
      </c>
      <c r="G1" s="2" t="s">
        <v>5</v>
      </c>
      <c r="H1" s="2" t="s">
        <v>3</v>
      </c>
      <c r="I1" s="2" t="s">
        <v>4</v>
      </c>
      <c r="J1" s="2" t="s">
        <v>6</v>
      </c>
    </row>
    <row r="2" spans="1:10" x14ac:dyDescent="0.25">
      <c r="A2" s="5">
        <v>9</v>
      </c>
      <c r="B2" s="5">
        <v>33</v>
      </c>
      <c r="C2" s="25">
        <v>46245</v>
      </c>
      <c r="D2" s="26">
        <v>46245</v>
      </c>
      <c r="E2" s="27">
        <v>0.70833333333333337</v>
      </c>
      <c r="F2" s="6" t="s">
        <v>93</v>
      </c>
      <c r="G2" s="6" t="s">
        <v>9</v>
      </c>
      <c r="H2" s="6" t="s">
        <v>94</v>
      </c>
      <c r="I2" s="6" t="s">
        <v>95</v>
      </c>
      <c r="J2" s="5"/>
    </row>
    <row r="3" spans="1:10" x14ac:dyDescent="0.25">
      <c r="A3" s="5">
        <v>12</v>
      </c>
      <c r="B3" s="5">
        <v>33</v>
      </c>
      <c r="C3" s="25">
        <v>46246</v>
      </c>
      <c r="D3" s="26">
        <v>46246</v>
      </c>
      <c r="E3" s="27">
        <v>0.75</v>
      </c>
      <c r="F3" s="6" t="s">
        <v>93</v>
      </c>
      <c r="G3" s="6" t="s">
        <v>21</v>
      </c>
      <c r="H3" s="6" t="s">
        <v>82</v>
      </c>
      <c r="I3" s="6" t="s">
        <v>68</v>
      </c>
      <c r="J3" s="5"/>
    </row>
    <row r="4" spans="1:10" x14ac:dyDescent="0.25">
      <c r="A4" s="5">
        <v>13</v>
      </c>
      <c r="B4" s="5">
        <v>33</v>
      </c>
      <c r="C4" s="25">
        <v>46246</v>
      </c>
      <c r="D4" s="26">
        <v>46246</v>
      </c>
      <c r="E4" s="27">
        <v>0.75</v>
      </c>
      <c r="F4" s="6" t="s">
        <v>98</v>
      </c>
      <c r="G4" s="6" t="s">
        <v>21</v>
      </c>
      <c r="H4" s="6" t="s">
        <v>81</v>
      </c>
      <c r="I4" s="6" t="s">
        <v>99</v>
      </c>
      <c r="J4" s="5"/>
    </row>
    <row r="5" spans="1:10" x14ac:dyDescent="0.25">
      <c r="A5" s="5">
        <v>18</v>
      </c>
      <c r="B5" s="5">
        <v>33</v>
      </c>
      <c r="C5" s="25">
        <v>46247</v>
      </c>
      <c r="D5" s="26">
        <v>46247</v>
      </c>
      <c r="E5" s="27">
        <v>0.75</v>
      </c>
      <c r="F5" s="6" t="s">
        <v>93</v>
      </c>
      <c r="G5" s="6" t="s">
        <v>17</v>
      </c>
      <c r="H5" s="6" t="s">
        <v>62</v>
      </c>
      <c r="I5" s="6" t="s">
        <v>135</v>
      </c>
      <c r="J5" s="5"/>
    </row>
    <row r="6" spans="1:10" x14ac:dyDescent="0.25">
      <c r="A6" s="5">
        <v>21</v>
      </c>
      <c r="B6" s="5">
        <v>33</v>
      </c>
      <c r="C6" s="25">
        <v>46247</v>
      </c>
      <c r="D6" s="26">
        <v>46247</v>
      </c>
      <c r="E6" s="27">
        <v>0.75</v>
      </c>
      <c r="F6" s="6" t="s">
        <v>98</v>
      </c>
      <c r="G6" s="6" t="s">
        <v>9</v>
      </c>
      <c r="H6" s="6" t="s">
        <v>107</v>
      </c>
      <c r="I6" s="6" t="s">
        <v>40</v>
      </c>
      <c r="J6" s="5"/>
    </row>
    <row r="7" spans="1:10" x14ac:dyDescent="0.25">
      <c r="A7" s="5">
        <v>23</v>
      </c>
      <c r="B7" s="5">
        <v>33</v>
      </c>
      <c r="C7" s="25">
        <v>46247</v>
      </c>
      <c r="D7" s="26">
        <v>46247</v>
      </c>
      <c r="E7" s="27">
        <v>0.75</v>
      </c>
      <c r="F7" s="6" t="s">
        <v>98</v>
      </c>
      <c r="G7" s="6" t="s">
        <v>10</v>
      </c>
      <c r="H7" s="6" t="s">
        <v>109</v>
      </c>
      <c r="I7" s="6" t="s">
        <v>110</v>
      </c>
      <c r="J7" s="5"/>
    </row>
    <row r="8" spans="1:10" x14ac:dyDescent="0.25">
      <c r="A8" s="5">
        <v>27</v>
      </c>
      <c r="B8" s="5">
        <v>34</v>
      </c>
      <c r="C8" s="25">
        <v>46251</v>
      </c>
      <c r="D8" s="26">
        <v>46251</v>
      </c>
      <c r="E8" s="27">
        <v>0.75</v>
      </c>
      <c r="F8" s="6" t="s">
        <v>93</v>
      </c>
      <c r="G8" s="6" t="s">
        <v>64</v>
      </c>
      <c r="H8" s="6" t="s">
        <v>95</v>
      </c>
      <c r="I8" s="6" t="s">
        <v>62</v>
      </c>
      <c r="J8" s="5"/>
    </row>
    <row r="9" spans="1:10" x14ac:dyDescent="0.25">
      <c r="A9" s="5">
        <v>39</v>
      </c>
      <c r="B9" s="5">
        <v>34</v>
      </c>
      <c r="C9" s="25">
        <v>46252</v>
      </c>
      <c r="D9" s="26">
        <v>46252</v>
      </c>
      <c r="E9" s="27">
        <v>0.77083333333333337</v>
      </c>
      <c r="F9" s="6" t="s">
        <v>93</v>
      </c>
      <c r="G9" s="6" t="s">
        <v>44</v>
      </c>
      <c r="H9" s="6" t="s">
        <v>68</v>
      </c>
      <c r="I9" s="6" t="s">
        <v>94</v>
      </c>
      <c r="J9" s="5"/>
    </row>
    <row r="10" spans="1:10" x14ac:dyDescent="0.25">
      <c r="A10" s="5">
        <v>43</v>
      </c>
      <c r="B10" s="5">
        <v>34</v>
      </c>
      <c r="C10" s="25">
        <v>46253</v>
      </c>
      <c r="D10" s="26">
        <v>46253</v>
      </c>
      <c r="E10" s="27">
        <v>0.70833333333333337</v>
      </c>
      <c r="F10" s="6" t="s">
        <v>98</v>
      </c>
      <c r="G10" s="6" t="s">
        <v>18</v>
      </c>
      <c r="H10" s="6" t="s">
        <v>110</v>
      </c>
      <c r="I10" s="6" t="s">
        <v>107</v>
      </c>
      <c r="J10" s="5"/>
    </row>
    <row r="11" spans="1:10" x14ac:dyDescent="0.25">
      <c r="A11" s="5">
        <v>64</v>
      </c>
      <c r="B11" s="5">
        <v>34</v>
      </c>
      <c r="C11" s="25">
        <v>46253</v>
      </c>
      <c r="D11" s="26">
        <v>46253</v>
      </c>
      <c r="E11" s="27">
        <v>0.79166666666666663</v>
      </c>
      <c r="F11" s="6" t="s">
        <v>93</v>
      </c>
      <c r="G11" s="6" t="s">
        <v>24</v>
      </c>
      <c r="H11" s="6" t="s">
        <v>135</v>
      </c>
      <c r="I11" s="6" t="s">
        <v>77</v>
      </c>
      <c r="J11" s="5"/>
    </row>
    <row r="12" spans="1:10" x14ac:dyDescent="0.25">
      <c r="A12" s="5">
        <v>70</v>
      </c>
      <c r="B12" s="5">
        <v>34</v>
      </c>
      <c r="C12" s="25">
        <v>46254</v>
      </c>
      <c r="D12" s="26">
        <v>46254</v>
      </c>
      <c r="E12" s="27">
        <v>0.79166666666666663</v>
      </c>
      <c r="F12" s="6" t="s">
        <v>98</v>
      </c>
      <c r="G12" s="6" t="s">
        <v>19</v>
      </c>
      <c r="H12" s="6" t="s">
        <v>40</v>
      </c>
      <c r="I12" s="6" t="s">
        <v>81</v>
      </c>
      <c r="J12" s="5"/>
    </row>
    <row r="13" spans="1:10" x14ac:dyDescent="0.25">
      <c r="A13" s="5">
        <v>73</v>
      </c>
      <c r="B13" s="5">
        <v>34</v>
      </c>
      <c r="C13" s="25">
        <v>46254</v>
      </c>
      <c r="D13" s="26">
        <v>46254</v>
      </c>
      <c r="E13" s="27">
        <v>0.75</v>
      </c>
      <c r="F13" s="6" t="s">
        <v>98</v>
      </c>
      <c r="G13" s="6" t="s">
        <v>10</v>
      </c>
      <c r="H13" s="6" t="s">
        <v>133</v>
      </c>
      <c r="I13" s="6" t="s">
        <v>109</v>
      </c>
      <c r="J13" s="5"/>
    </row>
    <row r="14" spans="1:10" x14ac:dyDescent="0.25">
      <c r="A14" s="5">
        <v>87</v>
      </c>
      <c r="B14" s="5">
        <v>35</v>
      </c>
      <c r="C14" s="25">
        <v>46259</v>
      </c>
      <c r="D14" s="26">
        <v>46259</v>
      </c>
      <c r="E14" s="27">
        <v>0.70833333333333337</v>
      </c>
      <c r="F14" s="6" t="s">
        <v>93</v>
      </c>
      <c r="G14" s="6" t="s">
        <v>9</v>
      </c>
      <c r="H14" s="6" t="s">
        <v>94</v>
      </c>
      <c r="I14" s="6" t="s">
        <v>77</v>
      </c>
      <c r="J14" s="5"/>
    </row>
    <row r="15" spans="1:10" x14ac:dyDescent="0.25">
      <c r="A15" s="5">
        <v>101</v>
      </c>
      <c r="B15" s="5">
        <v>35</v>
      </c>
      <c r="C15" s="25">
        <v>46260</v>
      </c>
      <c r="D15" s="26">
        <v>46260</v>
      </c>
      <c r="E15" s="27">
        <v>0.77083333333333337</v>
      </c>
      <c r="F15" s="6" t="s">
        <v>93</v>
      </c>
      <c r="G15" s="6" t="s">
        <v>44</v>
      </c>
      <c r="H15" s="6" t="s">
        <v>68</v>
      </c>
      <c r="I15" s="6" t="s">
        <v>95</v>
      </c>
      <c r="J15" s="5"/>
    </row>
    <row r="16" spans="1:10" x14ac:dyDescent="0.25">
      <c r="A16" s="5">
        <v>102</v>
      </c>
      <c r="B16" s="5">
        <v>35</v>
      </c>
      <c r="C16" s="25">
        <v>46260</v>
      </c>
      <c r="D16" s="26">
        <v>46260</v>
      </c>
      <c r="E16" s="27">
        <v>0.75</v>
      </c>
      <c r="F16" s="6" t="s">
        <v>93</v>
      </c>
      <c r="G16" s="6" t="s">
        <v>21</v>
      </c>
      <c r="H16" s="6" t="s">
        <v>82</v>
      </c>
      <c r="I16" s="6" t="s">
        <v>135</v>
      </c>
      <c r="J16" s="5"/>
    </row>
    <row r="17" spans="1:10" x14ac:dyDescent="0.25">
      <c r="A17" s="5">
        <v>117</v>
      </c>
      <c r="B17" s="5">
        <v>35</v>
      </c>
      <c r="C17" s="25">
        <v>46261</v>
      </c>
      <c r="D17" s="26">
        <v>46261</v>
      </c>
      <c r="E17" s="27">
        <v>0.75</v>
      </c>
      <c r="F17" s="6" t="s">
        <v>98</v>
      </c>
      <c r="G17" s="6" t="s">
        <v>18</v>
      </c>
      <c r="H17" s="6" t="s">
        <v>110</v>
      </c>
      <c r="I17" s="6" t="s">
        <v>99</v>
      </c>
      <c r="J17" s="5"/>
    </row>
    <row r="18" spans="1:10" x14ac:dyDescent="0.25">
      <c r="A18" s="5">
        <v>121</v>
      </c>
      <c r="B18" s="5">
        <v>35</v>
      </c>
      <c r="C18" s="25">
        <v>46261</v>
      </c>
      <c r="D18" s="26">
        <v>46261</v>
      </c>
      <c r="E18" s="27">
        <v>0.75</v>
      </c>
      <c r="F18" s="6" t="s">
        <v>98</v>
      </c>
      <c r="G18" s="6" t="s">
        <v>10</v>
      </c>
      <c r="H18" s="6" t="s">
        <v>133</v>
      </c>
      <c r="I18" s="6" t="s">
        <v>81</v>
      </c>
      <c r="J18" s="5"/>
    </row>
    <row r="19" spans="1:10" x14ac:dyDescent="0.25">
      <c r="A19" s="5">
        <v>123</v>
      </c>
      <c r="B19" s="5">
        <v>35</v>
      </c>
      <c r="C19" s="25">
        <v>46261</v>
      </c>
      <c r="D19" s="26">
        <v>46261</v>
      </c>
      <c r="E19" s="27">
        <v>0.79166666666666663</v>
      </c>
      <c r="F19" s="6" t="s">
        <v>98</v>
      </c>
      <c r="G19" s="6" t="s">
        <v>10</v>
      </c>
      <c r="H19" s="6" t="s">
        <v>109</v>
      </c>
      <c r="I19" s="6" t="s">
        <v>107</v>
      </c>
      <c r="J19" s="5"/>
    </row>
    <row r="20" spans="1:10" x14ac:dyDescent="0.25">
      <c r="A20" s="5">
        <v>133</v>
      </c>
      <c r="B20" s="5">
        <v>36</v>
      </c>
      <c r="C20" s="25">
        <v>46265</v>
      </c>
      <c r="D20" s="26">
        <v>46265</v>
      </c>
      <c r="E20" s="27">
        <v>0.75</v>
      </c>
      <c r="F20" s="6" t="s">
        <v>93</v>
      </c>
      <c r="G20" s="6" t="s">
        <v>64</v>
      </c>
      <c r="H20" s="6" t="s">
        <v>95</v>
      </c>
      <c r="I20" s="6" t="s">
        <v>82</v>
      </c>
      <c r="J20" s="5"/>
    </row>
    <row r="21" spans="1:10" x14ac:dyDescent="0.25">
      <c r="A21" s="5">
        <v>155</v>
      </c>
      <c r="B21" s="5">
        <v>36</v>
      </c>
      <c r="C21" s="25">
        <v>46267</v>
      </c>
      <c r="D21" s="26">
        <v>46267</v>
      </c>
      <c r="E21" s="27">
        <v>0.70833333333333337</v>
      </c>
      <c r="F21" s="6" t="s">
        <v>93</v>
      </c>
      <c r="G21" s="6" t="s">
        <v>20</v>
      </c>
      <c r="H21" s="6" t="s">
        <v>77</v>
      </c>
      <c r="I21" s="6" t="s">
        <v>62</v>
      </c>
      <c r="J21" s="5"/>
    </row>
    <row r="22" spans="1:10" x14ac:dyDescent="0.25">
      <c r="A22" s="5">
        <v>157</v>
      </c>
      <c r="B22" s="5">
        <v>36</v>
      </c>
      <c r="C22" s="25">
        <v>46267</v>
      </c>
      <c r="D22" s="26">
        <v>46267</v>
      </c>
      <c r="E22" s="27">
        <v>0.75</v>
      </c>
      <c r="F22" s="6" t="s">
        <v>98</v>
      </c>
      <c r="G22" s="6" t="s">
        <v>21</v>
      </c>
      <c r="H22" s="6" t="s">
        <v>81</v>
      </c>
      <c r="I22" s="6" t="s">
        <v>110</v>
      </c>
      <c r="J22" s="5"/>
    </row>
    <row r="23" spans="1:10" x14ac:dyDescent="0.25">
      <c r="A23" s="5">
        <v>160</v>
      </c>
      <c r="B23" s="5">
        <v>36</v>
      </c>
      <c r="C23" s="25">
        <v>46267</v>
      </c>
      <c r="D23" s="26">
        <v>46267</v>
      </c>
      <c r="E23" s="27">
        <v>0.79166666666666663</v>
      </c>
      <c r="F23" s="6" t="s">
        <v>93</v>
      </c>
      <c r="G23" s="6" t="s">
        <v>24</v>
      </c>
      <c r="H23" s="6" t="s">
        <v>135</v>
      </c>
      <c r="I23" s="6" t="s">
        <v>94</v>
      </c>
      <c r="J23" s="5"/>
    </row>
    <row r="24" spans="1:10" x14ac:dyDescent="0.25">
      <c r="A24" s="5">
        <v>161</v>
      </c>
      <c r="B24" s="5">
        <v>36</v>
      </c>
      <c r="C24" s="25">
        <v>46267</v>
      </c>
      <c r="D24" s="26">
        <v>46267</v>
      </c>
      <c r="E24" s="27">
        <v>0.79166666666666663</v>
      </c>
      <c r="F24" s="6" t="s">
        <v>98</v>
      </c>
      <c r="G24" s="6" t="s">
        <v>24</v>
      </c>
      <c r="H24" s="6" t="s">
        <v>99</v>
      </c>
      <c r="I24" s="6" t="s">
        <v>40</v>
      </c>
      <c r="J24" s="5"/>
    </row>
    <row r="25" spans="1:10" x14ac:dyDescent="0.25">
      <c r="A25" s="5">
        <v>171</v>
      </c>
      <c r="B25" s="5">
        <v>36</v>
      </c>
      <c r="C25" s="25">
        <v>46268</v>
      </c>
      <c r="D25" s="26">
        <v>46268</v>
      </c>
      <c r="E25" s="27">
        <v>0.75</v>
      </c>
      <c r="F25" s="6" t="s">
        <v>98</v>
      </c>
      <c r="G25" s="6" t="s">
        <v>9</v>
      </c>
      <c r="H25" s="6" t="s">
        <v>107</v>
      </c>
      <c r="I25" s="6" t="s">
        <v>133</v>
      </c>
      <c r="J25" s="5"/>
    </row>
    <row r="26" spans="1:10" x14ac:dyDescent="0.25">
      <c r="A26" s="5">
        <v>182</v>
      </c>
      <c r="B26" s="5">
        <v>37</v>
      </c>
      <c r="C26" s="25">
        <v>46272</v>
      </c>
      <c r="D26" s="26">
        <v>46272</v>
      </c>
      <c r="E26" s="27">
        <v>0.75</v>
      </c>
      <c r="F26" s="6" t="s">
        <v>93</v>
      </c>
      <c r="G26" s="6" t="s">
        <v>64</v>
      </c>
      <c r="H26" s="6" t="s">
        <v>95</v>
      </c>
      <c r="I26" s="6" t="s">
        <v>135</v>
      </c>
      <c r="J26" s="5"/>
    </row>
    <row r="27" spans="1:10" x14ac:dyDescent="0.25">
      <c r="A27" s="5">
        <v>203</v>
      </c>
      <c r="B27" s="5">
        <v>37</v>
      </c>
      <c r="C27" s="25">
        <v>46274</v>
      </c>
      <c r="D27" s="26">
        <v>46274</v>
      </c>
      <c r="E27" s="27">
        <v>0.77083333333333337</v>
      </c>
      <c r="F27" s="6" t="s">
        <v>93</v>
      </c>
      <c r="G27" s="6" t="s">
        <v>44</v>
      </c>
      <c r="H27" s="6" t="s">
        <v>68</v>
      </c>
      <c r="I27" s="6" t="s">
        <v>77</v>
      </c>
      <c r="J27" s="5"/>
    </row>
    <row r="28" spans="1:10" x14ac:dyDescent="0.25">
      <c r="A28" s="5">
        <v>205</v>
      </c>
      <c r="B28" s="5">
        <v>37</v>
      </c>
      <c r="C28" s="25">
        <v>46274</v>
      </c>
      <c r="D28" s="26">
        <v>46274</v>
      </c>
      <c r="E28" s="27">
        <v>0.75</v>
      </c>
      <c r="F28" s="6" t="s">
        <v>93</v>
      </c>
      <c r="G28" s="6" t="s">
        <v>21</v>
      </c>
      <c r="H28" s="6" t="s">
        <v>82</v>
      </c>
      <c r="I28" s="6" t="s">
        <v>62</v>
      </c>
      <c r="J28" s="5"/>
    </row>
    <row r="29" spans="1:10" x14ac:dyDescent="0.25">
      <c r="A29" s="5">
        <v>221</v>
      </c>
      <c r="B29" s="5">
        <v>37</v>
      </c>
      <c r="C29" s="25">
        <v>46275</v>
      </c>
      <c r="D29" s="26">
        <v>46275</v>
      </c>
      <c r="E29" s="27">
        <v>0.75</v>
      </c>
      <c r="F29" s="6" t="s">
        <v>98</v>
      </c>
      <c r="G29" s="6" t="s">
        <v>9</v>
      </c>
      <c r="H29" s="6" t="s">
        <v>107</v>
      </c>
      <c r="I29" s="6" t="s">
        <v>81</v>
      </c>
      <c r="J29" s="5"/>
    </row>
    <row r="30" spans="1:10" x14ac:dyDescent="0.25">
      <c r="A30" s="5">
        <v>222</v>
      </c>
      <c r="B30" s="5">
        <v>37</v>
      </c>
      <c r="C30" s="25">
        <v>46275</v>
      </c>
      <c r="D30" s="26">
        <v>46275</v>
      </c>
      <c r="E30" s="27">
        <v>0.75</v>
      </c>
      <c r="F30" s="6" t="s">
        <v>98</v>
      </c>
      <c r="G30" s="6" t="s">
        <v>10</v>
      </c>
      <c r="H30" s="6" t="s">
        <v>133</v>
      </c>
      <c r="I30" s="6" t="s">
        <v>40</v>
      </c>
      <c r="J30" s="5"/>
    </row>
    <row r="31" spans="1:10" x14ac:dyDescent="0.25">
      <c r="A31" s="5">
        <v>223</v>
      </c>
      <c r="B31" s="5">
        <v>37</v>
      </c>
      <c r="C31" s="25">
        <v>46275</v>
      </c>
      <c r="D31" s="26">
        <v>46275</v>
      </c>
      <c r="E31" s="27">
        <v>0.79166666666666663</v>
      </c>
      <c r="F31" s="6" t="s">
        <v>98</v>
      </c>
      <c r="G31" s="6" t="s">
        <v>10</v>
      </c>
      <c r="H31" s="6" t="s">
        <v>109</v>
      </c>
      <c r="I31" s="6" t="s">
        <v>99</v>
      </c>
      <c r="J31" s="5"/>
    </row>
    <row r="32" spans="1:10" x14ac:dyDescent="0.25">
      <c r="A32" s="5">
        <v>250</v>
      </c>
      <c r="B32" s="5">
        <v>38</v>
      </c>
      <c r="C32" s="25">
        <v>46281</v>
      </c>
      <c r="D32" s="26">
        <v>46281</v>
      </c>
      <c r="E32" s="27">
        <v>0.75</v>
      </c>
      <c r="F32" s="6" t="s">
        <v>93</v>
      </c>
      <c r="G32" s="6" t="s">
        <v>21</v>
      </c>
      <c r="H32" s="6" t="s">
        <v>82</v>
      </c>
      <c r="I32" s="6" t="s">
        <v>77</v>
      </c>
      <c r="J32" s="5"/>
    </row>
    <row r="33" spans="1:10" x14ac:dyDescent="0.25">
      <c r="A33" s="5">
        <v>253</v>
      </c>
      <c r="B33" s="5">
        <v>38</v>
      </c>
      <c r="C33" s="25">
        <v>46281</v>
      </c>
      <c r="D33" s="26">
        <v>46281</v>
      </c>
      <c r="E33" s="27">
        <v>0.79166666666666663</v>
      </c>
      <c r="F33" s="6" t="s">
        <v>93</v>
      </c>
      <c r="G33" s="6" t="s">
        <v>24</v>
      </c>
      <c r="H33" s="6" t="s">
        <v>135</v>
      </c>
      <c r="I33" s="6" t="s">
        <v>68</v>
      </c>
      <c r="J33" s="5"/>
    </row>
    <row r="34" spans="1:10" x14ac:dyDescent="0.25">
      <c r="A34" s="5">
        <v>257</v>
      </c>
      <c r="B34" s="5">
        <v>38</v>
      </c>
      <c r="C34" s="25">
        <v>46282</v>
      </c>
      <c r="D34" s="26">
        <v>46282</v>
      </c>
      <c r="E34" s="27">
        <v>0.75</v>
      </c>
      <c r="F34" s="6" t="s">
        <v>93</v>
      </c>
      <c r="G34" s="6" t="s">
        <v>17</v>
      </c>
      <c r="H34" s="6" t="s">
        <v>62</v>
      </c>
      <c r="I34" s="6" t="s">
        <v>94</v>
      </c>
      <c r="J34" s="5"/>
    </row>
    <row r="35" spans="1:10" x14ac:dyDescent="0.25">
      <c r="A35" s="5">
        <v>262</v>
      </c>
      <c r="B35" s="5">
        <v>38</v>
      </c>
      <c r="C35" s="25">
        <v>46282</v>
      </c>
      <c r="D35" s="26">
        <v>46282</v>
      </c>
      <c r="E35" s="27">
        <v>0.79166666666666663</v>
      </c>
      <c r="F35" s="6" t="s">
        <v>98</v>
      </c>
      <c r="G35" s="6" t="s">
        <v>19</v>
      </c>
      <c r="H35" s="6" t="s">
        <v>40</v>
      </c>
      <c r="I35" s="6" t="s">
        <v>110</v>
      </c>
      <c r="J35" s="5"/>
    </row>
    <row r="36" spans="1:10" x14ac:dyDescent="0.25">
      <c r="A36" s="5">
        <v>264</v>
      </c>
      <c r="B36" s="5">
        <v>38</v>
      </c>
      <c r="C36" s="25">
        <v>46282</v>
      </c>
      <c r="D36" s="26">
        <v>46282</v>
      </c>
      <c r="E36" s="27">
        <v>0.75</v>
      </c>
      <c r="F36" s="6" t="s">
        <v>98</v>
      </c>
      <c r="G36" s="6" t="s">
        <v>10</v>
      </c>
      <c r="H36" s="6" t="s">
        <v>133</v>
      </c>
      <c r="I36" s="6" t="s">
        <v>99</v>
      </c>
      <c r="J36" s="5"/>
    </row>
    <row r="37" spans="1:10" x14ac:dyDescent="0.25">
      <c r="A37" s="5">
        <v>266</v>
      </c>
      <c r="B37" s="5">
        <v>38</v>
      </c>
      <c r="C37" s="25">
        <v>46282</v>
      </c>
      <c r="D37" s="26">
        <v>46282</v>
      </c>
      <c r="E37" s="27">
        <v>0.79166666666666663</v>
      </c>
      <c r="F37" s="6" t="s">
        <v>98</v>
      </c>
      <c r="G37" s="6" t="s">
        <v>10</v>
      </c>
      <c r="H37" s="6" t="s">
        <v>109</v>
      </c>
      <c r="I37" s="6" t="s">
        <v>81</v>
      </c>
      <c r="J37" s="5"/>
    </row>
    <row r="38" spans="1:10" x14ac:dyDescent="0.25">
      <c r="A38" s="5">
        <v>276</v>
      </c>
      <c r="B38" s="5">
        <v>39</v>
      </c>
      <c r="C38" s="25">
        <v>46287</v>
      </c>
      <c r="D38" s="26">
        <v>46287</v>
      </c>
      <c r="E38" s="27">
        <v>0.70833333333333337</v>
      </c>
      <c r="F38" s="6" t="s">
        <v>93</v>
      </c>
      <c r="G38" s="6" t="s">
        <v>9</v>
      </c>
      <c r="H38" s="6" t="s">
        <v>94</v>
      </c>
      <c r="I38" s="6" t="s">
        <v>82</v>
      </c>
      <c r="J38" s="5"/>
    </row>
    <row r="39" spans="1:10" x14ac:dyDescent="0.25">
      <c r="A39" s="5">
        <v>279</v>
      </c>
      <c r="B39" s="5">
        <v>39</v>
      </c>
      <c r="C39" s="25">
        <v>46288</v>
      </c>
      <c r="D39" s="26">
        <v>46288</v>
      </c>
      <c r="E39" s="27">
        <v>0.79166666666666663</v>
      </c>
      <c r="F39" s="6" t="s">
        <v>98</v>
      </c>
      <c r="G39" s="6" t="s">
        <v>18</v>
      </c>
      <c r="H39" s="6" t="s">
        <v>110</v>
      </c>
      <c r="I39" s="6" t="s">
        <v>133</v>
      </c>
      <c r="J39" s="5"/>
    </row>
    <row r="40" spans="1:10" x14ac:dyDescent="0.25">
      <c r="A40" s="5">
        <v>288</v>
      </c>
      <c r="B40" s="5">
        <v>39</v>
      </c>
      <c r="C40" s="25">
        <v>46288</v>
      </c>
      <c r="D40" s="26">
        <v>46288</v>
      </c>
      <c r="E40" s="27">
        <v>0.70833333333333337</v>
      </c>
      <c r="F40" s="6" t="s">
        <v>93</v>
      </c>
      <c r="G40" s="6" t="s">
        <v>20</v>
      </c>
      <c r="H40" s="6" t="s">
        <v>77</v>
      </c>
      <c r="I40" s="6" t="s">
        <v>95</v>
      </c>
      <c r="J40" s="5"/>
    </row>
    <row r="41" spans="1:10" x14ac:dyDescent="0.25">
      <c r="A41" s="5">
        <v>297</v>
      </c>
      <c r="B41" s="5">
        <v>39</v>
      </c>
      <c r="C41" s="25">
        <v>46288</v>
      </c>
      <c r="D41" s="26">
        <v>46288</v>
      </c>
      <c r="E41" s="27">
        <v>0.79166666666666663</v>
      </c>
      <c r="F41" s="6" t="s">
        <v>98</v>
      </c>
      <c r="G41" s="6" t="s">
        <v>24</v>
      </c>
      <c r="H41" s="6" t="s">
        <v>99</v>
      </c>
      <c r="I41" s="6" t="s">
        <v>107</v>
      </c>
      <c r="J41" s="5"/>
    </row>
    <row r="42" spans="1:10" x14ac:dyDescent="0.25">
      <c r="A42" s="5">
        <v>299</v>
      </c>
      <c r="B42" s="5">
        <v>39</v>
      </c>
      <c r="C42" s="25">
        <v>46289</v>
      </c>
      <c r="D42" s="26">
        <v>46289</v>
      </c>
      <c r="E42" s="27">
        <v>0.75</v>
      </c>
      <c r="F42" s="6" t="s">
        <v>93</v>
      </c>
      <c r="G42" s="6" t="s">
        <v>17</v>
      </c>
      <c r="H42" s="6" t="s">
        <v>62</v>
      </c>
      <c r="I42" s="6" t="s">
        <v>68</v>
      </c>
      <c r="J42" s="5"/>
    </row>
    <row r="43" spans="1:10" x14ac:dyDescent="0.25">
      <c r="A43" s="5">
        <v>306</v>
      </c>
      <c r="B43" s="5">
        <v>39</v>
      </c>
      <c r="C43" s="25">
        <v>46289</v>
      </c>
      <c r="D43" s="26">
        <v>46289</v>
      </c>
      <c r="E43" s="27">
        <v>0.79166666666666663</v>
      </c>
      <c r="F43" s="6" t="s">
        <v>98</v>
      </c>
      <c r="G43" s="6" t="s">
        <v>19</v>
      </c>
      <c r="H43" s="6" t="s">
        <v>40</v>
      </c>
      <c r="I43" s="6" t="s">
        <v>109</v>
      </c>
      <c r="J43" s="5"/>
    </row>
    <row r="44" spans="1:10" x14ac:dyDescent="0.25">
      <c r="A44" s="5">
        <v>317</v>
      </c>
      <c r="B44" s="5">
        <v>40</v>
      </c>
      <c r="C44" s="25">
        <v>46293</v>
      </c>
      <c r="D44" s="26">
        <v>46293</v>
      </c>
      <c r="E44" s="27">
        <v>0.75</v>
      </c>
      <c r="F44" s="6" t="s">
        <v>93</v>
      </c>
      <c r="G44" s="6" t="s">
        <v>64</v>
      </c>
      <c r="H44" s="6" t="s">
        <v>95</v>
      </c>
      <c r="I44" s="6" t="s">
        <v>94</v>
      </c>
      <c r="J44" s="5"/>
    </row>
    <row r="45" spans="1:10" x14ac:dyDescent="0.25">
      <c r="A45" s="5">
        <v>335</v>
      </c>
      <c r="B45" s="5">
        <v>40</v>
      </c>
      <c r="C45" s="25">
        <v>46295</v>
      </c>
      <c r="D45" s="26">
        <v>46295</v>
      </c>
      <c r="E45" s="27">
        <v>0.77083333333333337</v>
      </c>
      <c r="F45" s="6" t="s">
        <v>93</v>
      </c>
      <c r="G45" s="6" t="s">
        <v>44</v>
      </c>
      <c r="H45" s="6" t="s">
        <v>68</v>
      </c>
      <c r="I45" s="6" t="s">
        <v>82</v>
      </c>
      <c r="J45" s="5"/>
    </row>
    <row r="46" spans="1:10" x14ac:dyDescent="0.25">
      <c r="A46" s="5">
        <v>337</v>
      </c>
      <c r="B46" s="5">
        <v>40</v>
      </c>
      <c r="C46" s="25">
        <v>46295</v>
      </c>
      <c r="D46" s="26">
        <v>46295</v>
      </c>
      <c r="E46" s="27">
        <v>0.75</v>
      </c>
      <c r="F46" s="6" t="s">
        <v>98</v>
      </c>
      <c r="G46" s="6" t="s">
        <v>21</v>
      </c>
      <c r="H46" s="6" t="s">
        <v>81</v>
      </c>
      <c r="I46" s="6" t="s">
        <v>40</v>
      </c>
      <c r="J46" s="5"/>
    </row>
    <row r="47" spans="1:10" x14ac:dyDescent="0.25">
      <c r="A47" s="5">
        <v>341</v>
      </c>
      <c r="B47" s="5">
        <v>40</v>
      </c>
      <c r="C47" s="25">
        <v>46295</v>
      </c>
      <c r="D47" s="26">
        <v>46295</v>
      </c>
      <c r="E47" s="27">
        <v>0.79166666666666663</v>
      </c>
      <c r="F47" s="6" t="s">
        <v>93</v>
      </c>
      <c r="G47" s="6" t="s">
        <v>24</v>
      </c>
      <c r="H47" s="6" t="s">
        <v>135</v>
      </c>
      <c r="I47" s="6" t="s">
        <v>62</v>
      </c>
      <c r="J47" s="5"/>
    </row>
    <row r="48" spans="1:10" x14ac:dyDescent="0.25">
      <c r="A48" s="5">
        <v>348</v>
      </c>
      <c r="B48" s="5">
        <v>40</v>
      </c>
      <c r="C48" s="25">
        <v>46296</v>
      </c>
      <c r="D48" s="26">
        <v>46296</v>
      </c>
      <c r="E48" s="27">
        <v>0.75</v>
      </c>
      <c r="F48" s="6" t="s">
        <v>98</v>
      </c>
      <c r="G48" s="6" t="s">
        <v>9</v>
      </c>
      <c r="H48" s="6" t="s">
        <v>107</v>
      </c>
      <c r="I48" s="6" t="s">
        <v>110</v>
      </c>
      <c r="J48" s="5"/>
    </row>
    <row r="49" spans="1:10" x14ac:dyDescent="0.25">
      <c r="A49" s="5">
        <v>351</v>
      </c>
      <c r="B49" s="5">
        <v>40</v>
      </c>
      <c r="C49" s="25">
        <v>46296</v>
      </c>
      <c r="D49" s="26">
        <v>46296</v>
      </c>
      <c r="E49" s="27">
        <v>0.75</v>
      </c>
      <c r="F49" s="6" t="s">
        <v>98</v>
      </c>
      <c r="G49" s="6" t="s">
        <v>10</v>
      </c>
      <c r="H49" s="6" t="s">
        <v>109</v>
      </c>
      <c r="I49" s="6" t="s">
        <v>133</v>
      </c>
      <c r="J49" s="5"/>
    </row>
    <row r="50" spans="1:10" x14ac:dyDescent="0.25">
      <c r="A50" s="5">
        <v>362</v>
      </c>
      <c r="B50" s="5">
        <v>41</v>
      </c>
      <c r="C50" s="25">
        <v>46301</v>
      </c>
      <c r="D50" s="26">
        <v>46301</v>
      </c>
      <c r="E50" s="27">
        <v>0.70833333333333337</v>
      </c>
      <c r="F50" s="6" t="s">
        <v>93</v>
      </c>
      <c r="G50" s="6" t="s">
        <v>9</v>
      </c>
      <c r="H50" s="6" t="s">
        <v>94</v>
      </c>
      <c r="I50" s="6" t="s">
        <v>68</v>
      </c>
      <c r="J50" s="5"/>
    </row>
    <row r="51" spans="1:10" x14ac:dyDescent="0.25">
      <c r="A51" s="5">
        <v>366</v>
      </c>
      <c r="B51" s="5">
        <v>41</v>
      </c>
      <c r="C51" s="25">
        <v>46302</v>
      </c>
      <c r="D51" s="26">
        <v>46302</v>
      </c>
      <c r="E51" s="27">
        <v>0.75</v>
      </c>
      <c r="F51" s="6" t="s">
        <v>93</v>
      </c>
      <c r="G51" s="6" t="s">
        <v>17</v>
      </c>
      <c r="H51" s="6" t="s">
        <v>62</v>
      </c>
      <c r="I51" s="6" t="s">
        <v>95</v>
      </c>
      <c r="J51" s="5"/>
    </row>
    <row r="52" spans="1:10" x14ac:dyDescent="0.25">
      <c r="A52" s="5">
        <v>374</v>
      </c>
      <c r="B52" s="5">
        <v>41</v>
      </c>
      <c r="C52" s="25">
        <v>46302</v>
      </c>
      <c r="D52" s="26">
        <v>46302</v>
      </c>
      <c r="E52" s="27">
        <v>0.70833333333333337</v>
      </c>
      <c r="F52" s="6" t="s">
        <v>93</v>
      </c>
      <c r="G52" s="6" t="s">
        <v>20</v>
      </c>
      <c r="H52" s="6" t="s">
        <v>77</v>
      </c>
      <c r="I52" s="6" t="s">
        <v>135</v>
      </c>
      <c r="J52" s="5"/>
    </row>
    <row r="53" spans="1:10" x14ac:dyDescent="0.25">
      <c r="A53" s="5">
        <v>383</v>
      </c>
      <c r="B53" s="5">
        <v>41</v>
      </c>
      <c r="C53" s="25">
        <v>46302</v>
      </c>
      <c r="D53" s="26">
        <v>46302</v>
      </c>
      <c r="E53" s="27">
        <v>0.79166666666666663</v>
      </c>
      <c r="F53" s="6" t="s">
        <v>98</v>
      </c>
      <c r="G53" s="6" t="s">
        <v>24</v>
      </c>
      <c r="H53" s="6" t="s">
        <v>99</v>
      </c>
      <c r="I53" s="6" t="s">
        <v>81</v>
      </c>
      <c r="J53" s="5"/>
    </row>
    <row r="54" spans="1:10" x14ac:dyDescent="0.25">
      <c r="A54" s="5">
        <v>389</v>
      </c>
      <c r="B54" s="5">
        <v>41</v>
      </c>
      <c r="C54" s="25">
        <v>46303</v>
      </c>
      <c r="D54" s="26">
        <v>46303</v>
      </c>
      <c r="E54" s="27">
        <v>0.75</v>
      </c>
      <c r="F54" s="6" t="s">
        <v>98</v>
      </c>
      <c r="G54" s="6" t="s">
        <v>18</v>
      </c>
      <c r="H54" s="6" t="s">
        <v>110</v>
      </c>
      <c r="I54" s="6" t="s">
        <v>109</v>
      </c>
      <c r="J54" s="5"/>
    </row>
    <row r="55" spans="1:10" x14ac:dyDescent="0.25">
      <c r="A55" s="5">
        <v>394</v>
      </c>
      <c r="B55" s="5">
        <v>41</v>
      </c>
      <c r="C55" s="25">
        <v>46303</v>
      </c>
      <c r="D55" s="26">
        <v>46303</v>
      </c>
      <c r="E55" s="27">
        <v>0.79166666666666663</v>
      </c>
      <c r="F55" s="6" t="s">
        <v>98</v>
      </c>
      <c r="G55" s="6" t="s">
        <v>19</v>
      </c>
      <c r="H55" s="6" t="s">
        <v>40</v>
      </c>
      <c r="I55" s="6" t="s">
        <v>107</v>
      </c>
      <c r="J55" s="5"/>
    </row>
    <row r="56" spans="1:10" x14ac:dyDescent="0.25">
      <c r="A56" s="5">
        <v>399</v>
      </c>
      <c r="B56" s="5">
        <v>42</v>
      </c>
      <c r="C56" s="25">
        <v>46307</v>
      </c>
      <c r="D56" s="26">
        <v>46307</v>
      </c>
      <c r="E56" s="27">
        <v>0.75</v>
      </c>
      <c r="F56" s="6" t="s">
        <v>93</v>
      </c>
      <c r="G56" s="6" t="s">
        <v>64</v>
      </c>
      <c r="H56" s="6" t="s">
        <v>95</v>
      </c>
      <c r="I56" s="6" t="s">
        <v>68</v>
      </c>
      <c r="J56" s="5"/>
    </row>
    <row r="57" spans="1:10" x14ac:dyDescent="0.25">
      <c r="A57" s="5">
        <v>423</v>
      </c>
      <c r="B57" s="5">
        <v>42</v>
      </c>
      <c r="C57" s="25">
        <v>46309</v>
      </c>
      <c r="D57" s="26">
        <v>46309</v>
      </c>
      <c r="E57" s="27">
        <v>0.70833333333333337</v>
      </c>
      <c r="F57" s="6" t="s">
        <v>93</v>
      </c>
      <c r="G57" s="6" t="s">
        <v>20</v>
      </c>
      <c r="H57" s="6" t="s">
        <v>77</v>
      </c>
      <c r="I57" s="6" t="s">
        <v>94</v>
      </c>
      <c r="J57" s="5"/>
    </row>
    <row r="58" spans="1:10" x14ac:dyDescent="0.25">
      <c r="A58" s="5">
        <v>425</v>
      </c>
      <c r="B58" s="5">
        <v>42</v>
      </c>
      <c r="C58" s="25">
        <v>46309</v>
      </c>
      <c r="D58" s="26">
        <v>46309</v>
      </c>
      <c r="E58" s="27">
        <v>0.75</v>
      </c>
      <c r="F58" s="6" t="s">
        <v>98</v>
      </c>
      <c r="G58" s="6" t="s">
        <v>21</v>
      </c>
      <c r="H58" s="6" t="s">
        <v>81</v>
      </c>
      <c r="I58" s="6" t="s">
        <v>133</v>
      </c>
      <c r="J58" s="5"/>
    </row>
    <row r="59" spans="1:10" x14ac:dyDescent="0.25">
      <c r="A59" s="5">
        <v>428</v>
      </c>
      <c r="B59" s="5">
        <v>42</v>
      </c>
      <c r="C59" s="25">
        <v>46309</v>
      </c>
      <c r="D59" s="26">
        <v>46309</v>
      </c>
      <c r="E59" s="27">
        <v>0.79166666666666663</v>
      </c>
      <c r="F59" s="6" t="s">
        <v>93</v>
      </c>
      <c r="G59" s="6" t="s">
        <v>24</v>
      </c>
      <c r="H59" s="6" t="s">
        <v>135</v>
      </c>
      <c r="I59" s="6" t="s">
        <v>82</v>
      </c>
      <c r="J59" s="5"/>
    </row>
    <row r="60" spans="1:10" x14ac:dyDescent="0.25">
      <c r="A60" s="5">
        <v>429</v>
      </c>
      <c r="B60" s="5">
        <v>42</v>
      </c>
      <c r="C60" s="25">
        <v>46309</v>
      </c>
      <c r="D60" s="26">
        <v>46309</v>
      </c>
      <c r="E60" s="27">
        <v>0.79166666666666663</v>
      </c>
      <c r="F60" s="6" t="s">
        <v>98</v>
      </c>
      <c r="G60" s="6" t="s">
        <v>24</v>
      </c>
      <c r="H60" s="6" t="s">
        <v>99</v>
      </c>
      <c r="I60" s="6" t="s">
        <v>110</v>
      </c>
      <c r="J60" s="5"/>
    </row>
    <row r="61" spans="1:10" x14ac:dyDescent="0.25">
      <c r="A61" s="5">
        <v>435</v>
      </c>
      <c r="B61" s="5">
        <v>42</v>
      </c>
      <c r="C61" s="25">
        <v>46310</v>
      </c>
      <c r="D61" s="26">
        <v>46310</v>
      </c>
      <c r="E61" s="27">
        <v>0.75</v>
      </c>
      <c r="F61" s="6" t="s">
        <v>98</v>
      </c>
      <c r="G61" s="6" t="s">
        <v>9</v>
      </c>
      <c r="H61" s="6" t="s">
        <v>107</v>
      </c>
      <c r="I61" s="6" t="s">
        <v>109</v>
      </c>
      <c r="J61" s="5"/>
    </row>
  </sheetData>
  <autoFilter ref="A1:I1" xr:uid="{04B03BA1-D677-4131-9B6C-AB43953D6B3D}"/>
  <conditionalFormatting sqref="A2:J61">
    <cfRule type="expression" dxfId="38" priority="4">
      <formula>ISODD($B2)</formula>
    </cfRule>
    <cfRule type="expression" dxfId="37" priority="5">
      <formula>ISEVEN($B2)</formula>
    </cfRule>
  </conditionalFormatting>
  <conditionalFormatting sqref="H2:I31">
    <cfRule type="cellIs" dxfId="36" priority="3" operator="equal">
      <formula>$K$2</formula>
    </cfRule>
  </conditionalFormatting>
  <conditionalFormatting sqref="J21 A39:J44">
    <cfRule type="expression" dxfId="35" priority="1">
      <formula>ISODD($B21)</formula>
    </cfRule>
    <cfRule type="expression" dxfId="34" priority="2">
      <formula>ISEVEN($B21)</formula>
    </cfRule>
  </conditionalFormatting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Laskentataulukot</vt:lpstr>
      </vt:variant>
      <vt:variant>
        <vt:i4>16</vt:i4>
      </vt:variant>
    </vt:vector>
  </HeadingPairs>
  <TitlesOfParts>
    <vt:vector size="16" baseType="lpstr">
      <vt:lpstr>Kaikki ottelut</vt:lpstr>
      <vt:lpstr>2015 Liiga</vt:lpstr>
      <vt:lpstr>2015 Divari</vt:lpstr>
      <vt:lpstr>2015-ikäluokka</vt:lpstr>
      <vt:lpstr>2016-sarja</vt:lpstr>
      <vt:lpstr>2017-sarja</vt:lpstr>
      <vt:lpstr>2018 Liiga</vt:lpstr>
      <vt:lpstr>2018 Divari</vt:lpstr>
      <vt:lpstr>2018-ikäluokka</vt:lpstr>
      <vt:lpstr>2019 Liiga</vt:lpstr>
      <vt:lpstr>2019 Divari</vt:lpstr>
      <vt:lpstr>2019-ikäluokka</vt:lpstr>
      <vt:lpstr>2020-sarja</vt:lpstr>
      <vt:lpstr>Tytöt 2018-19</vt:lpstr>
      <vt:lpstr>Tytöt 2020</vt:lpstr>
      <vt:lpstr>Kenttävuorot</vt:lpstr>
    </vt:vector>
  </TitlesOfParts>
  <Company>University of Turku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Mauri Paloheimo</dc:creator>
  <cp:lastModifiedBy>Miika Weckman</cp:lastModifiedBy>
  <dcterms:created xsi:type="dcterms:W3CDTF">2024-04-13T09:51:36Z</dcterms:created>
  <dcterms:modified xsi:type="dcterms:W3CDTF">2026-08-06T06:35:01Z</dcterms:modified>
</cp:coreProperties>
</file>