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6\Kaupunginosatoiminta\"/>
    </mc:Choice>
  </mc:AlternateContent>
  <xr:revisionPtr revIDLastSave="0" documentId="8_{B7B754C7-A442-4FD5-B231-9AFAC534812D}" xr6:coauthVersionLast="47" xr6:coauthVersionMax="47" xr10:uidLastSave="{00000000-0000-0000-0000-000000000000}"/>
  <bookViews>
    <workbookView xWindow="28680" yWindow="-120" windowWidth="29040" windowHeight="15720" tabRatio="719" xr2:uid="{FE690A98-B38A-492D-A281-DC0F5CB77236}"/>
  </bookViews>
  <sheets>
    <sheet name="Kaikki ottelut" sheetId="2" r:id="rId1"/>
    <sheet name="2015-sarjat" sheetId="7" r:id="rId2"/>
    <sheet name="2016-sarjat" sheetId="8" r:id="rId3"/>
    <sheet name="2017-sarjat" sheetId="9" r:id="rId4"/>
    <sheet name="2018-sarjat" sheetId="10" r:id="rId5"/>
    <sheet name="2019-sarjat" sheetId="13" r:id="rId6"/>
    <sheet name="2020-sarja" sheetId="14" r:id="rId7"/>
    <sheet name="Tytöt 2018-19" sheetId="15" r:id="rId8"/>
    <sheet name="Perjantai" sheetId="3" r:id="rId9"/>
    <sheet name="Lauantai" sheetId="4" r:id="rId10"/>
    <sheet name="Sunnuntai" sheetId="5" r:id="rId11"/>
    <sheet name="Työlista la-su" sheetId="12" state="hidden" r:id="rId12"/>
    <sheet name="Työlista pe" sheetId="11" state="hidden" r:id="rId13"/>
    <sheet name="Työlista-testi" sheetId="1" state="hidden" r:id="rId14"/>
  </sheets>
  <definedNames>
    <definedName name="_xlnm._FilterDatabase" localSheetId="0" hidden="1">'Kaikki ottelut'!$A$2:$H$104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12" l="1"/>
  <c r="O25" i="12"/>
  <c r="K25" i="12"/>
  <c r="P24" i="12"/>
  <c r="O24" i="12"/>
  <c r="K24" i="12"/>
  <c r="P22" i="12"/>
  <c r="O22" i="12"/>
  <c r="K22" i="12"/>
  <c r="P17" i="12"/>
  <c r="O17" i="12"/>
  <c r="K17" i="12"/>
  <c r="P16" i="12"/>
  <c r="O16" i="12"/>
  <c r="K16" i="12"/>
  <c r="K15" i="12"/>
  <c r="O38" i="12"/>
  <c r="P38" i="12"/>
  <c r="O39" i="12"/>
  <c r="P39" i="12"/>
  <c r="O40" i="12"/>
  <c r="P40" i="12"/>
  <c r="O41" i="12"/>
  <c r="P41" i="12"/>
  <c r="O42" i="12"/>
  <c r="P42" i="12"/>
  <c r="O43" i="12"/>
  <c r="P43" i="12"/>
  <c r="O44" i="12"/>
  <c r="P44" i="12"/>
  <c r="O45" i="12"/>
  <c r="P45" i="12"/>
  <c r="K46" i="12"/>
  <c r="O46" i="12"/>
  <c r="P46" i="12"/>
  <c r="K47" i="12"/>
  <c r="O47" i="12"/>
  <c r="P47" i="12"/>
  <c r="K48" i="12"/>
  <c r="O48" i="12"/>
  <c r="P48" i="12"/>
  <c r="K49" i="12"/>
  <c r="O49" i="12"/>
  <c r="P49" i="12"/>
  <c r="K50" i="12"/>
  <c r="K51" i="12"/>
  <c r="O51" i="12"/>
  <c r="P51" i="12"/>
  <c r="K52" i="12"/>
  <c r="O52" i="12"/>
  <c r="P52" i="12"/>
  <c r="K53" i="12"/>
  <c r="O53" i="12"/>
  <c r="P53" i="12"/>
  <c r="K54" i="12"/>
  <c r="O54" i="12"/>
  <c r="P54" i="12"/>
  <c r="K55" i="12"/>
  <c r="O55" i="12"/>
  <c r="P55" i="12"/>
  <c r="K56" i="12"/>
  <c r="O56" i="12"/>
  <c r="P56" i="12"/>
  <c r="K57" i="12"/>
  <c r="O57" i="12"/>
  <c r="P57" i="12"/>
  <c r="K58" i="12"/>
  <c r="O58" i="12"/>
  <c r="P58" i="12"/>
  <c r="K59" i="12"/>
  <c r="O59" i="12"/>
  <c r="P59" i="12"/>
  <c r="K60" i="12"/>
  <c r="O60" i="12"/>
  <c r="P60" i="12"/>
  <c r="K61" i="12"/>
  <c r="O61" i="12"/>
  <c r="P61" i="12"/>
  <c r="K62" i="12"/>
  <c r="O62" i="12"/>
  <c r="P62" i="12"/>
  <c r="K63" i="12"/>
  <c r="K64" i="12"/>
  <c r="M64" i="12"/>
  <c r="O64" i="12"/>
  <c r="P64" i="12"/>
  <c r="K65" i="12"/>
  <c r="M65" i="12"/>
  <c r="O65" i="12"/>
  <c r="P65" i="12"/>
  <c r="K66" i="12"/>
  <c r="M66" i="12"/>
  <c r="O66" i="12"/>
  <c r="P66" i="12"/>
  <c r="K67" i="12"/>
  <c r="M67" i="12"/>
  <c r="O67" i="12"/>
  <c r="P67" i="12"/>
  <c r="K68" i="12"/>
  <c r="M68" i="12"/>
  <c r="O68" i="12"/>
  <c r="P68" i="12"/>
  <c r="K69" i="12"/>
  <c r="M69" i="12"/>
  <c r="O69" i="12"/>
  <c r="P69" i="12"/>
  <c r="K70" i="12"/>
  <c r="M70" i="12"/>
  <c r="O70" i="12"/>
  <c r="P70" i="12"/>
  <c r="K71" i="12"/>
  <c r="M71" i="12"/>
  <c r="O71" i="12"/>
  <c r="P71" i="12"/>
  <c r="K72" i="12"/>
  <c r="O72" i="12"/>
  <c r="P72" i="12"/>
  <c r="K73" i="12"/>
  <c r="O73" i="12"/>
  <c r="P73" i="12"/>
  <c r="K74" i="12"/>
  <c r="M74" i="12"/>
  <c r="O74" i="12"/>
  <c r="P74" i="12"/>
  <c r="K75" i="12"/>
  <c r="M75" i="12"/>
  <c r="O75" i="12"/>
  <c r="P75" i="12"/>
  <c r="K76" i="12"/>
  <c r="O76" i="12"/>
  <c r="P76" i="12"/>
  <c r="K77" i="12"/>
  <c r="O77" i="12"/>
  <c r="P77" i="12"/>
  <c r="K78" i="12"/>
  <c r="M78" i="12"/>
  <c r="O78" i="12"/>
  <c r="P78" i="12"/>
  <c r="K79" i="12"/>
  <c r="M79" i="12"/>
  <c r="O79" i="12"/>
  <c r="P79" i="12"/>
  <c r="K80" i="12"/>
  <c r="K81" i="12"/>
  <c r="M81" i="12"/>
  <c r="O81" i="12"/>
  <c r="P81" i="12"/>
  <c r="K82" i="12"/>
  <c r="M82" i="12"/>
  <c r="O82" i="12"/>
  <c r="P82" i="12"/>
  <c r="K83" i="12"/>
  <c r="M83" i="12"/>
  <c r="O83" i="12"/>
  <c r="P83" i="12"/>
  <c r="K84" i="12"/>
  <c r="M84" i="12"/>
  <c r="O84" i="12"/>
  <c r="P84" i="12"/>
  <c r="M85" i="12"/>
  <c r="O85" i="12"/>
  <c r="P85" i="12"/>
  <c r="M86" i="12"/>
  <c r="O86" i="12"/>
  <c r="P86" i="12"/>
  <c r="O87" i="12"/>
  <c r="P87" i="12"/>
  <c r="M88" i="12"/>
  <c r="O88" i="12"/>
  <c r="P88" i="12"/>
  <c r="K89" i="12"/>
  <c r="O89" i="12"/>
  <c r="P89" i="12"/>
  <c r="K90" i="12"/>
  <c r="O90" i="12"/>
  <c r="P90" i="12"/>
  <c r="K91" i="12"/>
  <c r="M91" i="12"/>
  <c r="O91" i="12"/>
  <c r="P91" i="12"/>
  <c r="K92" i="12"/>
  <c r="M92" i="12"/>
  <c r="O92" i="12"/>
  <c r="P92" i="12"/>
  <c r="K93" i="12"/>
  <c r="K94" i="12"/>
  <c r="M94" i="12"/>
  <c r="O94" i="12"/>
  <c r="P94" i="12"/>
  <c r="K95" i="12"/>
  <c r="M95" i="12"/>
  <c r="O95" i="12"/>
  <c r="P95" i="12"/>
  <c r="K96" i="12"/>
  <c r="M96" i="12"/>
  <c r="O96" i="12"/>
  <c r="P96" i="12"/>
  <c r="G72" i="12"/>
  <c r="F72" i="12"/>
  <c r="G71" i="12"/>
  <c r="F71" i="12"/>
  <c r="G70" i="12"/>
  <c r="F70" i="12"/>
  <c r="G69" i="12"/>
  <c r="F69" i="12"/>
  <c r="G68" i="12"/>
  <c r="F68" i="12"/>
  <c r="G67" i="12"/>
  <c r="F67" i="12"/>
  <c r="G66" i="12"/>
  <c r="F66" i="12"/>
  <c r="G65" i="12"/>
  <c r="F65" i="12"/>
  <c r="G64" i="12"/>
  <c r="F64" i="12"/>
  <c r="G63" i="12"/>
  <c r="F63" i="12"/>
  <c r="G62" i="12"/>
  <c r="F62" i="12"/>
  <c r="G61" i="12"/>
  <c r="F61" i="12"/>
  <c r="G60" i="12"/>
  <c r="F60" i="12"/>
  <c r="G59" i="12"/>
  <c r="F59" i="12"/>
  <c r="G58" i="12"/>
  <c r="F58" i="12"/>
  <c r="G57" i="12"/>
  <c r="F57" i="12"/>
  <c r="G56" i="12"/>
  <c r="F56" i="12"/>
  <c r="G55" i="12"/>
  <c r="F55" i="12"/>
  <c r="G54" i="12"/>
  <c r="F54" i="12"/>
  <c r="G53" i="12"/>
  <c r="F53" i="12"/>
  <c r="G52" i="12"/>
  <c r="F52" i="12"/>
  <c r="G51" i="12"/>
  <c r="F51" i="12"/>
  <c r="G50" i="12"/>
  <c r="F50" i="12"/>
  <c r="G49" i="12"/>
  <c r="F49" i="12"/>
  <c r="G48" i="12"/>
  <c r="F48" i="12"/>
  <c r="G47" i="12"/>
  <c r="F47" i="12"/>
  <c r="G46" i="12"/>
  <c r="F46" i="12"/>
  <c r="G45" i="12"/>
  <c r="F45" i="12"/>
  <c r="G44" i="12"/>
  <c r="F44" i="12"/>
  <c r="G43" i="12"/>
  <c r="F43" i="12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F27" i="12"/>
  <c r="G26" i="12"/>
  <c r="F26" i="12"/>
  <c r="G25" i="12"/>
  <c r="F25" i="12"/>
  <c r="G24" i="12"/>
  <c r="F24" i="12"/>
  <c r="G23" i="12"/>
  <c r="F23" i="12"/>
  <c r="G22" i="12"/>
  <c r="F22" i="12"/>
  <c r="G21" i="12"/>
  <c r="F21" i="12"/>
  <c r="G20" i="12"/>
  <c r="F20" i="12"/>
  <c r="G19" i="12"/>
  <c r="F19" i="12"/>
  <c r="G18" i="12"/>
  <c r="F18" i="12"/>
  <c r="G17" i="12"/>
  <c r="F17" i="12"/>
  <c r="G16" i="12"/>
  <c r="F16" i="12"/>
  <c r="G15" i="12"/>
  <c r="F15" i="12"/>
  <c r="P14" i="12"/>
  <c r="O14" i="12"/>
  <c r="K14" i="12"/>
  <c r="G14" i="12"/>
  <c r="F14" i="12"/>
  <c r="P13" i="12"/>
  <c r="O13" i="12"/>
  <c r="K13" i="12"/>
  <c r="G13" i="12"/>
  <c r="F13" i="12"/>
  <c r="P12" i="12"/>
  <c r="O12" i="12"/>
  <c r="K12" i="12"/>
  <c r="G12" i="12"/>
  <c r="F12" i="12"/>
  <c r="P11" i="12"/>
  <c r="O11" i="12"/>
  <c r="K11" i="12"/>
  <c r="G11" i="12"/>
  <c r="F11" i="12"/>
  <c r="K10" i="12"/>
  <c r="G10" i="12"/>
  <c r="F10" i="12"/>
  <c r="P9" i="12"/>
  <c r="O9" i="12"/>
  <c r="K9" i="12"/>
  <c r="G9" i="12"/>
  <c r="F9" i="12"/>
  <c r="P8" i="12"/>
  <c r="O8" i="12"/>
  <c r="K8" i="12"/>
  <c r="G8" i="12"/>
  <c r="F8" i="12"/>
  <c r="P7" i="12"/>
  <c r="O7" i="12"/>
  <c r="K7" i="12"/>
  <c r="G7" i="12"/>
  <c r="F7" i="12"/>
  <c r="P6" i="12"/>
  <c r="O6" i="12"/>
  <c r="K6" i="12"/>
  <c r="G6" i="12"/>
  <c r="F6" i="12"/>
  <c r="P5" i="12"/>
  <c r="O5" i="12"/>
  <c r="K5" i="12"/>
  <c r="G5" i="12"/>
  <c r="F5" i="12"/>
  <c r="P4" i="12"/>
  <c r="O4" i="12"/>
  <c r="K4" i="12"/>
  <c r="G4" i="12"/>
  <c r="F4" i="12"/>
  <c r="P3" i="12"/>
  <c r="O3" i="12"/>
  <c r="K3" i="12"/>
  <c r="G3" i="12"/>
  <c r="F3" i="12"/>
  <c r="P2" i="12"/>
  <c r="O2" i="12"/>
  <c r="K2" i="12"/>
  <c r="G2" i="12"/>
  <c r="F2" i="12"/>
  <c r="P23" i="11"/>
  <c r="O23" i="11"/>
  <c r="P22" i="11"/>
  <c r="O22" i="11"/>
  <c r="P21" i="11"/>
  <c r="O21" i="11"/>
  <c r="P20" i="11"/>
  <c r="O20" i="11"/>
  <c r="P19" i="11"/>
  <c r="O19" i="11"/>
  <c r="P18" i="11"/>
  <c r="O18" i="11"/>
  <c r="P17" i="11"/>
  <c r="O17" i="11"/>
  <c r="P16" i="11"/>
  <c r="O16" i="11"/>
  <c r="P15" i="11"/>
  <c r="O15" i="11"/>
  <c r="P14" i="11"/>
  <c r="O14" i="11"/>
  <c r="P11" i="11"/>
  <c r="O11" i="11"/>
  <c r="P10" i="11"/>
  <c r="O10" i="11"/>
  <c r="P9" i="11"/>
  <c r="O9" i="11"/>
  <c r="P8" i="11"/>
  <c r="O8" i="11"/>
  <c r="P7" i="11"/>
  <c r="O7" i="11"/>
  <c r="P6" i="11"/>
  <c r="O6" i="11"/>
  <c r="P5" i="11"/>
  <c r="O5" i="11"/>
  <c r="K80" i="11"/>
  <c r="K79" i="11"/>
  <c r="K78" i="11"/>
  <c r="K77" i="11"/>
  <c r="K76" i="11"/>
  <c r="K75" i="11"/>
  <c r="K74" i="11"/>
  <c r="K73" i="11"/>
  <c r="K72" i="11"/>
  <c r="K71" i="11"/>
  <c r="K70" i="11"/>
  <c r="K69" i="11"/>
  <c r="K68" i="11"/>
  <c r="K67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K7" i="11"/>
  <c r="G7" i="11"/>
  <c r="F7" i="11"/>
  <c r="K6" i="11"/>
  <c r="G6" i="11"/>
  <c r="F6" i="11"/>
  <c r="K5" i="11"/>
  <c r="G5" i="11"/>
  <c r="F5" i="11"/>
  <c r="P4" i="11"/>
  <c r="O4" i="11"/>
  <c r="K4" i="11"/>
  <c r="G4" i="11"/>
  <c r="F4" i="11"/>
  <c r="P3" i="11"/>
  <c r="O3" i="11"/>
  <c r="K3" i="11"/>
  <c r="G3" i="11"/>
  <c r="F3" i="11"/>
  <c r="P2" i="11"/>
  <c r="O2" i="11"/>
  <c r="K2" i="11"/>
  <c r="G2" i="11"/>
  <c r="F2" i="11"/>
  <c r="P74" i="1"/>
  <c r="O74" i="1"/>
  <c r="K74" i="1"/>
  <c r="P73" i="1"/>
  <c r="O73" i="1"/>
  <c r="K73" i="1"/>
  <c r="K72" i="1"/>
  <c r="K71" i="1"/>
  <c r="P70" i="1"/>
  <c r="O70" i="1"/>
  <c r="K70" i="1"/>
  <c r="P69" i="1"/>
  <c r="O69" i="1"/>
  <c r="K69" i="1"/>
  <c r="K68" i="1"/>
  <c r="K67" i="1"/>
  <c r="P66" i="1"/>
  <c r="O66" i="1"/>
  <c r="K66" i="1"/>
  <c r="P65" i="1"/>
  <c r="O65" i="1"/>
  <c r="K65" i="1"/>
  <c r="P64" i="1"/>
  <c r="O64" i="1"/>
  <c r="K64" i="1"/>
  <c r="P63" i="1"/>
  <c r="O63" i="1"/>
  <c r="K63" i="1"/>
  <c r="P62" i="1"/>
  <c r="O62" i="1"/>
  <c r="K62" i="1"/>
  <c r="P61" i="1"/>
  <c r="O61" i="1"/>
  <c r="K61" i="1"/>
  <c r="P60" i="1"/>
  <c r="O60" i="1"/>
  <c r="K60" i="1"/>
  <c r="P59" i="1"/>
  <c r="O59" i="1"/>
  <c r="K59" i="1"/>
  <c r="P58" i="1"/>
  <c r="O58" i="1"/>
  <c r="K58" i="1"/>
  <c r="P57" i="1"/>
  <c r="O57" i="1"/>
  <c r="K57" i="1"/>
  <c r="P56" i="1"/>
  <c r="O56" i="1"/>
  <c r="K56" i="1"/>
  <c r="P55" i="1"/>
  <c r="O55" i="1"/>
  <c r="K55" i="1"/>
  <c r="K42" i="1"/>
  <c r="K43" i="1"/>
  <c r="O43" i="1"/>
  <c r="P43" i="1"/>
  <c r="K44" i="1"/>
  <c r="O44" i="1"/>
  <c r="P44" i="1"/>
  <c r="K45" i="1"/>
  <c r="O45" i="1"/>
  <c r="P45" i="1"/>
  <c r="K46" i="1"/>
  <c r="O46" i="1"/>
  <c r="P46" i="1"/>
  <c r="K47" i="1"/>
  <c r="O47" i="1"/>
  <c r="P47" i="1"/>
  <c r="K48" i="1"/>
  <c r="O48" i="1"/>
  <c r="P48" i="1"/>
  <c r="K49" i="1"/>
  <c r="O49" i="1"/>
  <c r="P49" i="1"/>
  <c r="K50" i="1"/>
  <c r="O50" i="1"/>
  <c r="P50" i="1"/>
  <c r="K51" i="1"/>
  <c r="O51" i="1"/>
  <c r="P51" i="1"/>
  <c r="K52" i="1"/>
  <c r="O52" i="1"/>
  <c r="P52" i="1"/>
  <c r="K53" i="1"/>
  <c r="O53" i="1"/>
  <c r="P53" i="1"/>
  <c r="K54" i="1"/>
  <c r="O54" i="1"/>
  <c r="P54" i="1"/>
  <c r="P41" i="1"/>
  <c r="P40" i="1"/>
  <c r="P39" i="1"/>
  <c r="P38" i="1"/>
  <c r="P37" i="1"/>
  <c r="P36" i="1"/>
  <c r="P35" i="1"/>
  <c r="P34" i="1"/>
  <c r="P33" i="1"/>
  <c r="P32" i="1"/>
  <c r="P31" i="1"/>
  <c r="P30" i="1"/>
  <c r="O30" i="1"/>
  <c r="O31" i="1"/>
  <c r="O32" i="1"/>
  <c r="O33" i="1"/>
  <c r="O34" i="1"/>
  <c r="O35" i="1"/>
  <c r="O36" i="1"/>
  <c r="O37" i="1"/>
  <c r="K11" i="1"/>
  <c r="O11" i="1"/>
  <c r="P11" i="1"/>
  <c r="K12" i="1"/>
  <c r="O12" i="1"/>
  <c r="P12" i="1"/>
  <c r="K13" i="1"/>
  <c r="O13" i="1"/>
  <c r="P13" i="1"/>
  <c r="K14" i="1"/>
  <c r="O14" i="1"/>
  <c r="P14" i="1"/>
  <c r="K15" i="1"/>
  <c r="O15" i="1"/>
  <c r="P15" i="1"/>
  <c r="K16" i="1"/>
  <c r="O16" i="1"/>
  <c r="P16" i="1"/>
  <c r="K17" i="1"/>
  <c r="O17" i="1"/>
  <c r="P17" i="1"/>
  <c r="K18" i="1"/>
  <c r="O18" i="1"/>
  <c r="P18" i="1"/>
  <c r="K19" i="1"/>
  <c r="O19" i="1"/>
  <c r="P19" i="1"/>
  <c r="K20" i="1"/>
  <c r="O20" i="1"/>
  <c r="P20" i="1"/>
  <c r="K21" i="1"/>
  <c r="O21" i="1"/>
  <c r="P21" i="1"/>
  <c r="K22" i="1"/>
  <c r="O22" i="1"/>
  <c r="P22" i="1"/>
  <c r="K23" i="1"/>
  <c r="O23" i="1"/>
  <c r="P23" i="1"/>
  <c r="K24" i="1"/>
  <c r="O24" i="1"/>
  <c r="P24" i="1"/>
  <c r="K25" i="1"/>
  <c r="O25" i="1"/>
  <c r="P25" i="1"/>
  <c r="O41" i="1"/>
  <c r="O40" i="1"/>
  <c r="O39" i="1"/>
  <c r="O38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K41" i="1"/>
  <c r="G47" i="1"/>
  <c r="F47" i="1"/>
  <c r="K40" i="1"/>
  <c r="G46" i="1"/>
  <c r="F46" i="1"/>
  <c r="K39" i="1"/>
  <c r="G45" i="1"/>
  <c r="F45" i="1"/>
  <c r="K38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K10" i="1"/>
  <c r="G16" i="1"/>
  <c r="F16" i="1"/>
  <c r="K9" i="1"/>
  <c r="G15" i="1"/>
  <c r="F15" i="1"/>
  <c r="K8" i="1"/>
  <c r="G14" i="1"/>
  <c r="F14" i="1"/>
  <c r="K7" i="1"/>
  <c r="G13" i="1"/>
  <c r="F13" i="1"/>
  <c r="K6" i="1"/>
  <c r="G12" i="1"/>
  <c r="F12" i="1"/>
  <c r="K5" i="1"/>
  <c r="G11" i="1"/>
  <c r="F11" i="1"/>
  <c r="K4" i="1"/>
  <c r="G10" i="1"/>
  <c r="F10" i="1"/>
  <c r="K3" i="1"/>
  <c r="G9" i="1"/>
  <c r="F9" i="1"/>
  <c r="K2" i="1"/>
  <c r="G8" i="1"/>
  <c r="F8" i="1"/>
  <c r="G7" i="1"/>
  <c r="F7" i="1"/>
  <c r="G6" i="1"/>
  <c r="F6" i="1"/>
  <c r="G5" i="1"/>
  <c r="F5" i="1"/>
  <c r="G4" i="1"/>
  <c r="F4" i="1"/>
  <c r="G3" i="1"/>
  <c r="F3" i="1"/>
  <c r="G2" i="1"/>
  <c r="F2" i="1"/>
  <c r="E12" i="12" l="1"/>
  <c r="E57" i="12"/>
  <c r="E61" i="12"/>
  <c r="E65" i="12"/>
  <c r="E69" i="12"/>
  <c r="E24" i="12"/>
  <c r="E29" i="12"/>
  <c r="E9" i="12"/>
  <c r="E5" i="12"/>
  <c r="E15" i="12"/>
  <c r="E23" i="12"/>
  <c r="E38" i="12"/>
  <c r="E48" i="12"/>
  <c r="E4" i="12"/>
  <c r="E33" i="12"/>
  <c r="E2" i="12"/>
  <c r="E10" i="12"/>
  <c r="E49" i="12"/>
  <c r="E54" i="12"/>
  <c r="E62" i="12"/>
  <c r="E66" i="12"/>
  <c r="E63" i="12"/>
  <c r="E67" i="12"/>
  <c r="E71" i="12"/>
  <c r="E18" i="12"/>
  <c r="E45" i="12"/>
  <c r="E52" i="12"/>
  <c r="E68" i="12"/>
  <c r="E72" i="12"/>
  <c r="E53" i="12"/>
  <c r="E27" i="12"/>
  <c r="E40" i="12"/>
  <c r="E3" i="12"/>
  <c r="E20" i="12"/>
  <c r="E30" i="12"/>
  <c r="E32" i="12"/>
  <c r="E51" i="12"/>
  <c r="E16" i="12"/>
  <c r="E28" i="12"/>
  <c r="E21" i="12"/>
  <c r="E35" i="12"/>
  <c r="E37" i="12"/>
  <c r="E42" i="12"/>
  <c r="E7" i="12"/>
  <c r="E31" i="12"/>
  <c r="E58" i="12"/>
  <c r="E26" i="12"/>
  <c r="E55" i="12"/>
  <c r="E70" i="12"/>
  <c r="E6" i="12"/>
  <c r="E11" i="12"/>
  <c r="E14" i="12"/>
  <c r="E17" i="12"/>
  <c r="E39" i="12"/>
  <c r="E44" i="12"/>
  <c r="E47" i="12"/>
  <c r="E50" i="12"/>
  <c r="E59" i="12"/>
  <c r="E56" i="12"/>
  <c r="E8" i="12"/>
  <c r="E19" i="12"/>
  <c r="E22" i="12"/>
  <c r="E25" i="12"/>
  <c r="E34" i="12"/>
  <c r="E36" i="12"/>
  <c r="E41" i="12"/>
  <c r="E60" i="12"/>
  <c r="E13" i="12"/>
  <c r="E43" i="12"/>
  <c r="E46" i="12"/>
  <c r="E64" i="12"/>
  <c r="E5" i="11"/>
  <c r="E4" i="11"/>
  <c r="E9" i="11"/>
  <c r="E17" i="11"/>
  <c r="E49" i="11"/>
  <c r="E13" i="11"/>
  <c r="E25" i="11"/>
  <c r="E53" i="11"/>
  <c r="E69" i="11"/>
  <c r="E55" i="11"/>
  <c r="E26" i="11"/>
  <c r="E30" i="11"/>
  <c r="E15" i="11"/>
  <c r="E19" i="11"/>
  <c r="E31" i="11"/>
  <c r="E35" i="11"/>
  <c r="E51" i="11"/>
  <c r="E16" i="11"/>
  <c r="E40" i="11"/>
  <c r="E48" i="11"/>
  <c r="E22" i="11"/>
  <c r="E59" i="11"/>
  <c r="E67" i="11"/>
  <c r="E65" i="11"/>
  <c r="E54" i="11"/>
  <c r="E20" i="11"/>
  <c r="E70" i="11"/>
  <c r="E52" i="11"/>
  <c r="E21" i="11"/>
  <c r="E36" i="11"/>
  <c r="E44" i="11"/>
  <c r="E63" i="11"/>
  <c r="E7" i="11"/>
  <c r="E10" i="11"/>
  <c r="E18" i="11"/>
  <c r="E37" i="11"/>
  <c r="E64" i="11"/>
  <c r="E68" i="11"/>
  <c r="E12" i="11"/>
  <c r="E60" i="11"/>
  <c r="E71" i="11"/>
  <c r="E57" i="11"/>
  <c r="E27" i="11"/>
  <c r="E61" i="11"/>
  <c r="E72" i="11"/>
  <c r="E14" i="11"/>
  <c r="E39" i="11"/>
  <c r="E43" i="11"/>
  <c r="E11" i="11"/>
  <c r="E28" i="11"/>
  <c r="E56" i="11"/>
  <c r="E3" i="11"/>
  <c r="E6" i="11"/>
  <c r="E32" i="11"/>
  <c r="E47" i="11"/>
  <c r="E50" i="11"/>
  <c r="E66" i="11"/>
  <c r="E46" i="11"/>
  <c r="E29" i="11"/>
  <c r="E33" i="11"/>
  <c r="E24" i="11"/>
  <c r="E2" i="11"/>
  <c r="E8" i="11"/>
  <c r="E23" i="11"/>
  <c r="E41" i="11"/>
  <c r="E34" i="11"/>
  <c r="E45" i="11"/>
  <c r="E58" i="11"/>
  <c r="E38" i="11"/>
  <c r="E42" i="11"/>
  <c r="E62" i="11"/>
  <c r="E31" i="1"/>
  <c r="E39" i="1"/>
  <c r="E71" i="1"/>
  <c r="E38" i="1"/>
  <c r="E70" i="1"/>
  <c r="E4" i="1"/>
  <c r="E12" i="1"/>
  <c r="E19" i="1"/>
  <c r="E27" i="1"/>
  <c r="E10" i="1"/>
  <c r="E18" i="1"/>
  <c r="E26" i="1"/>
  <c r="E5" i="1"/>
  <c r="E32" i="1"/>
  <c r="E40" i="1"/>
  <c r="E59" i="1"/>
  <c r="E54" i="1"/>
  <c r="E20" i="1"/>
  <c r="E23" i="1"/>
  <c r="E36" i="1"/>
  <c r="E44" i="1"/>
  <c r="E60" i="1"/>
  <c r="E68" i="1"/>
  <c r="E13" i="1"/>
  <c r="E15" i="1"/>
  <c r="E46" i="1"/>
  <c r="E49" i="1"/>
  <c r="E62" i="1"/>
  <c r="E8" i="1"/>
  <c r="E16" i="1"/>
  <c r="E21" i="1"/>
  <c r="E50" i="1"/>
  <c r="E55" i="1"/>
  <c r="E63" i="1"/>
  <c r="E58" i="1"/>
  <c r="E66" i="1"/>
  <c r="E14" i="1"/>
  <c r="E24" i="1"/>
  <c r="E2" i="1"/>
  <c r="E9" i="1"/>
  <c r="E64" i="1"/>
  <c r="E3" i="1"/>
  <c r="E25" i="1"/>
  <c r="E30" i="1"/>
  <c r="E35" i="1"/>
  <c r="E43" i="1"/>
  <c r="E48" i="1"/>
  <c r="E53" i="1"/>
  <c r="E65" i="1"/>
  <c r="E6" i="1"/>
  <c r="E11" i="1"/>
  <c r="E28" i="1"/>
  <c r="E33" i="1"/>
  <c r="E41" i="1"/>
  <c r="E51" i="1"/>
  <c r="E56" i="1"/>
  <c r="E61" i="1"/>
  <c r="E7" i="1"/>
  <c r="E29" i="1"/>
  <c r="E34" i="1"/>
  <c r="E42" i="1"/>
  <c r="E47" i="1"/>
  <c r="E52" i="1"/>
  <c r="E57" i="1"/>
  <c r="E69" i="1"/>
  <c r="E17" i="1"/>
  <c r="E22" i="1"/>
  <c r="E37" i="1"/>
  <c r="E45" i="1"/>
  <c r="E67" i="1"/>
  <c r="E72" i="1"/>
</calcChain>
</file>

<file path=xl/sharedStrings.xml><?xml version="1.0" encoding="utf-8"?>
<sst xmlns="http://schemas.openxmlformats.org/spreadsheetml/2006/main" count="2702" uniqueCount="187">
  <si>
    <t>ALUEEN NIMI</t>
  </si>
  <si>
    <t>Joukkueen nimi</t>
  </si>
  <si>
    <t>Kenttä</t>
  </si>
  <si>
    <t>PVM</t>
  </si>
  <si>
    <t>PV</t>
  </si>
  <si>
    <t>KLO</t>
  </si>
  <si>
    <t>SARJA</t>
  </si>
  <si>
    <t>KOTI</t>
  </si>
  <si>
    <t>VIERAS</t>
  </si>
  <si>
    <t>Huom!</t>
  </si>
  <si>
    <t>Kenttä 1</t>
  </si>
  <si>
    <t>Kenttä 2</t>
  </si>
  <si>
    <t>2018 Liiga 5v5</t>
  </si>
  <si>
    <t>Kenttä 3</t>
  </si>
  <si>
    <t>Kenttä 4</t>
  </si>
  <si>
    <t>2015 Liiga 8v8</t>
  </si>
  <si>
    <t>2015 Divari 5v5</t>
  </si>
  <si>
    <t>2017 Divari 5v5</t>
  </si>
  <si>
    <t>2016 Divari 5v5</t>
  </si>
  <si>
    <t>6A</t>
  </si>
  <si>
    <t>6B</t>
  </si>
  <si>
    <t>6C</t>
  </si>
  <si>
    <t>6D</t>
  </si>
  <si>
    <t>6E</t>
  </si>
  <si>
    <t>6F</t>
  </si>
  <si>
    <t>6G</t>
  </si>
  <si>
    <t>9 joukkuetta</t>
  </si>
  <si>
    <t>8 joukkuetta</t>
  </si>
  <si>
    <t>2015 Liiga ja Divari</t>
  </si>
  <si>
    <t>2016 Liiga ja Divari</t>
  </si>
  <si>
    <t>2018 Liiga ja Divari</t>
  </si>
  <si>
    <t>4b</t>
  </si>
  <si>
    <t>Maaria-Paattinen</t>
  </si>
  <si>
    <t>MaPa Musta</t>
  </si>
  <si>
    <t>Peltola</t>
  </si>
  <si>
    <t>Peltolan Futarit Keltaiset</t>
  </si>
  <si>
    <t>Hepokulta</t>
  </si>
  <si>
    <t>Hepokulta sininen</t>
  </si>
  <si>
    <t>Uittamo</t>
  </si>
  <si>
    <t>Uittamon Ukkoset</t>
  </si>
  <si>
    <t>Varissuo</t>
  </si>
  <si>
    <t>Vakke 2015-16</t>
  </si>
  <si>
    <t>Kärsämäki</t>
  </si>
  <si>
    <t>Kärsämäen Ryminä -15</t>
  </si>
  <si>
    <t>Pohjola</t>
  </si>
  <si>
    <t>HePo 2015</t>
  </si>
  <si>
    <t>MaPa Punainen</t>
  </si>
  <si>
    <t>Pääskyvuori</t>
  </si>
  <si>
    <t>Pääskyvuori Gepardit 2015</t>
  </si>
  <si>
    <t>Peltolan Futarit Mustat</t>
  </si>
  <si>
    <t>KaaNa</t>
  </si>
  <si>
    <t>Kaana 2015</t>
  </si>
  <si>
    <t>Hepokulta valkoinen</t>
  </si>
  <si>
    <t>Hirvensalo</t>
  </si>
  <si>
    <t>Hirvensalon Nappulat 2015</t>
  </si>
  <si>
    <t>Hannunniittu</t>
  </si>
  <si>
    <t>Pohjolan Puumat</t>
  </si>
  <si>
    <t>Kupittaa</t>
  </si>
  <si>
    <t>Kupittaa 15-16</t>
  </si>
  <si>
    <t>Runosmäki</t>
  </si>
  <si>
    <t>Runosmäki 2016 vihreät</t>
  </si>
  <si>
    <t>Mapa 2016</t>
  </si>
  <si>
    <t>Kärsämäen Ryminä -16</t>
  </si>
  <si>
    <t>TuNL Tytöt</t>
  </si>
  <si>
    <t>Tytöt 2015-2016</t>
  </si>
  <si>
    <t>Hanttarin Kotkat</t>
  </si>
  <si>
    <t>Peltolan Dynamo</t>
  </si>
  <si>
    <t>2016 Liiga 8v8</t>
  </si>
  <si>
    <t>Linna</t>
  </si>
  <si>
    <t>Hirvensalo2016</t>
  </si>
  <si>
    <t>MaPa 2017</t>
  </si>
  <si>
    <t>Pohjola sininen 2017</t>
  </si>
  <si>
    <t>Runosmäki Vihreät</t>
  </si>
  <si>
    <t>Hannunniittu Punainen</t>
  </si>
  <si>
    <t>Pohjola 2017</t>
  </si>
  <si>
    <t>2017 Liiga 5v5</t>
  </si>
  <si>
    <t>Runosmäki Valkoiset</t>
  </si>
  <si>
    <t>Hannunniittu Sininen</t>
  </si>
  <si>
    <t>Kärsämäki P2018</t>
  </si>
  <si>
    <t>2018  Divari 5v5</t>
  </si>
  <si>
    <t>Hirvensalo 18</t>
  </si>
  <si>
    <t>Uittamo Sininen</t>
  </si>
  <si>
    <t>Pohjola sudet</t>
  </si>
  <si>
    <t>MaPa2018 Punainen</t>
  </si>
  <si>
    <t>Runosmäen Minipantterit Vihreä</t>
  </si>
  <si>
    <t>Varissuo 2018-19</t>
  </si>
  <si>
    <t>Lauste</t>
  </si>
  <si>
    <t>TuNL T2017-18</t>
  </si>
  <si>
    <t>Uittamo Valkoinen</t>
  </si>
  <si>
    <t>Pohjola karhut</t>
  </si>
  <si>
    <t>MaPa2018 Musta</t>
  </si>
  <si>
    <t>Linna 18</t>
  </si>
  <si>
    <t>Runosmäen Minipantterit Valkoinen</t>
  </si>
  <si>
    <t>Kärsämäki 2020 Musta</t>
  </si>
  <si>
    <t>2019 Divari 5v5</t>
  </si>
  <si>
    <t>Uittamo 2019</t>
  </si>
  <si>
    <t>Jääkarhut valkoiset</t>
  </si>
  <si>
    <t>Heppari 2019</t>
  </si>
  <si>
    <t>Hirvensalon Pyörremyrskyt</t>
  </si>
  <si>
    <t>Hirvensalon Tornadot</t>
  </si>
  <si>
    <t>MaPa 2019 sininen</t>
  </si>
  <si>
    <t>Hannunniittu 2019 valkoinen</t>
  </si>
  <si>
    <t>Hannunniittu 2019 sininen</t>
  </si>
  <si>
    <t>2019 Liiga 5v5</t>
  </si>
  <si>
    <t>Heppari 2019 sininen</t>
  </si>
  <si>
    <t>Hirvensalon Hurrikaanit</t>
  </si>
  <si>
    <t>MaPa 2019 valkoinen</t>
  </si>
  <si>
    <t>Kärsämäki 2020 Punainen</t>
  </si>
  <si>
    <t>2020 5v5</t>
  </si>
  <si>
    <t>Uittamo 2020</t>
  </si>
  <si>
    <t>Tytöt Itä</t>
  </si>
  <si>
    <t>Tytöt 2018-2019</t>
  </si>
  <si>
    <t>Tytöt Pohjoinen</t>
  </si>
  <si>
    <t>Tytöt Länsi</t>
  </si>
  <si>
    <t>Tytöt Etelä</t>
  </si>
  <si>
    <t>a1</t>
  </si>
  <si>
    <t>a2</t>
  </si>
  <si>
    <t>a3</t>
  </si>
  <si>
    <t>a4</t>
  </si>
  <si>
    <t>b1</t>
  </si>
  <si>
    <t>b2</t>
  </si>
  <si>
    <t>b3</t>
  </si>
  <si>
    <t>b4</t>
  </si>
  <si>
    <t>c1</t>
  </si>
  <si>
    <t>c2</t>
  </si>
  <si>
    <t>c3</t>
  </si>
  <si>
    <t>c4</t>
  </si>
  <si>
    <t>Klo 11.00 - 11.15 huoltotauko kentällä ja kentänlaidalla.</t>
  </si>
  <si>
    <t>Kaikki kentät</t>
  </si>
  <si>
    <t>Klo 10.00 - 10.15 huoltotauko kentällä ja kentänlaidalla.</t>
  </si>
  <si>
    <t>2020-sarja 5v5</t>
  </si>
  <si>
    <t>Pohjola 2020</t>
  </si>
  <si>
    <t>Hannunniitun Hurrikaanit</t>
  </si>
  <si>
    <t>Hannunniitun Hait</t>
  </si>
  <si>
    <t>Pohjola Jääkarhut</t>
  </si>
  <si>
    <t>Ottelumäärä</t>
  </si>
  <si>
    <t>KO</t>
  </si>
  <si>
    <t>VO</t>
  </si>
  <si>
    <t>Kenttä 1 &amp; 2</t>
  </si>
  <si>
    <t>Kenttä 3 &amp; 4</t>
  </si>
  <si>
    <t>Kylässuo 1</t>
  </si>
  <si>
    <t>Kylässuo 2</t>
  </si>
  <si>
    <t>20 min</t>
  </si>
  <si>
    <t>15 min tauko</t>
  </si>
  <si>
    <t>30 min</t>
  </si>
  <si>
    <t>15 min</t>
  </si>
  <si>
    <t>25 min</t>
  </si>
  <si>
    <t>Klo 11.20 - 11.30 huoltotauko kentällä</t>
  </si>
  <si>
    <t>2 4</t>
  </si>
  <si>
    <t>2 3</t>
  </si>
  <si>
    <t>2 5</t>
  </si>
  <si>
    <t>1 3</t>
  </si>
  <si>
    <t>3 5</t>
  </si>
  <si>
    <t>Klo 12.50 - 13.00 huoltotauko kentällä</t>
  </si>
  <si>
    <t>Klo 10.00 - 10.20 huoltotauko kentällä</t>
  </si>
  <si>
    <t>TT-Areena kenttä 3 &amp; 4</t>
  </si>
  <si>
    <t>TT-Areena kenttä 1 &amp; 2</t>
  </si>
  <si>
    <t>Divariottelut á 20 minuuttia</t>
  </si>
  <si>
    <t>Liigaottelut á 30 minuuttia</t>
  </si>
  <si>
    <t>Divari- ja liigaottelut á 30 minuuttia.</t>
  </si>
  <si>
    <t>2017 Liiga ja Divari</t>
  </si>
  <si>
    <t>Divari- ja liigaottelut á 15 minuuttia.</t>
  </si>
  <si>
    <t>2019 Liiga ja Divari</t>
  </si>
  <si>
    <t>2020-sarja</t>
  </si>
  <si>
    <t>Ottelut á 15 minuuttia.</t>
  </si>
  <si>
    <t>Pelit perjantaina 24.4. (TT-Areena ja Kylässuo)</t>
  </si>
  <si>
    <t>TT Kenttä 1 &amp; 2</t>
  </si>
  <si>
    <t>TT Kenttä 3 &amp; 4</t>
  </si>
  <si>
    <t>Pelit lauantaina 25.4. TT-Areenalla</t>
  </si>
  <si>
    <t>Pelit sunnuntaina 26.4. TT-Areenalla</t>
  </si>
  <si>
    <t>TuNL T2017-18 (Divari)</t>
  </si>
  <si>
    <t>TuNL T2017-18 (Liiga)</t>
  </si>
  <si>
    <t>TT Kenttä 1</t>
  </si>
  <si>
    <t>TT Kenttä 2</t>
  </si>
  <si>
    <t>TT Kenttä 3</t>
  </si>
  <si>
    <t>TT Kenttä 4</t>
  </si>
  <si>
    <t>Klo 11.00 - 11.15 huoltotauko kentällä</t>
  </si>
  <si>
    <t>Avausviikonloppu 24.-26.4.2026 - Kaikki ottelut</t>
  </si>
  <si>
    <t>1 x 30 min</t>
  </si>
  <si>
    <t>1 x 20 min</t>
  </si>
  <si>
    <t>1 x 15 min</t>
  </si>
  <si>
    <t>Klo 11:30 - 11:40 huoltotauko kentällä</t>
  </si>
  <si>
    <t>Klo 10.50 - 11.05 huoltotauko kentällä ja kentänlaidalla.</t>
  </si>
  <si>
    <t>10 min tauko</t>
  </si>
  <si>
    <t>TT Kenttä</t>
  </si>
  <si>
    <t>Klo 10.50 - 11.05 huoltotauko kentällä</t>
  </si>
  <si>
    <t>Klo 10.50 - 11.05 huoltotauko kentällä.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</si>
</sst>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"/>
  </numFmts>
  <fonts count="1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name val="Calibri"/>
      <family val="2"/>
    </font>
    <font>
      <sz val="8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3" borderId="0" xfId="0" applyFont="1" applyFill="1"/>
    <xf numFmtId="14" fontId="3" fillId="0" borderId="12" xfId="0" applyNumberFormat="1" applyFont="1" applyBorder="1"/>
    <xf numFmtId="164" fontId="3" fillId="0" borderId="0" xfId="0" applyNumberFormat="1" applyFont="1"/>
    <xf numFmtId="20" fontId="3" fillId="0" borderId="0" xfId="0" applyNumberFormat="1" applyFont="1"/>
    <xf numFmtId="0" fontId="3" fillId="0" borderId="13" xfId="0" applyFont="1" applyBorder="1"/>
    <xf numFmtId="0" fontId="3" fillId="0" borderId="0" xfId="0" applyFont="1" applyAlignment="1">
      <alignment vertical="center"/>
    </xf>
    <xf numFmtId="14" fontId="3" fillId="0" borderId="14" xfId="0" applyNumberFormat="1" applyFont="1" applyBorder="1"/>
    <xf numFmtId="164" fontId="3" fillId="0" borderId="15" xfId="0" applyNumberFormat="1" applyFont="1" applyBorder="1"/>
    <xf numFmtId="20" fontId="3" fillId="0" borderId="15" xfId="0" applyNumberFormat="1" applyFont="1" applyBorder="1"/>
    <xf numFmtId="0" fontId="3" fillId="0" borderId="15" xfId="0" applyFont="1" applyBorder="1"/>
    <xf numFmtId="0" fontId="3" fillId="0" borderId="16" xfId="0" applyFont="1" applyBorder="1"/>
    <xf numFmtId="14" fontId="3" fillId="3" borderId="3" xfId="0" applyNumberFormat="1" applyFont="1" applyFill="1" applyBorder="1"/>
    <xf numFmtId="164" fontId="3" fillId="3" borderId="4" xfId="0" applyNumberFormat="1" applyFont="1" applyFill="1" applyBorder="1"/>
    <xf numFmtId="20" fontId="3" fillId="3" borderId="4" xfId="0" applyNumberFormat="1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14" fontId="3" fillId="3" borderId="6" xfId="0" applyNumberFormat="1" applyFont="1" applyFill="1" applyBorder="1"/>
    <xf numFmtId="164" fontId="3" fillId="3" borderId="7" xfId="0" applyNumberFormat="1" applyFont="1" applyFill="1" applyBorder="1"/>
    <xf numFmtId="20" fontId="3" fillId="3" borderId="7" xfId="0" applyNumberFormat="1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14" fontId="3" fillId="3" borderId="9" xfId="0" applyNumberFormat="1" applyFont="1" applyFill="1" applyBorder="1"/>
    <xf numFmtId="164" fontId="3" fillId="3" borderId="10" xfId="0" applyNumberFormat="1" applyFont="1" applyFill="1" applyBorder="1"/>
    <xf numFmtId="20" fontId="3" fillId="3" borderId="10" xfId="0" applyNumberFormat="1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4" fontId="3" fillId="3" borderId="12" xfId="0" applyNumberFormat="1" applyFont="1" applyFill="1" applyBorder="1"/>
    <xf numFmtId="164" fontId="3" fillId="3" borderId="0" xfId="0" applyNumberFormat="1" applyFont="1" applyFill="1"/>
    <xf numFmtId="20" fontId="3" fillId="3" borderId="0" xfId="0" applyNumberFormat="1" applyFont="1" applyFill="1"/>
    <xf numFmtId="0" fontId="3" fillId="3" borderId="13" xfId="0" applyFont="1" applyFill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7" xfId="0" applyFill="1" applyBorder="1"/>
    <xf numFmtId="0" fontId="11" fillId="4" borderId="17" xfId="0" applyFont="1" applyFill="1" applyBorder="1"/>
    <xf numFmtId="0" fontId="0" fillId="0" borderId="17" xfId="0" applyBorder="1"/>
    <xf numFmtId="0" fontId="11" fillId="0" borderId="17" xfId="0" applyFont="1" applyBorder="1"/>
    <xf numFmtId="14" fontId="3" fillId="5" borderId="3" xfId="0" applyNumberFormat="1" applyFont="1" applyFill="1" applyBorder="1"/>
    <xf numFmtId="164" fontId="3" fillId="5" borderId="4" xfId="0" applyNumberFormat="1" applyFont="1" applyFill="1" applyBorder="1"/>
    <xf numFmtId="20" fontId="3" fillId="5" borderId="4" xfId="0" applyNumberFormat="1" applyFont="1" applyFill="1" applyBorder="1"/>
    <xf numFmtId="0" fontId="3" fillId="5" borderId="4" xfId="0" applyFont="1" applyFill="1" applyBorder="1"/>
    <xf numFmtId="0" fontId="5" fillId="5" borderId="4" xfId="0" applyFont="1" applyFill="1" applyBorder="1"/>
    <xf numFmtId="0" fontId="5" fillId="5" borderId="5" xfId="0" applyFont="1" applyFill="1" applyBorder="1"/>
    <xf numFmtId="14" fontId="5" fillId="5" borderId="12" xfId="0" applyNumberFormat="1" applyFont="1" applyFill="1" applyBorder="1"/>
    <xf numFmtId="164" fontId="5" fillId="5" borderId="0" xfId="0" applyNumberFormat="1" applyFont="1" applyFill="1"/>
    <xf numFmtId="20" fontId="3" fillId="5" borderId="0" xfId="0" applyNumberFormat="1" applyFont="1" applyFill="1"/>
    <xf numFmtId="0" fontId="3" fillId="5" borderId="0" xfId="0" applyFont="1" applyFill="1"/>
    <xf numFmtId="0" fontId="5" fillId="5" borderId="0" xfId="0" applyFont="1" applyFill="1"/>
    <xf numFmtId="0" fontId="5" fillId="5" borderId="13" xfId="0" applyFont="1" applyFill="1" applyBorder="1"/>
    <xf numFmtId="14" fontId="5" fillId="5" borderId="6" xfId="0" applyNumberFormat="1" applyFont="1" applyFill="1" applyBorder="1"/>
    <xf numFmtId="164" fontId="5" fillId="5" borderId="7" xfId="0" applyNumberFormat="1" applyFont="1" applyFill="1" applyBorder="1"/>
    <xf numFmtId="20" fontId="3" fillId="5" borderId="7" xfId="0" applyNumberFormat="1" applyFont="1" applyFill="1" applyBorder="1"/>
    <xf numFmtId="0" fontId="3" fillId="5" borderId="7" xfId="0" applyFont="1" applyFill="1" applyBorder="1"/>
    <xf numFmtId="0" fontId="5" fillId="5" borderId="7" xfId="0" applyFont="1" applyFill="1" applyBorder="1"/>
    <xf numFmtId="0" fontId="5" fillId="5" borderId="8" xfId="0" applyFont="1" applyFill="1" applyBorder="1"/>
    <xf numFmtId="14" fontId="3" fillId="5" borderId="9" xfId="0" applyNumberFormat="1" applyFont="1" applyFill="1" applyBorder="1"/>
    <xf numFmtId="164" fontId="3" fillId="5" borderId="10" xfId="0" applyNumberFormat="1" applyFont="1" applyFill="1" applyBorder="1"/>
    <xf numFmtId="20" fontId="3" fillId="5" borderId="10" xfId="0" applyNumberFormat="1" applyFont="1" applyFill="1" applyBorder="1"/>
    <xf numFmtId="0" fontId="3" fillId="5" borderId="10" xfId="0" applyFont="1" applyFill="1" applyBorder="1"/>
    <xf numFmtId="0" fontId="5" fillId="5" borderId="10" xfId="0" applyFont="1" applyFill="1" applyBorder="1"/>
    <xf numFmtId="0" fontId="5" fillId="5" borderId="11" xfId="0" applyFont="1" applyFill="1" applyBorder="1"/>
    <xf numFmtId="14" fontId="3" fillId="5" borderId="12" xfId="0" applyNumberFormat="1" applyFont="1" applyFill="1" applyBorder="1"/>
    <xf numFmtId="164" fontId="3" fillId="5" borderId="0" xfId="0" applyNumberFormat="1" applyFont="1" applyFill="1"/>
    <xf numFmtId="14" fontId="3" fillId="5" borderId="6" xfId="0" applyNumberFormat="1" applyFont="1" applyFill="1" applyBorder="1"/>
    <xf numFmtId="164" fontId="3" fillId="5" borderId="7" xfId="0" applyNumberFormat="1" applyFont="1" applyFill="1" applyBorder="1"/>
    <xf numFmtId="0" fontId="0" fillId="6" borderId="17" xfId="0" applyFill="1" applyBorder="1"/>
    <xf numFmtId="0" fontId="11" fillId="6" borderId="17" xfId="0" applyFont="1" applyFill="1" applyBorder="1"/>
    <xf numFmtId="164" fontId="3" fillId="0" borderId="10" xfId="0" applyNumberFormat="1" applyFont="1" applyBorder="1"/>
    <xf numFmtId="20" fontId="3" fillId="0" borderId="10" xfId="0" applyNumberFormat="1" applyFont="1" applyBorder="1"/>
    <xf numFmtId="0" fontId="3" fillId="0" borderId="10" xfId="0" applyFont="1" applyBorder="1"/>
    <xf numFmtId="0" fontId="5" fillId="0" borderId="0" xfId="0" applyFont="1"/>
    <xf numFmtId="0" fontId="5" fillId="0" borderId="13" xfId="0" applyFont="1" applyBorder="1"/>
    <xf numFmtId="14" fontId="3" fillId="0" borderId="6" xfId="0" applyNumberFormat="1" applyFont="1" applyBorder="1"/>
    <xf numFmtId="164" fontId="3" fillId="0" borderId="7" xfId="0" applyNumberFormat="1" applyFont="1" applyBorder="1"/>
    <xf numFmtId="0" fontId="3" fillId="0" borderId="7" xfId="0" applyFont="1" applyBorder="1"/>
    <xf numFmtId="20" fontId="3" fillId="0" borderId="7" xfId="0" applyNumberFormat="1" applyFont="1" applyBorder="1"/>
    <xf numFmtId="0" fontId="5" fillId="0" borderId="7" xfId="0" applyFont="1" applyBorder="1"/>
    <xf numFmtId="0" fontId="5" fillId="0" borderId="8" xfId="0" applyFont="1" applyBorder="1"/>
    <xf numFmtId="0" fontId="0" fillId="7" borderId="17" xfId="0" applyFill="1" applyBorder="1"/>
    <xf numFmtId="0" fontId="11" fillId="7" borderId="17" xfId="0" applyFont="1" applyFill="1" applyBorder="1"/>
    <xf numFmtId="14" fontId="3" fillId="7" borderId="9" xfId="0" applyNumberFormat="1" applyFont="1" applyFill="1" applyBorder="1"/>
    <xf numFmtId="164" fontId="3" fillId="7" borderId="10" xfId="0" applyNumberFormat="1" applyFont="1" applyFill="1" applyBorder="1"/>
    <xf numFmtId="20" fontId="3" fillId="7" borderId="10" xfId="0" applyNumberFormat="1" applyFont="1" applyFill="1" applyBorder="1"/>
    <xf numFmtId="0" fontId="3" fillId="7" borderId="10" xfId="0" applyFont="1" applyFill="1" applyBorder="1"/>
    <xf numFmtId="0" fontId="5" fillId="7" borderId="10" xfId="0" applyFont="1" applyFill="1" applyBorder="1"/>
    <xf numFmtId="0" fontId="5" fillId="7" borderId="11" xfId="0" applyFont="1" applyFill="1" applyBorder="1"/>
    <xf numFmtId="0" fontId="0" fillId="8" borderId="17" xfId="0" applyFill="1" applyBorder="1"/>
    <xf numFmtId="0" fontId="11" fillId="8" borderId="17" xfId="0" applyFont="1" applyFill="1" applyBorder="1"/>
    <xf numFmtId="0" fontId="0" fillId="9" borderId="17" xfId="0" applyFill="1" applyBorder="1"/>
    <xf numFmtId="0" fontId="11" fillId="9" borderId="17" xfId="0" applyFont="1" applyFill="1" applyBorder="1"/>
    <xf numFmtId="14" fontId="3" fillId="9" borderId="12" xfId="0" applyNumberFormat="1" applyFont="1" applyFill="1" applyBorder="1"/>
    <xf numFmtId="164" fontId="3" fillId="9" borderId="0" xfId="0" applyNumberFormat="1" applyFont="1" applyFill="1"/>
    <xf numFmtId="20" fontId="3" fillId="9" borderId="0" xfId="0" applyNumberFormat="1" applyFont="1" applyFill="1"/>
    <xf numFmtId="0" fontId="3" fillId="9" borderId="0" xfId="0" applyFont="1" applyFill="1"/>
    <xf numFmtId="0" fontId="5" fillId="9" borderId="0" xfId="0" applyFont="1" applyFill="1"/>
    <xf numFmtId="0" fontId="5" fillId="9" borderId="13" xfId="0" applyFont="1" applyFill="1" applyBorder="1"/>
    <xf numFmtId="0" fontId="3" fillId="9" borderId="13" xfId="0" applyFont="1" applyFill="1" applyBorder="1"/>
    <xf numFmtId="14" fontId="3" fillId="8" borderId="12" xfId="0" applyNumberFormat="1" applyFont="1" applyFill="1" applyBorder="1"/>
    <xf numFmtId="164" fontId="3" fillId="8" borderId="0" xfId="0" applyNumberFormat="1" applyFont="1" applyFill="1"/>
    <xf numFmtId="20" fontId="3" fillId="8" borderId="0" xfId="0" applyNumberFormat="1" applyFont="1" applyFill="1"/>
    <xf numFmtId="0" fontId="3" fillId="8" borderId="0" xfId="0" applyFont="1" applyFill="1"/>
    <xf numFmtId="0" fontId="5" fillId="8" borderId="0" xfId="0" applyFont="1" applyFill="1"/>
    <xf numFmtId="0" fontId="5" fillId="8" borderId="13" xfId="0" applyFont="1" applyFill="1" applyBorder="1"/>
    <xf numFmtId="14" fontId="3" fillId="8" borderId="6" xfId="0" applyNumberFormat="1" applyFont="1" applyFill="1" applyBorder="1"/>
    <xf numFmtId="164" fontId="3" fillId="8" borderId="7" xfId="0" applyNumberFormat="1" applyFont="1" applyFill="1" applyBorder="1"/>
    <xf numFmtId="0" fontId="3" fillId="8" borderId="7" xfId="0" applyFont="1" applyFill="1" applyBorder="1"/>
    <xf numFmtId="0" fontId="3" fillId="8" borderId="13" xfId="0" applyFont="1" applyFill="1" applyBorder="1"/>
    <xf numFmtId="0" fontId="0" fillId="10" borderId="17" xfId="0" applyFill="1" applyBorder="1"/>
    <xf numFmtId="164" fontId="3" fillId="10" borderId="10" xfId="0" applyNumberFormat="1" applyFont="1" applyFill="1" applyBorder="1"/>
    <xf numFmtId="20" fontId="3" fillId="10" borderId="10" xfId="0" applyNumberFormat="1" applyFont="1" applyFill="1" applyBorder="1"/>
    <xf numFmtId="0" fontId="3" fillId="10" borderId="10" xfId="0" applyFont="1" applyFill="1" applyBorder="1"/>
    <xf numFmtId="0" fontId="3" fillId="10" borderId="0" xfId="0" applyFont="1" applyFill="1"/>
    <xf numFmtId="164" fontId="3" fillId="10" borderId="0" xfId="0" applyNumberFormat="1" applyFont="1" applyFill="1"/>
    <xf numFmtId="20" fontId="3" fillId="10" borderId="0" xfId="0" applyNumberFormat="1" applyFont="1" applyFill="1"/>
    <xf numFmtId="0" fontId="0" fillId="11" borderId="17" xfId="0" applyFill="1" applyBorder="1"/>
    <xf numFmtId="164" fontId="3" fillId="11" borderId="0" xfId="0" applyNumberFormat="1" applyFont="1" applyFill="1"/>
    <xf numFmtId="20" fontId="3" fillId="11" borderId="0" xfId="0" applyNumberFormat="1" applyFont="1" applyFill="1"/>
    <xf numFmtId="0" fontId="3" fillId="11" borderId="0" xfId="0" applyFont="1" applyFill="1"/>
    <xf numFmtId="164" fontId="3" fillId="11" borderId="7" xfId="0" applyNumberFormat="1" applyFont="1" applyFill="1" applyBorder="1"/>
    <xf numFmtId="20" fontId="3" fillId="11" borderId="7" xfId="0" applyNumberFormat="1" applyFont="1" applyFill="1" applyBorder="1"/>
    <xf numFmtId="0" fontId="3" fillId="11" borderId="7" xfId="0" applyFont="1" applyFill="1" applyBorder="1"/>
    <xf numFmtId="0" fontId="0" fillId="12" borderId="17" xfId="0" applyFill="1" applyBorder="1"/>
    <xf numFmtId="0" fontId="11" fillId="12" borderId="17" xfId="0" applyFont="1" applyFill="1" applyBorder="1"/>
    <xf numFmtId="14" fontId="3" fillId="12" borderId="9" xfId="0" applyNumberFormat="1" applyFont="1" applyFill="1" applyBorder="1"/>
    <xf numFmtId="164" fontId="3" fillId="12" borderId="10" xfId="0" applyNumberFormat="1" applyFont="1" applyFill="1" applyBorder="1"/>
    <xf numFmtId="20" fontId="3" fillId="12" borderId="10" xfId="0" applyNumberFormat="1" applyFont="1" applyFill="1" applyBorder="1"/>
    <xf numFmtId="0" fontId="3" fillId="12" borderId="10" xfId="0" applyFont="1" applyFill="1" applyBorder="1"/>
    <xf numFmtId="0" fontId="3" fillId="12" borderId="11" xfId="0" applyFont="1" applyFill="1" applyBorder="1"/>
    <xf numFmtId="14" fontId="3" fillId="12" borderId="12" xfId="0" applyNumberFormat="1" applyFont="1" applyFill="1" applyBorder="1"/>
    <xf numFmtId="164" fontId="3" fillId="12" borderId="0" xfId="0" applyNumberFormat="1" applyFont="1" applyFill="1"/>
    <xf numFmtId="20" fontId="3" fillId="12" borderId="0" xfId="0" applyNumberFormat="1" applyFont="1" applyFill="1"/>
    <xf numFmtId="0" fontId="3" fillId="12" borderId="0" xfId="0" applyFont="1" applyFill="1"/>
    <xf numFmtId="0" fontId="3" fillId="12" borderId="13" xfId="0" applyFont="1" applyFill="1" applyBorder="1"/>
    <xf numFmtId="14" fontId="3" fillId="10" borderId="2" xfId="0" applyNumberFormat="1" applyFont="1" applyFill="1" applyBorder="1"/>
    <xf numFmtId="0" fontId="3" fillId="10" borderId="18" xfId="0" applyFont="1" applyFill="1" applyBorder="1"/>
    <xf numFmtId="14" fontId="3" fillId="10" borderId="19" xfId="0" applyNumberFormat="1" applyFont="1" applyFill="1" applyBorder="1"/>
    <xf numFmtId="0" fontId="3" fillId="10" borderId="20" xfId="0" applyFont="1" applyFill="1" applyBorder="1"/>
    <xf numFmtId="14" fontId="3" fillId="11" borderId="19" xfId="0" applyNumberFormat="1" applyFont="1" applyFill="1" applyBorder="1"/>
    <xf numFmtId="0" fontId="3" fillId="11" borderId="20" xfId="0" applyFont="1" applyFill="1" applyBorder="1"/>
    <xf numFmtId="14" fontId="3" fillId="11" borderId="21" xfId="0" applyNumberFormat="1" applyFont="1" applyFill="1" applyBorder="1"/>
    <xf numFmtId="0" fontId="3" fillId="11" borderId="22" xfId="0" applyFont="1" applyFill="1" applyBorder="1"/>
    <xf numFmtId="14" fontId="3" fillId="0" borderId="19" xfId="0" applyNumberFormat="1" applyFont="1" applyBorder="1"/>
    <xf numFmtId="0" fontId="3" fillId="0" borderId="20" xfId="0" applyFont="1" applyBorder="1"/>
    <xf numFmtId="14" fontId="3" fillId="0" borderId="21" xfId="0" applyNumberFormat="1" applyFont="1" applyBorder="1"/>
    <xf numFmtId="14" fontId="3" fillId="0" borderId="2" xfId="0" applyNumberFormat="1" applyFont="1" applyBorder="1"/>
    <xf numFmtId="0" fontId="3" fillId="0" borderId="18" xfId="0" applyFont="1" applyBorder="1"/>
    <xf numFmtId="14" fontId="3" fillId="0" borderId="0" xfId="0" applyNumberFormat="1" applyFont="1"/>
    <xf numFmtId="0" fontId="0" fillId="13" borderId="17" xfId="0" applyFill="1" applyBorder="1"/>
    <xf numFmtId="0" fontId="11" fillId="13" borderId="17" xfId="0" applyFont="1" applyFill="1" applyBorder="1"/>
    <xf numFmtId="14" fontId="3" fillId="13" borderId="12" xfId="0" applyNumberFormat="1" applyFont="1" applyFill="1" applyBorder="1"/>
    <xf numFmtId="164" fontId="3" fillId="13" borderId="0" xfId="0" applyNumberFormat="1" applyFont="1" applyFill="1"/>
    <xf numFmtId="20" fontId="3" fillId="13" borderId="0" xfId="0" applyNumberFormat="1" applyFont="1" applyFill="1"/>
    <xf numFmtId="0" fontId="3" fillId="13" borderId="0" xfId="0" applyFont="1" applyFill="1"/>
    <xf numFmtId="0" fontId="3" fillId="13" borderId="13" xfId="0" applyFont="1" applyFill="1" applyBorder="1"/>
    <xf numFmtId="14" fontId="3" fillId="13" borderId="6" xfId="0" applyNumberFormat="1" applyFont="1" applyFill="1" applyBorder="1"/>
    <xf numFmtId="164" fontId="3" fillId="13" borderId="7" xfId="0" applyNumberFormat="1" applyFont="1" applyFill="1" applyBorder="1"/>
    <xf numFmtId="20" fontId="3" fillId="13" borderId="7" xfId="0" applyNumberFormat="1" applyFont="1" applyFill="1" applyBorder="1"/>
    <xf numFmtId="0" fontId="3" fillId="13" borderId="7" xfId="0" applyFont="1" applyFill="1" applyBorder="1"/>
    <xf numFmtId="0" fontId="3" fillId="13" borderId="8" xfId="0" applyFont="1" applyFill="1" applyBorder="1"/>
    <xf numFmtId="14" fontId="3" fillId="13" borderId="2" xfId="0" applyNumberFormat="1" applyFont="1" applyFill="1" applyBorder="1"/>
    <xf numFmtId="164" fontId="3" fillId="13" borderId="10" xfId="0" applyNumberFormat="1" applyFont="1" applyFill="1" applyBorder="1"/>
    <xf numFmtId="20" fontId="3" fillId="13" borderId="10" xfId="0" applyNumberFormat="1" applyFont="1" applyFill="1" applyBorder="1"/>
    <xf numFmtId="0" fontId="3" fillId="13" borderId="10" xfId="0" applyFont="1" applyFill="1" applyBorder="1"/>
    <xf numFmtId="0" fontId="3" fillId="13" borderId="18" xfId="0" applyFont="1" applyFill="1" applyBorder="1"/>
    <xf numFmtId="14" fontId="3" fillId="13" borderId="19" xfId="0" applyNumberFormat="1" applyFont="1" applyFill="1" applyBorder="1"/>
    <xf numFmtId="0" fontId="3" fillId="13" borderId="20" xfId="0" applyFont="1" applyFill="1" applyBorder="1"/>
    <xf numFmtId="0" fontId="0" fillId="14" borderId="17" xfId="0" applyFill="1" applyBorder="1"/>
    <xf numFmtId="0" fontId="11" fillId="14" borderId="17" xfId="0" applyFont="1" applyFill="1" applyBorder="1"/>
    <xf numFmtId="14" fontId="3" fillId="14" borderId="19" xfId="0" applyNumberFormat="1" applyFont="1" applyFill="1" applyBorder="1"/>
    <xf numFmtId="164" fontId="3" fillId="14" borderId="0" xfId="0" applyNumberFormat="1" applyFont="1" applyFill="1"/>
    <xf numFmtId="20" fontId="3" fillId="14" borderId="0" xfId="0" applyNumberFormat="1" applyFont="1" applyFill="1"/>
    <xf numFmtId="0" fontId="3" fillId="14" borderId="0" xfId="0" applyFont="1" applyFill="1"/>
    <xf numFmtId="0" fontId="3" fillId="14" borderId="20" xfId="0" applyFont="1" applyFill="1" applyBorder="1"/>
    <xf numFmtId="14" fontId="3" fillId="14" borderId="21" xfId="0" applyNumberFormat="1" applyFont="1" applyFill="1" applyBorder="1"/>
    <xf numFmtId="164" fontId="3" fillId="14" borderId="7" xfId="0" applyNumberFormat="1" applyFont="1" applyFill="1" applyBorder="1"/>
    <xf numFmtId="20" fontId="3" fillId="14" borderId="7" xfId="0" applyNumberFormat="1" applyFont="1" applyFill="1" applyBorder="1"/>
    <xf numFmtId="0" fontId="3" fillId="14" borderId="7" xfId="0" applyFont="1" applyFill="1" applyBorder="1"/>
    <xf numFmtId="0" fontId="3" fillId="14" borderId="22" xfId="0" applyFont="1" applyFill="1" applyBorder="1"/>
    <xf numFmtId="0" fontId="0" fillId="15" borderId="17" xfId="0" applyFill="1" applyBorder="1"/>
    <xf numFmtId="0" fontId="11" fillId="15" borderId="17" xfId="0" applyFont="1" applyFill="1" applyBorder="1"/>
    <xf numFmtId="14" fontId="3" fillId="15" borderId="21" xfId="0" applyNumberFormat="1" applyFont="1" applyFill="1" applyBorder="1"/>
    <xf numFmtId="164" fontId="3" fillId="15" borderId="7" xfId="0" applyNumberFormat="1" applyFont="1" applyFill="1" applyBorder="1"/>
    <xf numFmtId="20" fontId="3" fillId="15" borderId="7" xfId="0" applyNumberFormat="1" applyFont="1" applyFill="1" applyBorder="1"/>
    <xf numFmtId="0" fontId="3" fillId="15" borderId="7" xfId="0" applyFont="1" applyFill="1" applyBorder="1"/>
    <xf numFmtId="0" fontId="3" fillId="15" borderId="22" xfId="0" applyFont="1" applyFill="1" applyBorder="1"/>
    <xf numFmtId="14" fontId="3" fillId="15" borderId="2" xfId="0" applyNumberFormat="1" applyFont="1" applyFill="1" applyBorder="1"/>
    <xf numFmtId="164" fontId="3" fillId="15" borderId="10" xfId="0" applyNumberFormat="1" applyFont="1" applyFill="1" applyBorder="1"/>
    <xf numFmtId="20" fontId="3" fillId="15" borderId="10" xfId="0" applyNumberFormat="1" applyFont="1" applyFill="1" applyBorder="1"/>
    <xf numFmtId="0" fontId="3" fillId="15" borderId="10" xfId="0" applyFont="1" applyFill="1" applyBorder="1"/>
    <xf numFmtId="0" fontId="3" fillId="15" borderId="18" xfId="0" applyFont="1" applyFill="1" applyBorder="1"/>
    <xf numFmtId="14" fontId="3" fillId="15" borderId="19" xfId="0" applyNumberFormat="1" applyFont="1" applyFill="1" applyBorder="1"/>
    <xf numFmtId="164" fontId="3" fillId="15" borderId="0" xfId="0" applyNumberFormat="1" applyFont="1" applyFill="1"/>
    <xf numFmtId="20" fontId="3" fillId="15" borderId="0" xfId="0" applyNumberFormat="1" applyFont="1" applyFill="1"/>
    <xf numFmtId="0" fontId="3" fillId="15" borderId="0" xfId="0" applyFont="1" applyFill="1"/>
    <xf numFmtId="0" fontId="3" fillId="15" borderId="20" xfId="0" applyFont="1" applyFill="1" applyBorder="1"/>
    <xf numFmtId="14" fontId="3" fillId="16" borderId="9" xfId="0" applyNumberFormat="1" applyFont="1" applyFill="1" applyBorder="1"/>
    <xf numFmtId="164" fontId="3" fillId="16" borderId="10" xfId="0" applyNumberFormat="1" applyFont="1" applyFill="1" applyBorder="1"/>
    <xf numFmtId="20" fontId="3" fillId="16" borderId="0" xfId="0" applyNumberFormat="1" applyFont="1" applyFill="1"/>
    <xf numFmtId="0" fontId="3" fillId="16" borderId="0" xfId="0" applyFont="1" applyFill="1"/>
    <xf numFmtId="0" fontId="3" fillId="16" borderId="10" xfId="0" applyFont="1" applyFill="1" applyBorder="1" applyAlignment="1">
      <alignment horizontal="left"/>
    </xf>
    <xf numFmtId="0" fontId="5" fillId="16" borderId="11" xfId="0" applyFont="1" applyFill="1" applyBorder="1"/>
    <xf numFmtId="14" fontId="3" fillId="17" borderId="23" xfId="0" applyNumberFormat="1" applyFont="1" applyFill="1" applyBorder="1"/>
    <xf numFmtId="164" fontId="3" fillId="17" borderId="24" xfId="0" applyNumberFormat="1" applyFont="1" applyFill="1" applyBorder="1"/>
    <xf numFmtId="20" fontId="3" fillId="17" borderId="24" xfId="0" applyNumberFormat="1" applyFont="1" applyFill="1" applyBorder="1"/>
    <xf numFmtId="0" fontId="3" fillId="17" borderId="24" xfId="0" applyFont="1" applyFill="1" applyBorder="1"/>
    <xf numFmtId="0" fontId="3" fillId="17" borderId="25" xfId="0" applyFont="1" applyFill="1" applyBorder="1"/>
    <xf numFmtId="0" fontId="5" fillId="0" borderId="22" xfId="0" applyFont="1" applyBorder="1"/>
    <xf numFmtId="0" fontId="5" fillId="0" borderId="20" xfId="0" applyFont="1" applyBorder="1"/>
    <xf numFmtId="0" fontId="13" fillId="0" borderId="0" xfId="0" applyFont="1"/>
    <xf numFmtId="0" fontId="12" fillId="13" borderId="17" xfId="0" applyFont="1" applyFill="1" applyBorder="1"/>
    <xf numFmtId="0" fontId="12" fillId="11" borderId="17" xfId="0" applyFont="1" applyFill="1" applyBorder="1"/>
    <xf numFmtId="0" fontId="12" fillId="10" borderId="17" xfId="0" applyFont="1" applyFill="1" applyBorder="1"/>
    <xf numFmtId="0" fontId="12" fillId="0" borderId="17" xfId="0" applyFont="1" applyBorder="1"/>
    <xf numFmtId="0" fontId="13" fillId="0" borderId="0" xfId="0" applyFont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0" fillId="18" borderId="17" xfId="0" applyFill="1" applyBorder="1"/>
    <xf numFmtId="0" fontId="11" fillId="18" borderId="17" xfId="0" applyFont="1" applyFill="1" applyBorder="1"/>
    <xf numFmtId="0" fontId="0" fillId="19" borderId="17" xfId="0" applyFill="1" applyBorder="1"/>
    <xf numFmtId="0" fontId="11" fillId="19" borderId="17" xfId="0" applyFont="1" applyFill="1" applyBorder="1"/>
    <xf numFmtId="0" fontId="12" fillId="19" borderId="17" xfId="0" applyFont="1" applyFill="1" applyBorder="1"/>
    <xf numFmtId="14" fontId="3" fillId="18" borderId="2" xfId="0" applyNumberFormat="1" applyFont="1" applyFill="1" applyBorder="1"/>
    <xf numFmtId="164" fontId="3" fillId="18" borderId="10" xfId="0" applyNumberFormat="1" applyFont="1" applyFill="1" applyBorder="1"/>
    <xf numFmtId="20" fontId="3" fillId="18" borderId="10" xfId="0" applyNumberFormat="1" applyFont="1" applyFill="1" applyBorder="1"/>
    <xf numFmtId="0" fontId="3" fillId="18" borderId="10" xfId="0" applyFont="1" applyFill="1" applyBorder="1"/>
    <xf numFmtId="0" fontId="5" fillId="18" borderId="10" xfId="0" applyFont="1" applyFill="1" applyBorder="1"/>
    <xf numFmtId="0" fontId="5" fillId="18" borderId="18" xfId="0" applyFont="1" applyFill="1" applyBorder="1"/>
    <xf numFmtId="14" fontId="3" fillId="18" borderId="21" xfId="0" applyNumberFormat="1" applyFont="1" applyFill="1" applyBorder="1"/>
    <xf numFmtId="164" fontId="3" fillId="18" borderId="7" xfId="0" applyNumberFormat="1" applyFont="1" applyFill="1" applyBorder="1"/>
    <xf numFmtId="20" fontId="3" fillId="18" borderId="7" xfId="0" applyNumberFormat="1" applyFont="1" applyFill="1" applyBorder="1"/>
    <xf numFmtId="0" fontId="3" fillId="18" borderId="7" xfId="0" applyFont="1" applyFill="1" applyBorder="1"/>
    <xf numFmtId="0" fontId="5" fillId="18" borderId="7" xfId="0" applyFont="1" applyFill="1" applyBorder="1"/>
    <xf numFmtId="0" fontId="5" fillId="18" borderId="22" xfId="0" applyFont="1" applyFill="1" applyBorder="1"/>
    <xf numFmtId="14" fontId="5" fillId="18" borderId="21" xfId="0" applyNumberFormat="1" applyFont="1" applyFill="1" applyBorder="1"/>
    <xf numFmtId="164" fontId="5" fillId="18" borderId="7" xfId="0" applyNumberFormat="1" applyFont="1" applyFill="1" applyBorder="1"/>
    <xf numFmtId="14" fontId="5" fillId="18" borderId="2" xfId="0" applyNumberFormat="1" applyFont="1" applyFill="1" applyBorder="1"/>
    <xf numFmtId="164" fontId="5" fillId="18" borderId="10" xfId="0" applyNumberFormat="1" applyFont="1" applyFill="1" applyBorder="1"/>
    <xf numFmtId="14" fontId="3" fillId="19" borderId="2" xfId="0" applyNumberFormat="1" applyFont="1" applyFill="1" applyBorder="1"/>
    <xf numFmtId="164" fontId="3" fillId="19" borderId="10" xfId="0" applyNumberFormat="1" applyFont="1" applyFill="1" applyBorder="1"/>
    <xf numFmtId="20" fontId="3" fillId="19" borderId="10" xfId="0" applyNumberFormat="1" applyFont="1" applyFill="1" applyBorder="1"/>
    <xf numFmtId="0" fontId="3" fillId="19" borderId="10" xfId="0" applyFont="1" applyFill="1" applyBorder="1"/>
    <xf numFmtId="0" fontId="5" fillId="19" borderId="10" xfId="0" applyFont="1" applyFill="1" applyBorder="1"/>
    <xf numFmtId="0" fontId="5" fillId="19" borderId="18" xfId="0" applyFont="1" applyFill="1" applyBorder="1"/>
    <xf numFmtId="14" fontId="3" fillId="19" borderId="19" xfId="0" applyNumberFormat="1" applyFont="1" applyFill="1" applyBorder="1"/>
    <xf numFmtId="164" fontId="3" fillId="19" borderId="0" xfId="0" applyNumberFormat="1" applyFont="1" applyFill="1"/>
    <xf numFmtId="20" fontId="3" fillId="19" borderId="0" xfId="0" applyNumberFormat="1" applyFont="1" applyFill="1"/>
    <xf numFmtId="0" fontId="3" fillId="19" borderId="0" xfId="0" applyFont="1" applyFill="1"/>
    <xf numFmtId="0" fontId="5" fillId="19" borderId="0" xfId="0" applyFont="1" applyFill="1"/>
    <xf numFmtId="0" fontId="5" fillId="19" borderId="20" xfId="0" applyFont="1" applyFill="1" applyBorder="1"/>
    <xf numFmtId="0" fontId="3" fillId="19" borderId="10" xfId="0" applyFont="1" applyFill="1" applyBorder="1" applyAlignment="1">
      <alignment horizontal="left"/>
    </xf>
    <xf numFmtId="14" fontId="3" fillId="19" borderId="21" xfId="0" applyNumberFormat="1" applyFont="1" applyFill="1" applyBorder="1"/>
    <xf numFmtId="164" fontId="3" fillId="19" borderId="7" xfId="0" applyNumberFormat="1" applyFont="1" applyFill="1" applyBorder="1"/>
    <xf numFmtId="20" fontId="3" fillId="19" borderId="7" xfId="0" applyNumberFormat="1" applyFont="1" applyFill="1" applyBorder="1"/>
    <xf numFmtId="0" fontId="3" fillId="19" borderId="7" xfId="0" applyFont="1" applyFill="1" applyBorder="1"/>
    <xf numFmtId="0" fontId="5" fillId="19" borderId="7" xfId="0" applyFont="1" applyFill="1" applyBorder="1"/>
    <xf numFmtId="0" fontId="5" fillId="19" borderId="22" xfId="0" applyFont="1" applyFill="1" applyBorder="1"/>
    <xf numFmtId="14" fontId="3" fillId="19" borderId="9" xfId="0" applyNumberFormat="1" applyFont="1" applyFill="1" applyBorder="1"/>
    <xf numFmtId="0" fontId="5" fillId="19" borderId="11" xfId="0" applyFont="1" applyFill="1" applyBorder="1"/>
    <xf numFmtId="14" fontId="3" fillId="19" borderId="12" xfId="0" applyNumberFormat="1" applyFont="1" applyFill="1" applyBorder="1"/>
    <xf numFmtId="0" fontId="5" fillId="19" borderId="13" xfId="0" applyFont="1" applyFill="1" applyBorder="1"/>
    <xf numFmtId="14" fontId="3" fillId="19" borderId="6" xfId="0" applyNumberFormat="1" applyFont="1" applyFill="1" applyBorder="1"/>
    <xf numFmtId="0" fontId="5" fillId="19" borderId="8" xfId="0" applyFont="1" applyFill="1" applyBorder="1"/>
    <xf numFmtId="14" fontId="3" fillId="19" borderId="3" xfId="0" applyNumberFormat="1" applyFont="1" applyFill="1" applyBorder="1"/>
    <xf numFmtId="164" fontId="3" fillId="19" borderId="4" xfId="0" applyNumberFormat="1" applyFont="1" applyFill="1" applyBorder="1"/>
    <xf numFmtId="20" fontId="3" fillId="19" borderId="4" xfId="0" applyNumberFormat="1" applyFont="1" applyFill="1" applyBorder="1"/>
    <xf numFmtId="0" fontId="3" fillId="19" borderId="4" xfId="0" applyFont="1" applyFill="1" applyBorder="1"/>
    <xf numFmtId="0" fontId="5" fillId="19" borderId="4" xfId="0" applyFont="1" applyFill="1" applyBorder="1"/>
    <xf numFmtId="0" fontId="5" fillId="19" borderId="5" xfId="0" applyFont="1" applyFill="1" applyBorder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4" fontId="3" fillId="10" borderId="3" xfId="0" applyNumberFormat="1" applyFont="1" applyFill="1" applyBorder="1"/>
    <xf numFmtId="164" fontId="3" fillId="10" borderId="4" xfId="0" applyNumberFormat="1" applyFont="1" applyFill="1" applyBorder="1"/>
    <xf numFmtId="20" fontId="3" fillId="10" borderId="4" xfId="0" applyNumberFormat="1" applyFont="1" applyFill="1" applyBorder="1"/>
    <xf numFmtId="0" fontId="3" fillId="10" borderId="4" xfId="0" applyFont="1" applyFill="1" applyBorder="1"/>
    <xf numFmtId="0" fontId="3" fillId="10" borderId="5" xfId="0" applyFont="1" applyFill="1" applyBorder="1"/>
    <xf numFmtId="14" fontId="3" fillId="10" borderId="12" xfId="0" applyNumberFormat="1" applyFont="1" applyFill="1" applyBorder="1"/>
    <xf numFmtId="0" fontId="3" fillId="10" borderId="13" xfId="0" applyFont="1" applyFill="1" applyBorder="1"/>
    <xf numFmtId="14" fontId="3" fillId="11" borderId="12" xfId="0" applyNumberFormat="1" applyFont="1" applyFill="1" applyBorder="1"/>
    <xf numFmtId="0" fontId="3" fillId="11" borderId="13" xfId="0" applyFont="1" applyFill="1" applyBorder="1"/>
    <xf numFmtId="14" fontId="3" fillId="11" borderId="6" xfId="0" applyNumberFormat="1" applyFont="1" applyFill="1" applyBorder="1"/>
    <xf numFmtId="0" fontId="3" fillId="11" borderId="8" xfId="0" applyFont="1" applyFill="1" applyBorder="1"/>
    <xf numFmtId="14" fontId="3" fillId="10" borderId="9" xfId="0" applyNumberFormat="1" applyFont="1" applyFill="1" applyBorder="1"/>
    <xf numFmtId="0" fontId="3" fillId="10" borderId="11" xfId="0" applyFont="1" applyFill="1" applyBorder="1"/>
    <xf numFmtId="14" fontId="3" fillId="17" borderId="26" xfId="0" applyNumberFormat="1" applyFont="1" applyFill="1" applyBorder="1"/>
    <xf numFmtId="0" fontId="3" fillId="17" borderId="27" xfId="0" applyFont="1" applyFill="1" applyBorder="1"/>
    <xf numFmtId="14" fontId="3" fillId="13" borderId="9" xfId="0" applyNumberFormat="1" applyFont="1" applyFill="1" applyBorder="1"/>
    <xf numFmtId="0" fontId="3" fillId="13" borderId="11" xfId="0" applyFont="1" applyFill="1" applyBorder="1"/>
    <xf numFmtId="14" fontId="3" fillId="14" borderId="12" xfId="0" applyNumberFormat="1" applyFont="1" applyFill="1" applyBorder="1"/>
    <xf numFmtId="0" fontId="3" fillId="14" borderId="13" xfId="0" applyFont="1" applyFill="1" applyBorder="1"/>
    <xf numFmtId="14" fontId="3" fillId="14" borderId="6" xfId="0" applyNumberFormat="1" applyFont="1" applyFill="1" applyBorder="1"/>
    <xf numFmtId="0" fontId="3" fillId="14" borderId="8" xfId="0" applyFont="1" applyFill="1" applyBorder="1"/>
    <xf numFmtId="14" fontId="3" fillId="15" borderId="12" xfId="0" applyNumberFormat="1" applyFont="1" applyFill="1" applyBorder="1"/>
    <xf numFmtId="0" fontId="3" fillId="15" borderId="13" xfId="0" applyFont="1" applyFill="1" applyBorder="1"/>
    <xf numFmtId="14" fontId="3" fillId="15" borderId="6" xfId="0" applyNumberFormat="1" applyFont="1" applyFill="1" applyBorder="1"/>
    <xf numFmtId="0" fontId="3" fillId="15" borderId="8" xfId="0" applyFont="1" applyFill="1" applyBorder="1"/>
    <xf numFmtId="0" fontId="6" fillId="0" borderId="13" xfId="0" applyFont="1" applyBorder="1"/>
    <xf numFmtId="16" fontId="3" fillId="0" borderId="0" xfId="0" applyNumberFormat="1" applyFont="1"/>
    <xf numFmtId="14" fontId="3" fillId="7" borderId="28" xfId="0" applyNumberFormat="1" applyFont="1" applyFill="1" applyBorder="1"/>
    <xf numFmtId="164" fontId="3" fillId="7" borderId="29" xfId="0" applyNumberFormat="1" applyFont="1" applyFill="1" applyBorder="1"/>
    <xf numFmtId="20" fontId="3" fillId="7" borderId="29" xfId="0" applyNumberFormat="1" applyFont="1" applyFill="1" applyBorder="1"/>
    <xf numFmtId="0" fontId="3" fillId="7" borderId="29" xfId="0" applyFont="1" applyFill="1" applyBorder="1"/>
    <xf numFmtId="0" fontId="5" fillId="7" borderId="29" xfId="0" applyFont="1" applyFill="1" applyBorder="1"/>
    <xf numFmtId="0" fontId="5" fillId="7" borderId="30" xfId="0" applyFont="1" applyFill="1" applyBorder="1"/>
    <xf numFmtId="0" fontId="1" fillId="2" borderId="31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14" fontId="3" fillId="8" borderId="14" xfId="0" applyNumberFormat="1" applyFont="1" applyFill="1" applyBorder="1"/>
    <xf numFmtId="164" fontId="3" fillId="8" borderId="15" xfId="0" applyNumberFormat="1" applyFont="1" applyFill="1" applyBorder="1"/>
    <xf numFmtId="20" fontId="3" fillId="8" borderId="15" xfId="0" applyNumberFormat="1" applyFont="1" applyFill="1" applyBorder="1"/>
    <xf numFmtId="0" fontId="3" fillId="8" borderId="15" xfId="0" applyFont="1" applyFill="1" applyBorder="1"/>
    <xf numFmtId="14" fontId="3" fillId="9" borderId="9" xfId="0" applyNumberFormat="1" applyFont="1" applyFill="1" applyBorder="1"/>
    <xf numFmtId="164" fontId="3" fillId="9" borderId="10" xfId="0" applyNumberFormat="1" applyFont="1" applyFill="1" applyBorder="1"/>
    <xf numFmtId="20" fontId="3" fillId="9" borderId="10" xfId="0" applyNumberFormat="1" applyFont="1" applyFill="1" applyBorder="1"/>
    <xf numFmtId="0" fontId="3" fillId="9" borderId="10" xfId="0" applyFont="1" applyFill="1" applyBorder="1"/>
    <xf numFmtId="0" fontId="5" fillId="9" borderId="10" xfId="0" applyFont="1" applyFill="1" applyBorder="1"/>
    <xf numFmtId="0" fontId="5" fillId="9" borderId="11" xfId="0" applyFont="1" applyFill="1" applyBorder="1"/>
    <xf numFmtId="0" fontId="3" fillId="9" borderId="11" xfId="0" applyFont="1" applyFill="1" applyBorder="1"/>
    <xf numFmtId="14" fontId="3" fillId="14" borderId="14" xfId="0" applyNumberFormat="1" applyFont="1" applyFill="1" applyBorder="1"/>
    <xf numFmtId="164" fontId="3" fillId="14" borderId="15" xfId="0" applyNumberFormat="1" applyFont="1" applyFill="1" applyBorder="1"/>
    <xf numFmtId="20" fontId="3" fillId="14" borderId="15" xfId="0" applyNumberFormat="1" applyFont="1" applyFill="1" applyBorder="1"/>
    <xf numFmtId="0" fontId="3" fillId="14" borderId="15" xfId="0" applyFont="1" applyFill="1" applyBorder="1"/>
    <xf numFmtId="0" fontId="3" fillId="14" borderId="16" xfId="0" applyFont="1" applyFill="1" applyBorder="1"/>
    <xf numFmtId="14" fontId="3" fillId="15" borderId="9" xfId="0" applyNumberFormat="1" applyFont="1" applyFill="1" applyBorder="1"/>
    <xf numFmtId="0" fontId="3" fillId="15" borderId="11" xfId="0" applyFont="1" applyFill="1" applyBorder="1"/>
    <xf numFmtId="14" fontId="3" fillId="14" borderId="9" xfId="0" applyNumberFormat="1" applyFont="1" applyFill="1" applyBorder="1"/>
    <xf numFmtId="164" fontId="3" fillId="14" borderId="10" xfId="0" applyNumberFormat="1" applyFont="1" applyFill="1" applyBorder="1"/>
    <xf numFmtId="20" fontId="3" fillId="14" borderId="10" xfId="0" applyNumberFormat="1" applyFont="1" applyFill="1" applyBorder="1"/>
    <xf numFmtId="0" fontId="3" fillId="14" borderId="10" xfId="0" applyFont="1" applyFill="1" applyBorder="1"/>
    <xf numFmtId="0" fontId="3" fillId="14" borderId="11" xfId="0" applyFont="1" applyFill="1" applyBorder="1"/>
    <xf numFmtId="14" fontId="3" fillId="13" borderId="14" xfId="0" applyNumberFormat="1" applyFont="1" applyFill="1" applyBorder="1"/>
    <xf numFmtId="164" fontId="3" fillId="13" borderId="15" xfId="0" applyNumberFormat="1" applyFont="1" applyFill="1" applyBorder="1"/>
    <xf numFmtId="20" fontId="3" fillId="13" borderId="15" xfId="0" applyNumberFormat="1" applyFont="1" applyFill="1" applyBorder="1"/>
    <xf numFmtId="0" fontId="3" fillId="13" borderId="15" xfId="0" applyFont="1" applyFill="1" applyBorder="1"/>
    <xf numFmtId="0" fontId="3" fillId="13" borderId="16" xfId="0" applyFont="1" applyFill="1" applyBorder="1"/>
    <xf numFmtId="14" fontId="3" fillId="11" borderId="14" xfId="0" applyNumberFormat="1" applyFont="1" applyFill="1" applyBorder="1"/>
    <xf numFmtId="164" fontId="3" fillId="11" borderId="15" xfId="0" applyNumberFormat="1" applyFont="1" applyFill="1" applyBorder="1"/>
    <xf numFmtId="20" fontId="3" fillId="11" borderId="15" xfId="0" applyNumberFormat="1" applyFont="1" applyFill="1" applyBorder="1"/>
    <xf numFmtId="0" fontId="3" fillId="11" borderId="15" xfId="0" applyFont="1" applyFill="1" applyBorder="1"/>
    <xf numFmtId="0" fontId="3" fillId="11" borderId="16" xfId="0" applyFont="1" applyFill="1" applyBorder="1"/>
    <xf numFmtId="14" fontId="3" fillId="10" borderId="14" xfId="0" applyNumberFormat="1" applyFont="1" applyFill="1" applyBorder="1"/>
    <xf numFmtId="164" fontId="3" fillId="10" borderId="15" xfId="0" applyNumberFormat="1" applyFont="1" applyFill="1" applyBorder="1"/>
    <xf numFmtId="20" fontId="3" fillId="10" borderId="15" xfId="0" applyNumberFormat="1" applyFont="1" applyFill="1" applyBorder="1"/>
    <xf numFmtId="0" fontId="3" fillId="10" borderId="15" xfId="0" applyFont="1" applyFill="1" applyBorder="1"/>
    <xf numFmtId="0" fontId="3" fillId="10" borderId="16" xfId="0" applyFont="1" applyFill="1" applyBorder="1"/>
    <xf numFmtId="14" fontId="3" fillId="18" borderId="9" xfId="0" applyNumberFormat="1" applyFont="1" applyFill="1" applyBorder="1"/>
    <xf numFmtId="0" fontId="5" fillId="18" borderId="11" xfId="0" applyFont="1" applyFill="1" applyBorder="1"/>
    <xf numFmtId="14" fontId="3" fillId="18" borderId="6" xfId="0" applyNumberFormat="1" applyFont="1" applyFill="1" applyBorder="1"/>
    <xf numFmtId="0" fontId="5" fillId="18" borderId="8" xfId="0" applyFont="1" applyFill="1" applyBorder="1"/>
    <xf numFmtId="14" fontId="5" fillId="18" borderId="6" xfId="0" applyNumberFormat="1" applyFont="1" applyFill="1" applyBorder="1"/>
    <xf numFmtId="14" fontId="5" fillId="18" borderId="9" xfId="0" applyNumberFormat="1" applyFont="1" applyFill="1" applyBorder="1"/>
    <xf numFmtId="0" fontId="5" fillId="0" borderId="15" xfId="0" applyFont="1" applyBorder="1"/>
    <xf numFmtId="0" fontId="5" fillId="0" borderId="16" xfId="0" applyFont="1" applyBorder="1"/>
    <xf numFmtId="14" fontId="5" fillId="0" borderId="6" xfId="0" applyNumberFormat="1" applyFont="1" applyBorder="1"/>
    <xf numFmtId="164" fontId="5" fillId="0" borderId="7" xfId="0" applyNumberFormat="1" applyFont="1" applyBorder="1"/>
    <xf numFmtId="14" fontId="3" fillId="0" borderId="9" xfId="0" applyNumberFormat="1" applyFont="1" applyBorder="1"/>
    <xf numFmtId="0" fontId="3" fillId="0" borderId="11" xfId="0" applyFont="1" applyBorder="1"/>
    <xf numFmtId="14" fontId="3" fillId="7" borderId="12" xfId="0" applyNumberFormat="1" applyFont="1" applyFill="1" applyBorder="1"/>
    <xf numFmtId="164" fontId="3" fillId="7" borderId="0" xfId="0" applyNumberFormat="1" applyFont="1" applyFill="1"/>
    <xf numFmtId="20" fontId="3" fillId="7" borderId="0" xfId="0" applyNumberFormat="1" applyFont="1" applyFill="1"/>
    <xf numFmtId="0" fontId="3" fillId="7" borderId="0" xfId="0" applyFont="1" applyFill="1"/>
    <xf numFmtId="0" fontId="5" fillId="7" borderId="0" xfId="0" applyFont="1" applyFill="1"/>
    <xf numFmtId="0" fontId="5" fillId="7" borderId="13" xfId="0" applyFont="1" applyFill="1" applyBorder="1"/>
    <xf numFmtId="14" fontId="3" fillId="7" borderId="19" xfId="0" applyNumberFormat="1" applyFont="1" applyFill="1" applyBorder="1"/>
    <xf numFmtId="0" fontId="5" fillId="7" borderId="20" xfId="0" applyFont="1" applyFill="1" applyBorder="1"/>
    <xf numFmtId="14" fontId="3" fillId="8" borderId="19" xfId="0" applyNumberFormat="1" applyFont="1" applyFill="1" applyBorder="1"/>
    <xf numFmtId="0" fontId="3" fillId="8" borderId="20" xfId="0" applyFont="1" applyFill="1" applyBorder="1"/>
    <xf numFmtId="20" fontId="3" fillId="17" borderId="10" xfId="0" applyNumberFormat="1" applyFont="1" applyFill="1" applyBorder="1"/>
    <xf numFmtId="0" fontId="3" fillId="17" borderId="10" xfId="0" applyFont="1" applyFill="1" applyBorder="1"/>
    <xf numFmtId="0" fontId="5" fillId="17" borderId="10" xfId="0" applyFont="1" applyFill="1" applyBorder="1"/>
    <xf numFmtId="0" fontId="5" fillId="17" borderId="11" xfId="0" applyFont="1" applyFill="1" applyBorder="1"/>
    <xf numFmtId="14" fontId="3" fillId="9" borderId="2" xfId="0" applyNumberFormat="1" applyFont="1" applyFill="1" applyBorder="1"/>
    <xf numFmtId="0" fontId="5" fillId="9" borderId="18" xfId="0" applyFont="1" applyFill="1" applyBorder="1"/>
    <xf numFmtId="0" fontId="5" fillId="8" borderId="20" xfId="0" applyFont="1" applyFill="1" applyBorder="1"/>
    <xf numFmtId="14" fontId="3" fillId="7" borderId="21" xfId="0" applyNumberFormat="1" applyFont="1" applyFill="1" applyBorder="1"/>
    <xf numFmtId="164" fontId="3" fillId="7" borderId="7" xfId="0" applyNumberFormat="1" applyFont="1" applyFill="1" applyBorder="1"/>
    <xf numFmtId="20" fontId="3" fillId="7" borderId="7" xfId="0" applyNumberFormat="1" applyFont="1" applyFill="1" applyBorder="1"/>
    <xf numFmtId="0" fontId="3" fillId="7" borderId="7" xfId="0" applyFont="1" applyFill="1" applyBorder="1"/>
    <xf numFmtId="0" fontId="5" fillId="7" borderId="7" xfId="0" applyFont="1" applyFill="1" applyBorder="1"/>
    <xf numFmtId="0" fontId="5" fillId="7" borderId="22" xfId="0" applyFont="1" applyFill="1" applyBorder="1"/>
    <xf numFmtId="14" fontId="3" fillId="8" borderId="2" xfId="0" applyNumberFormat="1" applyFont="1" applyFill="1" applyBorder="1"/>
    <xf numFmtId="164" fontId="3" fillId="8" borderId="10" xfId="0" applyNumberFormat="1" applyFont="1" applyFill="1" applyBorder="1"/>
    <xf numFmtId="20" fontId="3" fillId="8" borderId="10" xfId="0" applyNumberFormat="1" applyFont="1" applyFill="1" applyBorder="1"/>
    <xf numFmtId="0" fontId="3" fillId="8" borderId="10" xfId="0" applyFont="1" applyFill="1" applyBorder="1"/>
    <xf numFmtId="0" fontId="3" fillId="8" borderId="18" xfId="0" applyFont="1" applyFill="1" applyBorder="1"/>
    <xf numFmtId="0" fontId="3" fillId="7" borderId="22" xfId="0" applyFont="1" applyFill="1" applyBorder="1"/>
    <xf numFmtId="0" fontId="3" fillId="9" borderId="18" xfId="0" applyFont="1" applyFill="1" applyBorder="1"/>
    <xf numFmtId="0" fontId="3" fillId="0" borderId="22" xfId="0" applyFont="1" applyBorder="1"/>
    <xf numFmtId="14" fontId="3" fillId="8" borderId="9" xfId="0" applyNumberFormat="1" applyFont="1" applyFill="1" applyBorder="1"/>
    <xf numFmtId="0" fontId="3" fillId="8" borderId="11" xfId="0" applyFont="1" applyFill="1" applyBorder="1"/>
    <xf numFmtId="0" fontId="3" fillId="8" borderId="16" xfId="0" applyFont="1" applyFill="1" applyBorder="1"/>
  </cellXfs>
  <cellStyles count="1">
    <cellStyle name="Normaali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FD6C0-1BB6-480D-9196-3C5BDA81066D}">
  <dimension ref="A1:H106"/>
  <sheetViews>
    <sheetView tabSelected="1" workbookViewId="0">
      <selection activeCell="H21" sqref="H21"/>
    </sheetView>
  </sheetViews>
  <sheetFormatPr defaultRowHeight="15" x14ac:dyDescent="0.25"/>
  <cols>
    <col min="1" max="1" width="12.140625" style="1" customWidth="1"/>
    <col min="2" max="2" width="5.42578125" style="1" customWidth="1"/>
    <col min="3" max="3" width="9.28515625" style="1" customWidth="1"/>
    <col min="4" max="4" width="19" style="1" customWidth="1"/>
    <col min="5" max="5" width="16.85546875" style="1" customWidth="1"/>
    <col min="6" max="7" width="32.7109375" style="1" customWidth="1"/>
    <col min="8" max="8" width="20" style="1" customWidth="1"/>
  </cols>
  <sheetData>
    <row r="1" spans="1:8" ht="19.5" thickBot="1" x14ac:dyDescent="0.35">
      <c r="A1" s="38" t="s">
        <v>177</v>
      </c>
    </row>
    <row r="2" spans="1:8" x14ac:dyDescent="0.25">
      <c r="A2" s="313" t="s">
        <v>3</v>
      </c>
      <c r="B2" s="314" t="s">
        <v>4</v>
      </c>
      <c r="C2" s="314" t="s">
        <v>5</v>
      </c>
      <c r="D2" s="314" t="s">
        <v>6</v>
      </c>
      <c r="E2" s="314" t="s">
        <v>184</v>
      </c>
      <c r="F2" s="315" t="s">
        <v>7</v>
      </c>
      <c r="G2" s="316" t="s">
        <v>8</v>
      </c>
      <c r="H2" s="7" t="s">
        <v>9</v>
      </c>
    </row>
    <row r="3" spans="1:8" x14ac:dyDescent="0.25">
      <c r="A3" s="355">
        <v>46136</v>
      </c>
      <c r="B3" s="232">
        <v>46136</v>
      </c>
      <c r="C3" s="233">
        <v>0.70833333333333337</v>
      </c>
      <c r="D3" s="234" t="s">
        <v>15</v>
      </c>
      <c r="E3" s="234" t="s">
        <v>166</v>
      </c>
      <c r="F3" s="235" t="s">
        <v>46</v>
      </c>
      <c r="G3" s="356" t="s">
        <v>48</v>
      </c>
      <c r="H3" s="1" t="s">
        <v>178</v>
      </c>
    </row>
    <row r="4" spans="1:8" x14ac:dyDescent="0.25">
      <c r="A4" s="357">
        <v>46136</v>
      </c>
      <c r="B4" s="238">
        <v>46136</v>
      </c>
      <c r="C4" s="239">
        <v>0.70833333333333337</v>
      </c>
      <c r="D4" s="240" t="s">
        <v>15</v>
      </c>
      <c r="E4" s="240" t="s">
        <v>167</v>
      </c>
      <c r="F4" s="241" t="s">
        <v>49</v>
      </c>
      <c r="G4" s="358" t="s">
        <v>133</v>
      </c>
      <c r="H4" s="1" t="s">
        <v>178</v>
      </c>
    </row>
    <row r="5" spans="1:8" x14ac:dyDescent="0.25">
      <c r="A5" s="355">
        <v>46136</v>
      </c>
      <c r="B5" s="232">
        <v>46136</v>
      </c>
      <c r="C5" s="233">
        <v>0.73263888888888884</v>
      </c>
      <c r="D5" s="234" t="s">
        <v>15</v>
      </c>
      <c r="E5" s="234" t="s">
        <v>166</v>
      </c>
      <c r="F5" s="235" t="s">
        <v>52</v>
      </c>
      <c r="G5" s="356" t="s">
        <v>54</v>
      </c>
      <c r="H5" s="1" t="s">
        <v>178</v>
      </c>
    </row>
    <row r="6" spans="1:8" x14ac:dyDescent="0.25">
      <c r="A6" s="357">
        <v>46136</v>
      </c>
      <c r="B6" s="238">
        <v>46136</v>
      </c>
      <c r="C6" s="239">
        <v>0.73263888888888884</v>
      </c>
      <c r="D6" s="240" t="s">
        <v>15</v>
      </c>
      <c r="E6" s="240" t="s">
        <v>167</v>
      </c>
      <c r="F6" s="241" t="s">
        <v>132</v>
      </c>
      <c r="G6" s="358" t="s">
        <v>51</v>
      </c>
      <c r="H6" s="1" t="s">
        <v>178</v>
      </c>
    </row>
    <row r="7" spans="1:8" x14ac:dyDescent="0.25">
      <c r="A7" s="355">
        <v>46136</v>
      </c>
      <c r="B7" s="232">
        <v>46136</v>
      </c>
      <c r="C7" s="233">
        <v>0.75694444444444453</v>
      </c>
      <c r="D7" s="234" t="s">
        <v>15</v>
      </c>
      <c r="E7" s="234" t="s">
        <v>166</v>
      </c>
      <c r="F7" s="235" t="s">
        <v>56</v>
      </c>
      <c r="G7" s="356" t="s">
        <v>46</v>
      </c>
      <c r="H7" s="1" t="s">
        <v>178</v>
      </c>
    </row>
    <row r="8" spans="1:8" x14ac:dyDescent="0.25">
      <c r="A8" s="357">
        <v>46136</v>
      </c>
      <c r="B8" s="238">
        <v>46136</v>
      </c>
      <c r="C8" s="239">
        <v>0.75694444444444453</v>
      </c>
      <c r="D8" s="240" t="s">
        <v>15</v>
      </c>
      <c r="E8" s="240" t="s">
        <v>167</v>
      </c>
      <c r="F8" s="241" t="s">
        <v>48</v>
      </c>
      <c r="G8" s="358" t="s">
        <v>49</v>
      </c>
      <c r="H8" s="1" t="s">
        <v>178</v>
      </c>
    </row>
    <row r="9" spans="1:8" x14ac:dyDescent="0.25">
      <c r="A9" s="355">
        <v>46136</v>
      </c>
      <c r="B9" s="232">
        <v>46136</v>
      </c>
      <c r="C9" s="233">
        <v>0.78125</v>
      </c>
      <c r="D9" s="234" t="s">
        <v>15</v>
      </c>
      <c r="E9" s="234" t="s">
        <v>166</v>
      </c>
      <c r="F9" s="235" t="s">
        <v>133</v>
      </c>
      <c r="G9" s="356" t="s">
        <v>52</v>
      </c>
      <c r="H9" s="1" t="s">
        <v>178</v>
      </c>
    </row>
    <row r="10" spans="1:8" x14ac:dyDescent="0.25">
      <c r="A10" s="359">
        <v>46136</v>
      </c>
      <c r="B10" s="244">
        <v>46136</v>
      </c>
      <c r="C10" s="239">
        <v>0.78125</v>
      </c>
      <c r="D10" s="240" t="s">
        <v>15</v>
      </c>
      <c r="E10" s="240" t="s">
        <v>167</v>
      </c>
      <c r="F10" s="241" t="s">
        <v>54</v>
      </c>
      <c r="G10" s="358" t="s">
        <v>132</v>
      </c>
      <c r="H10" s="1" t="s">
        <v>178</v>
      </c>
    </row>
    <row r="11" spans="1:8" x14ac:dyDescent="0.25">
      <c r="A11" s="360">
        <v>46136</v>
      </c>
      <c r="B11" s="246">
        <v>46136</v>
      </c>
      <c r="C11" s="233">
        <v>0.80555555555555547</v>
      </c>
      <c r="D11" s="234" t="s">
        <v>15</v>
      </c>
      <c r="E11" s="234" t="s">
        <v>166</v>
      </c>
      <c r="F11" s="235" t="s">
        <v>51</v>
      </c>
      <c r="G11" s="356" t="s">
        <v>56</v>
      </c>
      <c r="H11" s="1" t="s">
        <v>178</v>
      </c>
    </row>
    <row r="12" spans="1:8" x14ac:dyDescent="0.25">
      <c r="A12" s="363">
        <v>46136</v>
      </c>
      <c r="B12" s="364">
        <v>46136</v>
      </c>
      <c r="C12" s="85">
        <v>0.80555555555555547</v>
      </c>
      <c r="D12" s="84"/>
      <c r="E12" s="84" t="s">
        <v>167</v>
      </c>
      <c r="F12" s="86"/>
      <c r="G12" s="87"/>
    </row>
    <row r="13" spans="1:8" x14ac:dyDescent="0.25">
      <c r="A13" s="266">
        <v>46136</v>
      </c>
      <c r="B13" s="248">
        <v>46136</v>
      </c>
      <c r="C13" s="249">
        <v>0.70833333333333337</v>
      </c>
      <c r="D13" s="250" t="s">
        <v>16</v>
      </c>
      <c r="E13" s="250" t="s">
        <v>140</v>
      </c>
      <c r="F13" s="251" t="s">
        <v>33</v>
      </c>
      <c r="G13" s="267" t="s">
        <v>35</v>
      </c>
      <c r="H13" s="1" t="s">
        <v>178</v>
      </c>
    </row>
    <row r="14" spans="1:8" x14ac:dyDescent="0.25">
      <c r="A14" s="268">
        <v>46136</v>
      </c>
      <c r="B14" s="254">
        <v>46136</v>
      </c>
      <c r="C14" s="255">
        <v>0.70833333333333337</v>
      </c>
      <c r="D14" s="256" t="s">
        <v>16</v>
      </c>
      <c r="E14" s="256" t="s">
        <v>141</v>
      </c>
      <c r="F14" s="257" t="s">
        <v>37</v>
      </c>
      <c r="G14" s="269" t="s">
        <v>39</v>
      </c>
      <c r="H14" s="1" t="s">
        <v>178</v>
      </c>
    </row>
    <row r="15" spans="1:8" x14ac:dyDescent="0.25">
      <c r="A15" s="266">
        <v>46136</v>
      </c>
      <c r="B15" s="248">
        <v>46136</v>
      </c>
      <c r="C15" s="249">
        <v>0.73263888888888884</v>
      </c>
      <c r="D15" s="250" t="s">
        <v>16</v>
      </c>
      <c r="E15" s="250" t="s">
        <v>140</v>
      </c>
      <c r="F15" s="259" t="s">
        <v>41</v>
      </c>
      <c r="G15" s="267" t="s">
        <v>43</v>
      </c>
      <c r="H15" s="1" t="s">
        <v>178</v>
      </c>
    </row>
    <row r="16" spans="1:8" x14ac:dyDescent="0.25">
      <c r="A16" s="268">
        <v>46136</v>
      </c>
      <c r="B16" s="254">
        <v>46136</v>
      </c>
      <c r="C16" s="255">
        <v>0.73263888888888884</v>
      </c>
      <c r="D16" s="256" t="s">
        <v>16</v>
      </c>
      <c r="E16" s="256" t="s">
        <v>141</v>
      </c>
      <c r="F16" s="256" t="s">
        <v>45</v>
      </c>
      <c r="G16" s="269" t="s">
        <v>33</v>
      </c>
      <c r="H16" s="1" t="s">
        <v>178</v>
      </c>
    </row>
    <row r="17" spans="1:8" x14ac:dyDescent="0.25">
      <c r="A17" s="266">
        <v>46136</v>
      </c>
      <c r="B17" s="248">
        <v>46136</v>
      </c>
      <c r="C17" s="249">
        <v>0.75694444444444453</v>
      </c>
      <c r="D17" s="250" t="s">
        <v>16</v>
      </c>
      <c r="E17" s="250" t="s">
        <v>140</v>
      </c>
      <c r="F17" s="251" t="s">
        <v>35</v>
      </c>
      <c r="G17" s="267" t="s">
        <v>37</v>
      </c>
      <c r="H17" s="1" t="s">
        <v>178</v>
      </c>
    </row>
    <row r="18" spans="1:8" x14ac:dyDescent="0.25">
      <c r="A18" s="270">
        <v>46136</v>
      </c>
      <c r="B18" s="261">
        <v>46136</v>
      </c>
      <c r="C18" s="262">
        <v>0.75694444444444453</v>
      </c>
      <c r="D18" s="263" t="s">
        <v>16</v>
      </c>
      <c r="E18" s="263" t="s">
        <v>141</v>
      </c>
      <c r="F18" s="264" t="s">
        <v>39</v>
      </c>
      <c r="G18" s="271" t="s">
        <v>41</v>
      </c>
      <c r="H18" s="1" t="s">
        <v>178</v>
      </c>
    </row>
    <row r="19" spans="1:8" x14ac:dyDescent="0.25">
      <c r="A19" s="268">
        <v>46136</v>
      </c>
      <c r="B19" s="254">
        <v>46136</v>
      </c>
      <c r="C19" s="255">
        <v>0.78125</v>
      </c>
      <c r="D19" s="256" t="s">
        <v>16</v>
      </c>
      <c r="E19" s="256" t="s">
        <v>140</v>
      </c>
      <c r="F19" s="257" t="s">
        <v>43</v>
      </c>
      <c r="G19" s="269" t="s">
        <v>45</v>
      </c>
      <c r="H19" s="1" t="s">
        <v>178</v>
      </c>
    </row>
    <row r="20" spans="1:8" ht="15.75" thickBot="1" x14ac:dyDescent="0.3">
      <c r="A20" s="14">
        <v>46136</v>
      </c>
      <c r="B20" s="15">
        <v>46136</v>
      </c>
      <c r="C20" s="16">
        <v>0.78125</v>
      </c>
      <c r="D20" s="17"/>
      <c r="E20" s="17" t="s">
        <v>141</v>
      </c>
      <c r="F20" s="361"/>
      <c r="G20" s="362"/>
    </row>
    <row r="21" spans="1:8" x14ac:dyDescent="0.25">
      <c r="A21" s="47">
        <v>46137</v>
      </c>
      <c r="B21" s="48">
        <v>46137</v>
      </c>
      <c r="C21" s="49">
        <v>0.41666666666666669</v>
      </c>
      <c r="D21" s="50" t="s">
        <v>18</v>
      </c>
      <c r="E21" s="50" t="s">
        <v>172</v>
      </c>
      <c r="F21" s="51" t="s">
        <v>39</v>
      </c>
      <c r="G21" s="52" t="s">
        <v>58</v>
      </c>
      <c r="H21" s="1" t="s">
        <v>179</v>
      </c>
    </row>
    <row r="22" spans="1:8" x14ac:dyDescent="0.25">
      <c r="A22" s="53">
        <v>46137</v>
      </c>
      <c r="B22" s="54">
        <v>46137</v>
      </c>
      <c r="C22" s="55">
        <v>0.41666666666666669</v>
      </c>
      <c r="D22" s="56" t="s">
        <v>18</v>
      </c>
      <c r="E22" s="56" t="s">
        <v>173</v>
      </c>
      <c r="F22" s="57" t="s">
        <v>60</v>
      </c>
      <c r="G22" s="58" t="s">
        <v>61</v>
      </c>
      <c r="H22" s="1" t="s">
        <v>179</v>
      </c>
    </row>
    <row r="23" spans="1:8" x14ac:dyDescent="0.25">
      <c r="A23" s="53">
        <v>46137</v>
      </c>
      <c r="B23" s="54">
        <v>46137</v>
      </c>
      <c r="C23" s="55">
        <v>0.41666666666666669</v>
      </c>
      <c r="D23" s="56" t="s">
        <v>18</v>
      </c>
      <c r="E23" s="56" t="s">
        <v>174</v>
      </c>
      <c r="F23" s="57" t="s">
        <v>44</v>
      </c>
      <c r="G23" s="58" t="s">
        <v>62</v>
      </c>
      <c r="H23" s="1" t="s">
        <v>179</v>
      </c>
    </row>
    <row r="24" spans="1:8" x14ac:dyDescent="0.25">
      <c r="A24" s="59">
        <v>46137</v>
      </c>
      <c r="B24" s="60">
        <v>46137</v>
      </c>
      <c r="C24" s="61">
        <v>0.41666666666666669</v>
      </c>
      <c r="D24" s="56" t="s">
        <v>18</v>
      </c>
      <c r="E24" s="62" t="s">
        <v>175</v>
      </c>
      <c r="F24" s="63" t="s">
        <v>64</v>
      </c>
      <c r="G24" s="64" t="s">
        <v>65</v>
      </c>
      <c r="H24" s="1" t="s">
        <v>179</v>
      </c>
    </row>
    <row r="25" spans="1:8" x14ac:dyDescent="0.25">
      <c r="A25" s="65">
        <v>46137</v>
      </c>
      <c r="B25" s="66">
        <v>46137</v>
      </c>
      <c r="C25" s="67">
        <v>0.43402777777777773</v>
      </c>
      <c r="D25" s="68" t="s">
        <v>18</v>
      </c>
      <c r="E25" s="68" t="s">
        <v>172</v>
      </c>
      <c r="F25" s="69" t="s">
        <v>58</v>
      </c>
      <c r="G25" s="70" t="s">
        <v>60</v>
      </c>
      <c r="H25" s="1" t="s">
        <v>179</v>
      </c>
    </row>
    <row r="26" spans="1:8" x14ac:dyDescent="0.25">
      <c r="A26" s="71">
        <v>46137</v>
      </c>
      <c r="B26" s="72">
        <v>46137</v>
      </c>
      <c r="C26" s="55">
        <v>0.43402777777777773</v>
      </c>
      <c r="D26" s="56" t="s">
        <v>18</v>
      </c>
      <c r="E26" s="56" t="s">
        <v>173</v>
      </c>
      <c r="F26" s="57" t="s">
        <v>61</v>
      </c>
      <c r="G26" s="58" t="s">
        <v>44</v>
      </c>
      <c r="H26" s="1" t="s">
        <v>179</v>
      </c>
    </row>
    <row r="27" spans="1:8" x14ac:dyDescent="0.25">
      <c r="A27" s="71">
        <v>46137</v>
      </c>
      <c r="B27" s="72">
        <v>46137</v>
      </c>
      <c r="C27" s="55">
        <v>0.43402777777777773</v>
      </c>
      <c r="D27" s="56" t="s">
        <v>18</v>
      </c>
      <c r="E27" s="56" t="s">
        <v>174</v>
      </c>
      <c r="F27" s="57" t="s">
        <v>62</v>
      </c>
      <c r="G27" s="58" t="s">
        <v>64</v>
      </c>
      <c r="H27" s="1" t="s">
        <v>179</v>
      </c>
    </row>
    <row r="28" spans="1:8" x14ac:dyDescent="0.25">
      <c r="A28" s="73">
        <v>46137</v>
      </c>
      <c r="B28" s="74">
        <v>46137</v>
      </c>
      <c r="C28" s="61">
        <v>0.43402777777777773</v>
      </c>
      <c r="D28" s="62" t="s">
        <v>18</v>
      </c>
      <c r="E28" s="62" t="s">
        <v>175</v>
      </c>
      <c r="F28" s="63" t="s">
        <v>65</v>
      </c>
      <c r="G28" s="64" t="s">
        <v>39</v>
      </c>
      <c r="H28" s="1" t="s">
        <v>179</v>
      </c>
    </row>
    <row r="29" spans="1:8" x14ac:dyDescent="0.25">
      <c r="A29" s="205">
        <v>46137</v>
      </c>
      <c r="B29" s="206">
        <v>46137</v>
      </c>
      <c r="C29" s="207">
        <v>0.4513888888888889</v>
      </c>
      <c r="D29" s="208"/>
      <c r="E29" s="209" t="s">
        <v>128</v>
      </c>
      <c r="F29" s="209" t="s">
        <v>185</v>
      </c>
      <c r="G29" s="210"/>
    </row>
    <row r="30" spans="1:8" x14ac:dyDescent="0.25">
      <c r="A30" s="65">
        <v>46137</v>
      </c>
      <c r="B30" s="66">
        <v>46137</v>
      </c>
      <c r="C30" s="67">
        <v>0.46180555555555558</v>
      </c>
      <c r="D30" s="68" t="s">
        <v>18</v>
      </c>
      <c r="E30" s="68" t="s">
        <v>172</v>
      </c>
      <c r="F30" s="69" t="s">
        <v>39</v>
      </c>
      <c r="G30" s="70" t="s">
        <v>60</v>
      </c>
      <c r="H30" s="1" t="s">
        <v>179</v>
      </c>
    </row>
    <row r="31" spans="1:8" x14ac:dyDescent="0.25">
      <c r="A31" s="71">
        <v>46137</v>
      </c>
      <c r="B31" s="72">
        <v>46137</v>
      </c>
      <c r="C31" s="55">
        <v>0.46180555555555558</v>
      </c>
      <c r="D31" s="56" t="s">
        <v>18</v>
      </c>
      <c r="E31" s="56" t="s">
        <v>173</v>
      </c>
      <c r="F31" s="57" t="s">
        <v>58</v>
      </c>
      <c r="G31" s="58" t="s">
        <v>61</v>
      </c>
      <c r="H31" s="1" t="s">
        <v>179</v>
      </c>
    </row>
    <row r="32" spans="1:8" x14ac:dyDescent="0.25">
      <c r="A32" s="71">
        <v>46137</v>
      </c>
      <c r="B32" s="72">
        <v>46137</v>
      </c>
      <c r="C32" s="55">
        <v>0.46180555555555558</v>
      </c>
      <c r="D32" s="56" t="s">
        <v>18</v>
      </c>
      <c r="E32" s="56" t="s">
        <v>174</v>
      </c>
      <c r="F32" s="57" t="s">
        <v>44</v>
      </c>
      <c r="G32" s="58" t="s">
        <v>64</v>
      </c>
      <c r="H32" s="1" t="s">
        <v>179</v>
      </c>
    </row>
    <row r="33" spans="1:8" x14ac:dyDescent="0.25">
      <c r="A33" s="73">
        <v>46137</v>
      </c>
      <c r="B33" s="74">
        <v>46137</v>
      </c>
      <c r="C33" s="61">
        <v>0.46180555555555558</v>
      </c>
      <c r="D33" s="56" t="s">
        <v>18</v>
      </c>
      <c r="E33" s="62" t="s">
        <v>175</v>
      </c>
      <c r="F33" s="63" t="s">
        <v>62</v>
      </c>
      <c r="G33" s="64" t="s">
        <v>65</v>
      </c>
      <c r="H33" s="1" t="s">
        <v>179</v>
      </c>
    </row>
    <row r="34" spans="1:8" x14ac:dyDescent="0.25">
      <c r="A34" s="205">
        <v>46137</v>
      </c>
      <c r="B34" s="206">
        <v>46137</v>
      </c>
      <c r="C34" s="377">
        <v>0.47916666666666669</v>
      </c>
      <c r="D34" s="378"/>
      <c r="E34" s="378" t="s">
        <v>128</v>
      </c>
      <c r="F34" s="379" t="s">
        <v>181</v>
      </c>
      <c r="G34" s="380"/>
    </row>
    <row r="35" spans="1:8" x14ac:dyDescent="0.25">
      <c r="A35" s="321">
        <v>46137</v>
      </c>
      <c r="B35" s="322">
        <v>46137</v>
      </c>
      <c r="C35" s="323">
        <v>0.4861111111111111</v>
      </c>
      <c r="D35" s="324" t="s">
        <v>75</v>
      </c>
      <c r="E35" s="324" t="s">
        <v>172</v>
      </c>
      <c r="F35" s="325" t="s">
        <v>74</v>
      </c>
      <c r="G35" s="326" t="s">
        <v>76</v>
      </c>
      <c r="H35" s="1" t="s">
        <v>178</v>
      </c>
    </row>
    <row r="36" spans="1:8" x14ac:dyDescent="0.25">
      <c r="A36" s="107">
        <v>46137</v>
      </c>
      <c r="B36" s="108">
        <v>46137</v>
      </c>
      <c r="C36" s="109">
        <v>0.4861111111111111</v>
      </c>
      <c r="D36" s="110" t="s">
        <v>17</v>
      </c>
      <c r="E36" s="110" t="s">
        <v>173</v>
      </c>
      <c r="F36" s="111" t="s">
        <v>70</v>
      </c>
      <c r="G36" s="112" t="s">
        <v>34</v>
      </c>
      <c r="H36" s="1" t="s">
        <v>178</v>
      </c>
    </row>
    <row r="37" spans="1:8" x14ac:dyDescent="0.25">
      <c r="A37" s="367">
        <v>46137</v>
      </c>
      <c r="B37" s="368">
        <v>46137</v>
      </c>
      <c r="C37" s="369">
        <v>0.4861111111111111</v>
      </c>
      <c r="D37" s="370" t="s">
        <v>67</v>
      </c>
      <c r="E37" s="370" t="s">
        <v>167</v>
      </c>
      <c r="F37" s="371" t="s">
        <v>68</v>
      </c>
      <c r="G37" s="372" t="s">
        <v>69</v>
      </c>
      <c r="H37" s="1" t="s">
        <v>178</v>
      </c>
    </row>
    <row r="38" spans="1:8" x14ac:dyDescent="0.25">
      <c r="A38" s="398">
        <v>46137</v>
      </c>
      <c r="B38" s="391">
        <v>46137</v>
      </c>
      <c r="C38" s="392">
        <v>0.51041666666666663</v>
      </c>
      <c r="D38" s="393" t="s">
        <v>17</v>
      </c>
      <c r="E38" s="393" t="s">
        <v>172</v>
      </c>
      <c r="F38" s="393" t="s">
        <v>71</v>
      </c>
      <c r="G38" s="399" t="s">
        <v>72</v>
      </c>
      <c r="H38" s="1" t="s">
        <v>178</v>
      </c>
    </row>
    <row r="39" spans="1:8" x14ac:dyDescent="0.25">
      <c r="A39" s="107">
        <v>46137</v>
      </c>
      <c r="B39" s="108">
        <v>46137</v>
      </c>
      <c r="C39" s="109">
        <v>0.51041666666666663</v>
      </c>
      <c r="D39" s="110" t="s">
        <v>17</v>
      </c>
      <c r="E39" s="110" t="s">
        <v>173</v>
      </c>
      <c r="F39" s="110" t="s">
        <v>73</v>
      </c>
      <c r="G39" s="116" t="s">
        <v>70</v>
      </c>
      <c r="H39" s="1" t="s">
        <v>178</v>
      </c>
    </row>
    <row r="40" spans="1:8" x14ac:dyDescent="0.25">
      <c r="A40" s="367">
        <v>46137</v>
      </c>
      <c r="B40" s="368">
        <v>46137</v>
      </c>
      <c r="C40" s="369">
        <v>0.51041666666666663</v>
      </c>
      <c r="D40" s="370" t="s">
        <v>67</v>
      </c>
      <c r="E40" s="370" t="s">
        <v>167</v>
      </c>
      <c r="F40" s="371" t="s">
        <v>69</v>
      </c>
      <c r="G40" s="372" t="s">
        <v>66</v>
      </c>
      <c r="H40" s="1" t="s">
        <v>178</v>
      </c>
    </row>
    <row r="41" spans="1:8" x14ac:dyDescent="0.25">
      <c r="A41" s="321">
        <v>46137</v>
      </c>
      <c r="B41" s="322">
        <v>46137</v>
      </c>
      <c r="C41" s="323">
        <v>0.53472222222222221</v>
      </c>
      <c r="D41" s="324" t="s">
        <v>75</v>
      </c>
      <c r="E41" s="324" t="s">
        <v>172</v>
      </c>
      <c r="F41" s="324" t="s">
        <v>76</v>
      </c>
      <c r="G41" s="327" t="s">
        <v>77</v>
      </c>
      <c r="H41" s="1" t="s">
        <v>178</v>
      </c>
    </row>
    <row r="42" spans="1:8" x14ac:dyDescent="0.25">
      <c r="A42" s="107">
        <v>46137</v>
      </c>
      <c r="B42" s="108">
        <v>46137</v>
      </c>
      <c r="C42" s="109">
        <v>0.53472222222222221</v>
      </c>
      <c r="D42" s="110" t="s">
        <v>17</v>
      </c>
      <c r="E42" s="110" t="s">
        <v>173</v>
      </c>
      <c r="F42" s="110" t="s">
        <v>34</v>
      </c>
      <c r="G42" s="116" t="s">
        <v>71</v>
      </c>
      <c r="H42" s="1" t="s">
        <v>178</v>
      </c>
    </row>
    <row r="43" spans="1:8" x14ac:dyDescent="0.25">
      <c r="A43" s="367">
        <v>46137</v>
      </c>
      <c r="B43" s="368">
        <v>46137</v>
      </c>
      <c r="C43" s="369">
        <v>0.53472222222222221</v>
      </c>
      <c r="D43" s="370" t="s">
        <v>67</v>
      </c>
      <c r="E43" s="370" t="s">
        <v>167</v>
      </c>
      <c r="F43" s="371" t="s">
        <v>66</v>
      </c>
      <c r="G43" s="372" t="s">
        <v>68</v>
      </c>
      <c r="H43" s="1" t="s">
        <v>178</v>
      </c>
    </row>
    <row r="44" spans="1:8" x14ac:dyDescent="0.25">
      <c r="A44" s="321">
        <v>46137</v>
      </c>
      <c r="B44" s="322">
        <v>46137</v>
      </c>
      <c r="C44" s="323">
        <v>0.55902777777777779</v>
      </c>
      <c r="D44" s="324" t="s">
        <v>75</v>
      </c>
      <c r="E44" s="324" t="s">
        <v>172</v>
      </c>
      <c r="F44" s="324" t="s">
        <v>77</v>
      </c>
      <c r="G44" s="327" t="s">
        <v>74</v>
      </c>
      <c r="H44" s="1" t="s">
        <v>178</v>
      </c>
    </row>
    <row r="45" spans="1:8" ht="15.75" thickBot="1" x14ac:dyDescent="0.3">
      <c r="A45" s="317">
        <v>46137</v>
      </c>
      <c r="B45" s="318">
        <v>46137</v>
      </c>
      <c r="C45" s="319">
        <v>0.55902777777777779</v>
      </c>
      <c r="D45" s="320" t="s">
        <v>17</v>
      </c>
      <c r="E45" s="320" t="s">
        <v>173</v>
      </c>
      <c r="F45" s="320" t="s">
        <v>72</v>
      </c>
      <c r="G45" s="400" t="s">
        <v>73</v>
      </c>
      <c r="H45" s="1" t="s">
        <v>178</v>
      </c>
    </row>
    <row r="46" spans="1:8" x14ac:dyDescent="0.25">
      <c r="A46" s="280">
        <v>46138</v>
      </c>
      <c r="B46" s="281">
        <v>45774</v>
      </c>
      <c r="C46" s="282">
        <v>0.375</v>
      </c>
      <c r="D46" s="283" t="s">
        <v>111</v>
      </c>
      <c r="E46" s="283" t="s">
        <v>172</v>
      </c>
      <c r="F46" s="283" t="s">
        <v>110</v>
      </c>
      <c r="G46" s="284" t="s">
        <v>112</v>
      </c>
      <c r="H46" s="1" t="s">
        <v>180</v>
      </c>
    </row>
    <row r="47" spans="1:8" x14ac:dyDescent="0.25">
      <c r="A47" s="285">
        <v>46138</v>
      </c>
      <c r="B47" s="122">
        <v>45774</v>
      </c>
      <c r="C47" s="123">
        <v>0.375</v>
      </c>
      <c r="D47" s="121" t="s">
        <v>111</v>
      </c>
      <c r="E47" s="121" t="s">
        <v>173</v>
      </c>
      <c r="F47" s="121" t="s">
        <v>113</v>
      </c>
      <c r="G47" s="286" t="s">
        <v>114</v>
      </c>
      <c r="H47" s="1" t="s">
        <v>180</v>
      </c>
    </row>
    <row r="48" spans="1:8" x14ac:dyDescent="0.25">
      <c r="A48" s="287">
        <v>46138</v>
      </c>
      <c r="B48" s="125">
        <v>45774</v>
      </c>
      <c r="C48" s="126">
        <v>0.375</v>
      </c>
      <c r="D48" s="127" t="s">
        <v>130</v>
      </c>
      <c r="E48" s="127" t="s">
        <v>174</v>
      </c>
      <c r="F48" s="127" t="s">
        <v>107</v>
      </c>
      <c r="G48" s="288" t="s">
        <v>109</v>
      </c>
      <c r="H48" s="1" t="s">
        <v>180</v>
      </c>
    </row>
    <row r="49" spans="1:8" x14ac:dyDescent="0.25">
      <c r="A49" s="289">
        <v>46138</v>
      </c>
      <c r="B49" s="128">
        <v>45774</v>
      </c>
      <c r="C49" s="129">
        <v>0.375</v>
      </c>
      <c r="D49" s="130" t="s">
        <v>130</v>
      </c>
      <c r="E49" s="130" t="s">
        <v>175</v>
      </c>
      <c r="F49" s="130" t="s">
        <v>105</v>
      </c>
      <c r="G49" s="290" t="s">
        <v>131</v>
      </c>
      <c r="H49" s="1" t="s">
        <v>180</v>
      </c>
    </row>
    <row r="50" spans="1:8" x14ac:dyDescent="0.25">
      <c r="A50" s="291">
        <v>46138</v>
      </c>
      <c r="B50" s="118">
        <v>45774</v>
      </c>
      <c r="C50" s="119">
        <v>0.3888888888888889</v>
      </c>
      <c r="D50" s="120" t="s">
        <v>111</v>
      </c>
      <c r="E50" s="120" t="s">
        <v>172</v>
      </c>
      <c r="F50" s="120" t="s">
        <v>112</v>
      </c>
      <c r="G50" s="292" t="s">
        <v>113</v>
      </c>
      <c r="H50" s="1" t="s">
        <v>180</v>
      </c>
    </row>
    <row r="51" spans="1:8" x14ac:dyDescent="0.25">
      <c r="A51" s="285">
        <v>46138</v>
      </c>
      <c r="B51" s="122">
        <v>45774</v>
      </c>
      <c r="C51" s="123">
        <v>0.3888888888888889</v>
      </c>
      <c r="D51" s="121" t="s">
        <v>111</v>
      </c>
      <c r="E51" s="121" t="s">
        <v>173</v>
      </c>
      <c r="F51" s="121" t="s">
        <v>114</v>
      </c>
      <c r="G51" s="286" t="s">
        <v>110</v>
      </c>
      <c r="H51" s="1" t="s">
        <v>180</v>
      </c>
    </row>
    <row r="52" spans="1:8" x14ac:dyDescent="0.25">
      <c r="A52" s="287">
        <v>46138</v>
      </c>
      <c r="B52" s="125">
        <v>45774</v>
      </c>
      <c r="C52" s="126">
        <v>0.3888888888888889</v>
      </c>
      <c r="D52" s="127" t="s">
        <v>130</v>
      </c>
      <c r="E52" s="127" t="s">
        <v>174</v>
      </c>
      <c r="F52" s="127" t="s">
        <v>109</v>
      </c>
      <c r="G52" s="288" t="s">
        <v>105</v>
      </c>
      <c r="H52" s="1" t="s">
        <v>180</v>
      </c>
    </row>
    <row r="53" spans="1:8" x14ac:dyDescent="0.25">
      <c r="A53" s="289">
        <v>46138</v>
      </c>
      <c r="B53" s="128">
        <v>45774</v>
      </c>
      <c r="C53" s="129">
        <v>0.3888888888888889</v>
      </c>
      <c r="D53" s="130" t="s">
        <v>130</v>
      </c>
      <c r="E53" s="130" t="s">
        <v>175</v>
      </c>
      <c r="F53" s="130" t="s">
        <v>131</v>
      </c>
      <c r="G53" s="290" t="s">
        <v>107</v>
      </c>
      <c r="H53" s="1" t="s">
        <v>180</v>
      </c>
    </row>
    <row r="54" spans="1:8" x14ac:dyDescent="0.25">
      <c r="A54" s="138">
        <v>46138</v>
      </c>
      <c r="B54" s="139">
        <v>45774</v>
      </c>
      <c r="C54" s="140">
        <v>0.40277777777777773</v>
      </c>
      <c r="D54" s="141" t="s">
        <v>103</v>
      </c>
      <c r="E54" s="141" t="s">
        <v>172</v>
      </c>
      <c r="F54" s="141" t="s">
        <v>134</v>
      </c>
      <c r="G54" s="142" t="s">
        <v>104</v>
      </c>
      <c r="H54" s="1" t="s">
        <v>180</v>
      </c>
    </row>
    <row r="55" spans="1:8" x14ac:dyDescent="0.25">
      <c r="A55" s="138">
        <v>46138</v>
      </c>
      <c r="B55" s="139">
        <v>45774</v>
      </c>
      <c r="C55" s="140">
        <v>0.40277777777777773</v>
      </c>
      <c r="D55" s="141" t="s">
        <v>103</v>
      </c>
      <c r="E55" s="141" t="s">
        <v>173</v>
      </c>
      <c r="F55" s="141" t="s">
        <v>105</v>
      </c>
      <c r="G55" s="142" t="s">
        <v>106</v>
      </c>
      <c r="H55" s="1" t="s">
        <v>180</v>
      </c>
    </row>
    <row r="56" spans="1:8" x14ac:dyDescent="0.25">
      <c r="A56" s="159">
        <v>46138</v>
      </c>
      <c r="B56" s="160">
        <v>45774</v>
      </c>
      <c r="C56" s="161">
        <v>0.40277777777777773</v>
      </c>
      <c r="D56" s="162" t="s">
        <v>94</v>
      </c>
      <c r="E56" s="162" t="s">
        <v>174</v>
      </c>
      <c r="F56" s="162" t="s">
        <v>93</v>
      </c>
      <c r="G56" s="163" t="s">
        <v>99</v>
      </c>
      <c r="H56" s="1" t="s">
        <v>180</v>
      </c>
    </row>
    <row r="57" spans="1:8" x14ac:dyDescent="0.25">
      <c r="A57" s="164">
        <v>46138</v>
      </c>
      <c r="B57" s="165">
        <v>45774</v>
      </c>
      <c r="C57" s="166">
        <v>0.40277777777777773</v>
      </c>
      <c r="D57" s="162" t="s">
        <v>94</v>
      </c>
      <c r="E57" s="167" t="s">
        <v>175</v>
      </c>
      <c r="F57" s="167" t="s">
        <v>96</v>
      </c>
      <c r="G57" s="168" t="s">
        <v>101</v>
      </c>
      <c r="H57" s="1" t="s">
        <v>180</v>
      </c>
    </row>
    <row r="58" spans="1:8" x14ac:dyDescent="0.25">
      <c r="A58" s="293">
        <v>46138</v>
      </c>
      <c r="B58" s="212">
        <v>45774</v>
      </c>
      <c r="C58" s="213">
        <v>0.41666666666666669</v>
      </c>
      <c r="D58" s="214"/>
      <c r="E58" s="214" t="s">
        <v>128</v>
      </c>
      <c r="F58" s="214" t="s">
        <v>154</v>
      </c>
      <c r="G58" s="294"/>
    </row>
    <row r="59" spans="1:8" x14ac:dyDescent="0.25">
      <c r="A59" s="291">
        <v>46138</v>
      </c>
      <c r="B59" s="118">
        <v>45774</v>
      </c>
      <c r="C59" s="119">
        <v>0.43055555555555558</v>
      </c>
      <c r="D59" s="120" t="s">
        <v>111</v>
      </c>
      <c r="E59" s="120" t="s">
        <v>172</v>
      </c>
      <c r="F59" s="120" t="s">
        <v>110</v>
      </c>
      <c r="G59" s="292" t="s">
        <v>113</v>
      </c>
      <c r="H59" s="1" t="s">
        <v>180</v>
      </c>
    </row>
    <row r="60" spans="1:8" x14ac:dyDescent="0.25">
      <c r="A60" s="285">
        <v>46138</v>
      </c>
      <c r="B60" s="122">
        <v>45774</v>
      </c>
      <c r="C60" s="123">
        <v>0.43055555555555558</v>
      </c>
      <c r="D60" s="121" t="s">
        <v>111</v>
      </c>
      <c r="E60" s="121" t="s">
        <v>173</v>
      </c>
      <c r="F60" s="121" t="s">
        <v>112</v>
      </c>
      <c r="G60" s="286" t="s">
        <v>114</v>
      </c>
      <c r="H60" s="1" t="s">
        <v>180</v>
      </c>
    </row>
    <row r="61" spans="1:8" x14ac:dyDescent="0.25">
      <c r="A61" s="287">
        <v>46138</v>
      </c>
      <c r="B61" s="125">
        <v>45774</v>
      </c>
      <c r="C61" s="126">
        <v>0.43055555555555558</v>
      </c>
      <c r="D61" s="127" t="s">
        <v>130</v>
      </c>
      <c r="E61" s="127" t="s">
        <v>174</v>
      </c>
      <c r="F61" s="127" t="s">
        <v>107</v>
      </c>
      <c r="G61" s="288" t="s">
        <v>105</v>
      </c>
      <c r="H61" s="1" t="s">
        <v>180</v>
      </c>
    </row>
    <row r="62" spans="1:8" x14ac:dyDescent="0.25">
      <c r="A62" s="289">
        <v>46138</v>
      </c>
      <c r="B62" s="128">
        <v>45774</v>
      </c>
      <c r="C62" s="129">
        <v>0.43055555555555558</v>
      </c>
      <c r="D62" s="130" t="s">
        <v>130</v>
      </c>
      <c r="E62" s="130" t="s">
        <v>175</v>
      </c>
      <c r="F62" s="130" t="s">
        <v>109</v>
      </c>
      <c r="G62" s="290" t="s">
        <v>131</v>
      </c>
      <c r="H62" s="1" t="s">
        <v>180</v>
      </c>
    </row>
    <row r="63" spans="1:8" x14ac:dyDescent="0.25">
      <c r="A63" s="133">
        <v>46138</v>
      </c>
      <c r="B63" s="134">
        <v>45774</v>
      </c>
      <c r="C63" s="135">
        <v>0.44444444444444442</v>
      </c>
      <c r="D63" s="136" t="s">
        <v>103</v>
      </c>
      <c r="E63" s="136" t="s">
        <v>172</v>
      </c>
      <c r="F63" s="136" t="s">
        <v>104</v>
      </c>
      <c r="G63" s="137" t="s">
        <v>105</v>
      </c>
      <c r="H63" s="1" t="s">
        <v>180</v>
      </c>
    </row>
    <row r="64" spans="1:8" x14ac:dyDescent="0.25">
      <c r="A64" s="138">
        <v>46138</v>
      </c>
      <c r="B64" s="139">
        <v>45774</v>
      </c>
      <c r="C64" s="140">
        <v>0.44444444444444442</v>
      </c>
      <c r="D64" s="141" t="s">
        <v>103</v>
      </c>
      <c r="E64" s="141" t="s">
        <v>173</v>
      </c>
      <c r="F64" s="141" t="s">
        <v>106</v>
      </c>
      <c r="G64" s="142" t="s">
        <v>134</v>
      </c>
      <c r="H64" s="1" t="s">
        <v>180</v>
      </c>
    </row>
    <row r="65" spans="1:8" x14ac:dyDescent="0.25">
      <c r="A65" s="159">
        <v>46138</v>
      </c>
      <c r="B65" s="160">
        <v>45774</v>
      </c>
      <c r="C65" s="161">
        <v>0.44444444444444442</v>
      </c>
      <c r="D65" s="162" t="s">
        <v>94</v>
      </c>
      <c r="E65" s="162" t="s">
        <v>174</v>
      </c>
      <c r="F65" s="162" t="s">
        <v>99</v>
      </c>
      <c r="G65" s="163" t="s">
        <v>96</v>
      </c>
      <c r="H65" s="1" t="s">
        <v>180</v>
      </c>
    </row>
    <row r="66" spans="1:8" x14ac:dyDescent="0.25">
      <c r="A66" s="164">
        <v>46138</v>
      </c>
      <c r="B66" s="165">
        <v>45774</v>
      </c>
      <c r="C66" s="166">
        <v>0.44444444444444442</v>
      </c>
      <c r="D66" s="162" t="s">
        <v>94</v>
      </c>
      <c r="E66" s="167" t="s">
        <v>175</v>
      </c>
      <c r="F66" s="167" t="s">
        <v>101</v>
      </c>
      <c r="G66" s="168" t="s">
        <v>93</v>
      </c>
      <c r="H66" s="1" t="s">
        <v>180</v>
      </c>
    </row>
    <row r="67" spans="1:8" x14ac:dyDescent="0.25">
      <c r="A67" s="133">
        <v>46138</v>
      </c>
      <c r="B67" s="134">
        <v>45774</v>
      </c>
      <c r="C67" s="135">
        <v>0.45833333333333331</v>
      </c>
      <c r="D67" s="136" t="s">
        <v>103</v>
      </c>
      <c r="E67" s="136" t="s">
        <v>172</v>
      </c>
      <c r="F67" s="136" t="s">
        <v>134</v>
      </c>
      <c r="G67" s="137" t="s">
        <v>105</v>
      </c>
      <c r="H67" s="1" t="s">
        <v>180</v>
      </c>
    </row>
    <row r="68" spans="1:8" x14ac:dyDescent="0.25">
      <c r="A68" s="138">
        <v>46138</v>
      </c>
      <c r="B68" s="139">
        <v>45774</v>
      </c>
      <c r="C68" s="140">
        <v>0.45833333333333331</v>
      </c>
      <c r="D68" s="141" t="s">
        <v>103</v>
      </c>
      <c r="E68" s="141" t="s">
        <v>173</v>
      </c>
      <c r="F68" s="141" t="s">
        <v>104</v>
      </c>
      <c r="G68" s="142" t="s">
        <v>106</v>
      </c>
      <c r="H68" s="1" t="s">
        <v>180</v>
      </c>
    </row>
    <row r="69" spans="1:8" x14ac:dyDescent="0.25">
      <c r="A69" s="159">
        <v>46138</v>
      </c>
      <c r="B69" s="160">
        <v>45774</v>
      </c>
      <c r="C69" s="161">
        <v>0.45833333333333331</v>
      </c>
      <c r="D69" s="162" t="s">
        <v>94</v>
      </c>
      <c r="E69" s="162" t="s">
        <v>174</v>
      </c>
      <c r="F69" s="162" t="s">
        <v>93</v>
      </c>
      <c r="G69" s="163" t="s">
        <v>96</v>
      </c>
      <c r="H69" s="1" t="s">
        <v>180</v>
      </c>
    </row>
    <row r="70" spans="1:8" x14ac:dyDescent="0.25">
      <c r="A70" s="164">
        <v>46138</v>
      </c>
      <c r="B70" s="165">
        <v>45774</v>
      </c>
      <c r="C70" s="166">
        <v>0.45833333333333331</v>
      </c>
      <c r="D70" s="167" t="s">
        <v>94</v>
      </c>
      <c r="E70" s="167" t="s">
        <v>175</v>
      </c>
      <c r="F70" s="167" t="s">
        <v>99</v>
      </c>
      <c r="G70" s="168" t="s">
        <v>101</v>
      </c>
      <c r="H70" s="1" t="s">
        <v>180</v>
      </c>
    </row>
    <row r="71" spans="1:8" x14ac:dyDescent="0.25">
      <c r="A71" s="293">
        <v>46138</v>
      </c>
      <c r="B71" s="212">
        <v>45774</v>
      </c>
      <c r="C71" s="213">
        <v>0.47222222222222227</v>
      </c>
      <c r="D71" s="214"/>
      <c r="E71" s="214" t="s">
        <v>128</v>
      </c>
      <c r="F71" s="214" t="s">
        <v>147</v>
      </c>
      <c r="G71" s="294"/>
    </row>
    <row r="72" spans="1:8" x14ac:dyDescent="0.25">
      <c r="A72" s="295">
        <v>46138</v>
      </c>
      <c r="B72" s="170">
        <v>45774</v>
      </c>
      <c r="C72" s="171">
        <v>0.47916666666666669</v>
      </c>
      <c r="D72" s="172" t="s">
        <v>94</v>
      </c>
      <c r="E72" s="172" t="s">
        <v>172</v>
      </c>
      <c r="F72" s="172" t="s">
        <v>98</v>
      </c>
      <c r="G72" s="296" t="s">
        <v>95</v>
      </c>
      <c r="H72" s="1" t="s">
        <v>180</v>
      </c>
    </row>
    <row r="73" spans="1:8" x14ac:dyDescent="0.25">
      <c r="A73" s="159">
        <v>46138</v>
      </c>
      <c r="B73" s="160">
        <v>45774</v>
      </c>
      <c r="C73" s="161">
        <v>0.47916666666666669</v>
      </c>
      <c r="D73" s="162" t="s">
        <v>94</v>
      </c>
      <c r="E73" s="162" t="s">
        <v>173</v>
      </c>
      <c r="F73" s="162" t="s">
        <v>100</v>
      </c>
      <c r="G73" s="163" t="s">
        <v>97</v>
      </c>
      <c r="H73" s="1" t="s">
        <v>180</v>
      </c>
    </row>
    <row r="74" spans="1:8" x14ac:dyDescent="0.25">
      <c r="A74" s="301">
        <v>46138</v>
      </c>
      <c r="B74" s="201">
        <v>45774</v>
      </c>
      <c r="C74" s="202">
        <v>0.47916666666666669</v>
      </c>
      <c r="D74" s="203" t="s">
        <v>79</v>
      </c>
      <c r="E74" s="203" t="s">
        <v>174</v>
      </c>
      <c r="F74" s="203" t="s">
        <v>83</v>
      </c>
      <c r="G74" s="302" t="s">
        <v>84</v>
      </c>
      <c r="H74" s="1" t="s">
        <v>180</v>
      </c>
    </row>
    <row r="75" spans="1:8" x14ac:dyDescent="0.25">
      <c r="A75" s="303">
        <v>46138</v>
      </c>
      <c r="B75" s="191">
        <v>45774</v>
      </c>
      <c r="C75" s="192">
        <v>0.47916666666666669</v>
      </c>
      <c r="D75" s="193" t="s">
        <v>79</v>
      </c>
      <c r="E75" s="193" t="s">
        <v>175</v>
      </c>
      <c r="F75" s="193" t="s">
        <v>85</v>
      </c>
      <c r="G75" s="304" t="s">
        <v>86</v>
      </c>
      <c r="H75" s="1" t="s">
        <v>180</v>
      </c>
    </row>
    <row r="76" spans="1:8" x14ac:dyDescent="0.25">
      <c r="A76" s="295">
        <v>46138</v>
      </c>
      <c r="B76" s="170">
        <v>45774</v>
      </c>
      <c r="C76" s="171">
        <v>0.49305555555555558</v>
      </c>
      <c r="D76" s="172" t="s">
        <v>94</v>
      </c>
      <c r="E76" s="172" t="s">
        <v>172</v>
      </c>
      <c r="F76" s="172" t="s">
        <v>102</v>
      </c>
      <c r="G76" s="296" t="s">
        <v>98</v>
      </c>
      <c r="H76" s="1" t="s">
        <v>180</v>
      </c>
    </row>
    <row r="77" spans="1:8" x14ac:dyDescent="0.25">
      <c r="A77" s="159">
        <v>46138</v>
      </c>
      <c r="B77" s="160">
        <v>45774</v>
      </c>
      <c r="C77" s="161">
        <v>0.49305555555555558</v>
      </c>
      <c r="D77" s="162" t="s">
        <v>94</v>
      </c>
      <c r="E77" s="162" t="s">
        <v>173</v>
      </c>
      <c r="F77" s="162" t="s">
        <v>95</v>
      </c>
      <c r="G77" s="163" t="s">
        <v>100</v>
      </c>
      <c r="H77" s="1" t="s">
        <v>180</v>
      </c>
    </row>
    <row r="78" spans="1:8" x14ac:dyDescent="0.25">
      <c r="A78" s="301">
        <v>46138</v>
      </c>
      <c r="B78" s="201">
        <v>45774</v>
      </c>
      <c r="C78" s="202">
        <v>0.49305555555555558</v>
      </c>
      <c r="D78" s="203" t="s">
        <v>79</v>
      </c>
      <c r="E78" s="203" t="s">
        <v>174</v>
      </c>
      <c r="F78" s="203" t="s">
        <v>170</v>
      </c>
      <c r="G78" s="302" t="s">
        <v>83</v>
      </c>
      <c r="H78" s="1" t="s">
        <v>180</v>
      </c>
    </row>
    <row r="79" spans="1:8" x14ac:dyDescent="0.25">
      <c r="A79" s="303">
        <v>46138</v>
      </c>
      <c r="B79" s="191">
        <v>45774</v>
      </c>
      <c r="C79" s="192">
        <v>0.49305555555555558</v>
      </c>
      <c r="D79" s="193" t="s">
        <v>79</v>
      </c>
      <c r="E79" s="193" t="s">
        <v>175</v>
      </c>
      <c r="F79" s="193" t="s">
        <v>84</v>
      </c>
      <c r="G79" s="304" t="s">
        <v>85</v>
      </c>
      <c r="H79" s="1" t="s">
        <v>180</v>
      </c>
    </row>
    <row r="80" spans="1:8" x14ac:dyDescent="0.25">
      <c r="A80" s="333">
        <v>46138</v>
      </c>
      <c r="B80" s="196">
        <v>45774</v>
      </c>
      <c r="C80" s="197">
        <v>0.50694444444444442</v>
      </c>
      <c r="D80" s="198" t="s">
        <v>79</v>
      </c>
      <c r="E80" s="198" t="s">
        <v>172</v>
      </c>
      <c r="F80" s="198" t="s">
        <v>78</v>
      </c>
      <c r="G80" s="334" t="s">
        <v>80</v>
      </c>
      <c r="H80" s="1" t="s">
        <v>180</v>
      </c>
    </row>
    <row r="81" spans="1:8" x14ac:dyDescent="0.25">
      <c r="A81" s="301">
        <v>46138</v>
      </c>
      <c r="B81" s="201">
        <v>45774</v>
      </c>
      <c r="C81" s="202">
        <v>0.50694444444444442</v>
      </c>
      <c r="D81" s="203" t="s">
        <v>79</v>
      </c>
      <c r="E81" s="203" t="s">
        <v>173</v>
      </c>
      <c r="F81" s="203" t="s">
        <v>81</v>
      </c>
      <c r="G81" s="302" t="s">
        <v>82</v>
      </c>
      <c r="H81" s="1" t="s">
        <v>180</v>
      </c>
    </row>
    <row r="82" spans="1:8" x14ac:dyDescent="0.25">
      <c r="A82" s="297">
        <v>46138</v>
      </c>
      <c r="B82" s="179">
        <v>45774</v>
      </c>
      <c r="C82" s="180">
        <v>0.50694444444444442</v>
      </c>
      <c r="D82" s="181" t="s">
        <v>12</v>
      </c>
      <c r="E82" s="181" t="s">
        <v>174</v>
      </c>
      <c r="F82" s="181" t="s">
        <v>90</v>
      </c>
      <c r="G82" s="298" t="s">
        <v>171</v>
      </c>
      <c r="H82" s="1" t="s">
        <v>180</v>
      </c>
    </row>
    <row r="83" spans="1:8" x14ac:dyDescent="0.25">
      <c r="A83" s="299">
        <v>46138</v>
      </c>
      <c r="B83" s="184">
        <v>45774</v>
      </c>
      <c r="C83" s="185">
        <v>0.50694444444444442</v>
      </c>
      <c r="D83" s="186" t="s">
        <v>12</v>
      </c>
      <c r="E83" s="186" t="s">
        <v>175</v>
      </c>
      <c r="F83" s="186" t="s">
        <v>91</v>
      </c>
      <c r="G83" s="300" t="s">
        <v>92</v>
      </c>
      <c r="H83" s="1" t="s">
        <v>180</v>
      </c>
    </row>
    <row r="84" spans="1:8" x14ac:dyDescent="0.25">
      <c r="A84" s="333">
        <v>46138</v>
      </c>
      <c r="B84" s="196">
        <v>45774</v>
      </c>
      <c r="C84" s="197">
        <v>0.52083333333333337</v>
      </c>
      <c r="D84" s="198" t="s">
        <v>79</v>
      </c>
      <c r="E84" s="198" t="s">
        <v>172</v>
      </c>
      <c r="F84" s="198" t="s">
        <v>80</v>
      </c>
      <c r="G84" s="334" t="s">
        <v>81</v>
      </c>
      <c r="H84" s="1" t="s">
        <v>180</v>
      </c>
    </row>
    <row r="85" spans="1:8" x14ac:dyDescent="0.25">
      <c r="A85" s="301">
        <v>46138</v>
      </c>
      <c r="B85" s="201">
        <v>45774</v>
      </c>
      <c r="C85" s="202">
        <v>0.52083333333333337</v>
      </c>
      <c r="D85" s="203" t="s">
        <v>79</v>
      </c>
      <c r="E85" s="203" t="s">
        <v>173</v>
      </c>
      <c r="F85" s="203" t="s">
        <v>82</v>
      </c>
      <c r="G85" s="302" t="s">
        <v>78</v>
      </c>
      <c r="H85" s="1" t="s">
        <v>180</v>
      </c>
    </row>
    <row r="86" spans="1:8" x14ac:dyDescent="0.25">
      <c r="A86" s="297">
        <v>46138</v>
      </c>
      <c r="B86" s="179">
        <v>45774</v>
      </c>
      <c r="C86" s="180">
        <v>0.52083333333333337</v>
      </c>
      <c r="D86" s="181" t="s">
        <v>12</v>
      </c>
      <c r="E86" s="181" t="s">
        <v>174</v>
      </c>
      <c r="F86" s="181" t="s">
        <v>171</v>
      </c>
      <c r="G86" s="298" t="s">
        <v>89</v>
      </c>
      <c r="H86" s="1" t="s">
        <v>180</v>
      </c>
    </row>
    <row r="87" spans="1:8" x14ac:dyDescent="0.25">
      <c r="A87" s="299">
        <v>46138</v>
      </c>
      <c r="B87" s="184">
        <v>45774</v>
      </c>
      <c r="C87" s="185">
        <v>0.52083333333333337</v>
      </c>
      <c r="D87" s="186" t="s">
        <v>12</v>
      </c>
      <c r="E87" s="186" t="s">
        <v>175</v>
      </c>
      <c r="F87" s="186" t="s">
        <v>92</v>
      </c>
      <c r="G87" s="300" t="s">
        <v>88</v>
      </c>
      <c r="H87" s="1" t="s">
        <v>180</v>
      </c>
    </row>
    <row r="88" spans="1:8" x14ac:dyDescent="0.25">
      <c r="A88" s="293">
        <v>46138</v>
      </c>
      <c r="B88" s="212">
        <v>45774</v>
      </c>
      <c r="C88" s="213">
        <v>0.53472222222222221</v>
      </c>
      <c r="D88" s="214"/>
      <c r="E88" s="214" t="s">
        <v>128</v>
      </c>
      <c r="F88" s="214" t="s">
        <v>153</v>
      </c>
      <c r="G88" s="294"/>
    </row>
    <row r="89" spans="1:8" x14ac:dyDescent="0.25">
      <c r="A89" s="295">
        <v>46138</v>
      </c>
      <c r="B89" s="170">
        <v>45774</v>
      </c>
      <c r="C89" s="171">
        <v>0.54166666666666663</v>
      </c>
      <c r="D89" s="172" t="s">
        <v>94</v>
      </c>
      <c r="E89" s="172" t="s">
        <v>172</v>
      </c>
      <c r="F89" s="172" t="s">
        <v>97</v>
      </c>
      <c r="G89" s="296" t="s">
        <v>102</v>
      </c>
      <c r="H89" s="1" t="s">
        <v>180</v>
      </c>
    </row>
    <row r="90" spans="1:8" x14ac:dyDescent="0.25">
      <c r="A90" s="159">
        <v>46138</v>
      </c>
      <c r="B90" s="160">
        <v>45774</v>
      </c>
      <c r="C90" s="161">
        <v>0.54166666666666663</v>
      </c>
      <c r="D90" s="162" t="s">
        <v>94</v>
      </c>
      <c r="E90" s="162" t="s">
        <v>173</v>
      </c>
      <c r="F90" s="162" t="s">
        <v>100</v>
      </c>
      <c r="G90" s="163" t="s">
        <v>98</v>
      </c>
      <c r="H90" s="1" t="s">
        <v>180</v>
      </c>
    </row>
    <row r="91" spans="1:8" x14ac:dyDescent="0.25">
      <c r="A91" s="301">
        <v>46138</v>
      </c>
      <c r="B91" s="201">
        <v>45774</v>
      </c>
      <c r="C91" s="202">
        <v>0.54166666666666663</v>
      </c>
      <c r="D91" s="203" t="s">
        <v>79</v>
      </c>
      <c r="E91" s="203" t="s">
        <v>174</v>
      </c>
      <c r="F91" s="203" t="s">
        <v>86</v>
      </c>
      <c r="G91" s="302" t="s">
        <v>170</v>
      </c>
      <c r="H91" s="1" t="s">
        <v>180</v>
      </c>
    </row>
    <row r="92" spans="1:8" x14ac:dyDescent="0.25">
      <c r="A92" s="301">
        <v>46138</v>
      </c>
      <c r="B92" s="201">
        <v>45774</v>
      </c>
      <c r="C92" s="202">
        <v>0.54166666666666663</v>
      </c>
      <c r="D92" s="203" t="s">
        <v>79</v>
      </c>
      <c r="E92" s="203" t="s">
        <v>175</v>
      </c>
      <c r="F92" s="203" t="s">
        <v>85</v>
      </c>
      <c r="G92" s="302" t="s">
        <v>83</v>
      </c>
      <c r="H92" s="1" t="s">
        <v>180</v>
      </c>
    </row>
    <row r="93" spans="1:8" x14ac:dyDescent="0.25">
      <c r="A93" s="295">
        <v>46138</v>
      </c>
      <c r="B93" s="170">
        <v>45774</v>
      </c>
      <c r="C93" s="171">
        <v>0.55555555555555558</v>
      </c>
      <c r="D93" s="172" t="s">
        <v>94</v>
      </c>
      <c r="E93" s="172" t="s">
        <v>172</v>
      </c>
      <c r="F93" s="172" t="s">
        <v>95</v>
      </c>
      <c r="G93" s="296" t="s">
        <v>97</v>
      </c>
      <c r="H93" s="1" t="s">
        <v>180</v>
      </c>
    </row>
    <row r="94" spans="1:8" x14ac:dyDescent="0.25">
      <c r="A94" s="159">
        <v>46138</v>
      </c>
      <c r="B94" s="160">
        <v>45774</v>
      </c>
      <c r="C94" s="161">
        <v>0.55555555555555558</v>
      </c>
      <c r="D94" s="162" t="s">
        <v>94</v>
      </c>
      <c r="E94" s="162" t="s">
        <v>173</v>
      </c>
      <c r="F94" s="162" t="s">
        <v>102</v>
      </c>
      <c r="G94" s="163" t="s">
        <v>100</v>
      </c>
      <c r="H94" s="1" t="s">
        <v>180</v>
      </c>
    </row>
    <row r="95" spans="1:8" x14ac:dyDescent="0.25">
      <c r="A95" s="301">
        <v>46138</v>
      </c>
      <c r="B95" s="201">
        <v>45774</v>
      </c>
      <c r="C95" s="202">
        <v>0.55555555555555558</v>
      </c>
      <c r="D95" s="203" t="s">
        <v>79</v>
      </c>
      <c r="E95" s="203" t="s">
        <v>174</v>
      </c>
      <c r="F95" s="203" t="s">
        <v>84</v>
      </c>
      <c r="G95" s="302" t="s">
        <v>86</v>
      </c>
      <c r="H95" s="1" t="s">
        <v>180</v>
      </c>
    </row>
    <row r="96" spans="1:8" x14ac:dyDescent="0.25">
      <c r="A96" s="303">
        <v>46138</v>
      </c>
      <c r="B96" s="191">
        <v>45774</v>
      </c>
      <c r="C96" s="192">
        <v>0.55555555555555558</v>
      </c>
      <c r="D96" s="193" t="s">
        <v>79</v>
      </c>
      <c r="E96" s="193" t="s">
        <v>175</v>
      </c>
      <c r="F96" s="193" t="s">
        <v>170</v>
      </c>
      <c r="G96" s="304" t="s">
        <v>85</v>
      </c>
      <c r="H96" s="1" t="s">
        <v>180</v>
      </c>
    </row>
    <row r="97" spans="1:8" x14ac:dyDescent="0.25">
      <c r="A97" s="333">
        <v>46138</v>
      </c>
      <c r="B97" s="196">
        <v>45774</v>
      </c>
      <c r="C97" s="197">
        <v>0.56944444444444442</v>
      </c>
      <c r="D97" s="198" t="s">
        <v>79</v>
      </c>
      <c r="E97" s="198" t="s">
        <v>172</v>
      </c>
      <c r="F97" s="198" t="s">
        <v>78</v>
      </c>
      <c r="G97" s="334" t="s">
        <v>81</v>
      </c>
      <c r="H97" s="1" t="s">
        <v>180</v>
      </c>
    </row>
    <row r="98" spans="1:8" x14ac:dyDescent="0.25">
      <c r="A98" s="301">
        <v>46138</v>
      </c>
      <c r="B98" s="201">
        <v>45774</v>
      </c>
      <c r="C98" s="202">
        <v>0.56944444444444442</v>
      </c>
      <c r="D98" s="203" t="s">
        <v>79</v>
      </c>
      <c r="E98" s="203" t="s">
        <v>173</v>
      </c>
      <c r="F98" s="203" t="s">
        <v>80</v>
      </c>
      <c r="G98" s="302" t="s">
        <v>82</v>
      </c>
      <c r="H98" s="1" t="s">
        <v>180</v>
      </c>
    </row>
    <row r="99" spans="1:8" x14ac:dyDescent="0.25">
      <c r="A99" s="297">
        <v>46138</v>
      </c>
      <c r="B99" s="179">
        <v>45774</v>
      </c>
      <c r="C99" s="180">
        <v>0.56944444444444442</v>
      </c>
      <c r="D99" s="181" t="s">
        <v>12</v>
      </c>
      <c r="E99" s="181" t="s">
        <v>174</v>
      </c>
      <c r="F99" s="181" t="s">
        <v>89</v>
      </c>
      <c r="G99" s="298" t="s">
        <v>90</v>
      </c>
      <c r="H99" s="1" t="s">
        <v>180</v>
      </c>
    </row>
    <row r="100" spans="1:8" x14ac:dyDescent="0.25">
      <c r="A100" s="299">
        <v>46138</v>
      </c>
      <c r="B100" s="184">
        <v>45774</v>
      </c>
      <c r="C100" s="185">
        <v>0.56944444444444442</v>
      </c>
      <c r="D100" s="186" t="s">
        <v>12</v>
      </c>
      <c r="E100" s="186" t="s">
        <v>175</v>
      </c>
      <c r="F100" s="186" t="s">
        <v>88</v>
      </c>
      <c r="G100" s="300" t="s">
        <v>91</v>
      </c>
      <c r="H100" s="1" t="s">
        <v>180</v>
      </c>
    </row>
    <row r="101" spans="1:8" x14ac:dyDescent="0.25">
      <c r="A101" s="365">
        <v>46138</v>
      </c>
      <c r="B101" s="77">
        <v>45774</v>
      </c>
      <c r="C101" s="78">
        <v>0.58333333333333337</v>
      </c>
      <c r="D101" s="79"/>
      <c r="E101" s="79" t="s">
        <v>172</v>
      </c>
      <c r="F101" s="79"/>
      <c r="G101" s="366"/>
    </row>
    <row r="102" spans="1:8" x14ac:dyDescent="0.25">
      <c r="A102" s="297">
        <v>46138</v>
      </c>
      <c r="B102" s="179">
        <v>45774</v>
      </c>
      <c r="C102" s="180">
        <v>0.58333333333333337</v>
      </c>
      <c r="D102" s="181" t="s">
        <v>12</v>
      </c>
      <c r="E102" s="181" t="s">
        <v>173</v>
      </c>
      <c r="F102" s="181" t="s">
        <v>88</v>
      </c>
      <c r="G102" s="298" t="s">
        <v>89</v>
      </c>
      <c r="H102" s="1" t="s">
        <v>180</v>
      </c>
    </row>
    <row r="103" spans="1:8" x14ac:dyDescent="0.25">
      <c r="A103" s="297">
        <v>46138</v>
      </c>
      <c r="B103" s="179">
        <v>45774</v>
      </c>
      <c r="C103" s="180">
        <v>0.58333333333333337</v>
      </c>
      <c r="D103" s="181" t="s">
        <v>12</v>
      </c>
      <c r="E103" s="181" t="s">
        <v>174</v>
      </c>
      <c r="F103" s="181" t="s">
        <v>90</v>
      </c>
      <c r="G103" s="298" t="s">
        <v>91</v>
      </c>
      <c r="H103" s="1" t="s">
        <v>180</v>
      </c>
    </row>
    <row r="104" spans="1:8" x14ac:dyDescent="0.25">
      <c r="A104" s="299">
        <v>46138</v>
      </c>
      <c r="B104" s="184">
        <v>45774</v>
      </c>
      <c r="C104" s="185">
        <v>0.58333333333333337</v>
      </c>
      <c r="D104" s="186" t="s">
        <v>12</v>
      </c>
      <c r="E104" s="186" t="s">
        <v>175</v>
      </c>
      <c r="F104" s="186" t="s">
        <v>92</v>
      </c>
      <c r="G104" s="300" t="s">
        <v>171</v>
      </c>
      <c r="H104" s="1" t="s">
        <v>180</v>
      </c>
    </row>
    <row r="105" spans="1:8" x14ac:dyDescent="0.25">
      <c r="C105" s="11"/>
    </row>
    <row r="106" spans="1:8" x14ac:dyDescent="0.25">
      <c r="C106" s="11"/>
    </row>
  </sheetData>
  <autoFilter ref="A2:H104" xr:uid="{16F83769-E9FE-4B62-A584-F446D75201B1}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1C70E-8FA7-4413-BB85-0A354C2836D6}">
  <dimension ref="A1:G27"/>
  <sheetViews>
    <sheetView workbookViewId="0"/>
  </sheetViews>
  <sheetFormatPr defaultRowHeight="15" x14ac:dyDescent="0.25"/>
  <cols>
    <col min="1" max="1" width="12.140625" customWidth="1"/>
    <col min="2" max="2" width="5.42578125" customWidth="1"/>
    <col min="3" max="3" width="9.28515625" customWidth="1"/>
    <col min="4" max="4" width="19" customWidth="1"/>
    <col min="5" max="5" width="16.85546875" customWidth="1"/>
    <col min="6" max="6" width="27.85546875" customWidth="1"/>
    <col min="7" max="7" width="28" customWidth="1"/>
  </cols>
  <sheetData>
    <row r="1" spans="1:7" ht="19.5" thickBot="1" x14ac:dyDescent="0.35">
      <c r="A1" s="39" t="s">
        <v>168</v>
      </c>
    </row>
    <row r="2" spans="1:7" ht="15.75" thickBot="1" x14ac:dyDescent="0.3">
      <c r="A2" s="313" t="s">
        <v>3</v>
      </c>
      <c r="B2" s="314" t="s">
        <v>4</v>
      </c>
      <c r="C2" s="314" t="s">
        <v>5</v>
      </c>
      <c r="D2" s="314" t="s">
        <v>6</v>
      </c>
      <c r="E2" s="314" t="s">
        <v>2</v>
      </c>
      <c r="F2" s="315" t="s">
        <v>7</v>
      </c>
      <c r="G2" s="316" t="s">
        <v>8</v>
      </c>
    </row>
    <row r="3" spans="1:7" x14ac:dyDescent="0.25">
      <c r="A3" s="47">
        <v>46137</v>
      </c>
      <c r="B3" s="48">
        <v>46137</v>
      </c>
      <c r="C3" s="49">
        <v>0.41666666666666669</v>
      </c>
      <c r="D3" s="50" t="s">
        <v>18</v>
      </c>
      <c r="E3" s="50" t="s">
        <v>10</v>
      </c>
      <c r="F3" s="51" t="s">
        <v>39</v>
      </c>
      <c r="G3" s="52" t="s">
        <v>58</v>
      </c>
    </row>
    <row r="4" spans="1:7" x14ac:dyDescent="0.25">
      <c r="A4" s="53">
        <v>46137</v>
      </c>
      <c r="B4" s="54">
        <v>46137</v>
      </c>
      <c r="C4" s="55">
        <v>0.41666666666666669</v>
      </c>
      <c r="D4" s="56" t="s">
        <v>18</v>
      </c>
      <c r="E4" s="56" t="s">
        <v>11</v>
      </c>
      <c r="F4" s="57" t="s">
        <v>60</v>
      </c>
      <c r="G4" s="58" t="s">
        <v>61</v>
      </c>
    </row>
    <row r="5" spans="1:7" x14ac:dyDescent="0.25">
      <c r="A5" s="53">
        <v>46137</v>
      </c>
      <c r="B5" s="54">
        <v>46137</v>
      </c>
      <c r="C5" s="55">
        <v>0.41666666666666669</v>
      </c>
      <c r="D5" s="56" t="s">
        <v>18</v>
      </c>
      <c r="E5" s="56" t="s">
        <v>13</v>
      </c>
      <c r="F5" s="57" t="s">
        <v>44</v>
      </c>
      <c r="G5" s="58" t="s">
        <v>62</v>
      </c>
    </row>
    <row r="6" spans="1:7" x14ac:dyDescent="0.25">
      <c r="A6" s="59">
        <v>46137</v>
      </c>
      <c r="B6" s="60">
        <v>46137</v>
      </c>
      <c r="C6" s="61">
        <v>0.41666666666666669</v>
      </c>
      <c r="D6" s="56" t="s">
        <v>18</v>
      </c>
      <c r="E6" s="62" t="s">
        <v>14</v>
      </c>
      <c r="F6" s="63" t="s">
        <v>64</v>
      </c>
      <c r="G6" s="64" t="s">
        <v>65</v>
      </c>
    </row>
    <row r="7" spans="1:7" x14ac:dyDescent="0.25">
      <c r="A7" s="65">
        <v>46137</v>
      </c>
      <c r="B7" s="66">
        <v>46137</v>
      </c>
      <c r="C7" s="67">
        <v>0.43402777777777773</v>
      </c>
      <c r="D7" s="68" t="s">
        <v>18</v>
      </c>
      <c r="E7" s="68" t="s">
        <v>10</v>
      </c>
      <c r="F7" s="69" t="s">
        <v>58</v>
      </c>
      <c r="G7" s="70" t="s">
        <v>60</v>
      </c>
    </row>
    <row r="8" spans="1:7" x14ac:dyDescent="0.25">
      <c r="A8" s="71">
        <v>46137</v>
      </c>
      <c r="B8" s="72">
        <v>46137</v>
      </c>
      <c r="C8" s="55">
        <v>0.43402777777777773</v>
      </c>
      <c r="D8" s="56" t="s">
        <v>18</v>
      </c>
      <c r="E8" s="56" t="s">
        <v>11</v>
      </c>
      <c r="F8" s="57" t="s">
        <v>61</v>
      </c>
      <c r="G8" s="58" t="s">
        <v>44</v>
      </c>
    </row>
    <row r="9" spans="1:7" x14ac:dyDescent="0.25">
      <c r="A9" s="71">
        <v>46137</v>
      </c>
      <c r="B9" s="72">
        <v>46137</v>
      </c>
      <c r="C9" s="55">
        <v>0.43402777777777773</v>
      </c>
      <c r="D9" s="56" t="s">
        <v>18</v>
      </c>
      <c r="E9" s="56" t="s">
        <v>13</v>
      </c>
      <c r="F9" s="57" t="s">
        <v>62</v>
      </c>
      <c r="G9" s="58" t="s">
        <v>64</v>
      </c>
    </row>
    <row r="10" spans="1:7" x14ac:dyDescent="0.25">
      <c r="A10" s="73">
        <v>46137</v>
      </c>
      <c r="B10" s="74">
        <v>46137</v>
      </c>
      <c r="C10" s="61">
        <v>0.43402777777777773</v>
      </c>
      <c r="D10" s="62" t="s">
        <v>18</v>
      </c>
      <c r="E10" s="62" t="s">
        <v>14</v>
      </c>
      <c r="F10" s="63" t="s">
        <v>65</v>
      </c>
      <c r="G10" s="64" t="s">
        <v>39</v>
      </c>
    </row>
    <row r="11" spans="1:7" x14ac:dyDescent="0.25">
      <c r="A11" s="205">
        <v>46137</v>
      </c>
      <c r="B11" s="206">
        <v>46137</v>
      </c>
      <c r="C11" s="207">
        <v>0.4513888888888889</v>
      </c>
      <c r="D11" s="208"/>
      <c r="E11" s="209" t="s">
        <v>128</v>
      </c>
      <c r="F11" s="209" t="s">
        <v>182</v>
      </c>
      <c r="G11" s="210"/>
    </row>
    <row r="12" spans="1:7" x14ac:dyDescent="0.25">
      <c r="A12" s="65">
        <v>46137</v>
      </c>
      <c r="B12" s="66">
        <v>46137</v>
      </c>
      <c r="C12" s="67">
        <v>0.46180555555555558</v>
      </c>
      <c r="D12" s="68" t="s">
        <v>18</v>
      </c>
      <c r="E12" s="68" t="s">
        <v>10</v>
      </c>
      <c r="F12" s="69" t="s">
        <v>39</v>
      </c>
      <c r="G12" s="70" t="s">
        <v>60</v>
      </c>
    </row>
    <row r="13" spans="1:7" x14ac:dyDescent="0.25">
      <c r="A13" s="71">
        <v>46137</v>
      </c>
      <c r="B13" s="72">
        <v>46137</v>
      </c>
      <c r="C13" s="55">
        <v>0.46180555555555558</v>
      </c>
      <c r="D13" s="56" t="s">
        <v>18</v>
      </c>
      <c r="E13" s="56" t="s">
        <v>11</v>
      </c>
      <c r="F13" s="57" t="s">
        <v>58</v>
      </c>
      <c r="G13" s="58" t="s">
        <v>61</v>
      </c>
    </row>
    <row r="14" spans="1:7" x14ac:dyDescent="0.25">
      <c r="A14" s="71">
        <v>46137</v>
      </c>
      <c r="B14" s="72">
        <v>46137</v>
      </c>
      <c r="C14" s="55">
        <v>0.46180555555555558</v>
      </c>
      <c r="D14" s="56" t="s">
        <v>18</v>
      </c>
      <c r="E14" s="56" t="s">
        <v>13</v>
      </c>
      <c r="F14" s="57" t="s">
        <v>44</v>
      </c>
      <c r="G14" s="58" t="s">
        <v>64</v>
      </c>
    </row>
    <row r="15" spans="1:7" x14ac:dyDescent="0.25">
      <c r="A15" s="73">
        <v>46137</v>
      </c>
      <c r="B15" s="74">
        <v>46137</v>
      </c>
      <c r="C15" s="61">
        <v>0.46180555555555558</v>
      </c>
      <c r="D15" s="56" t="s">
        <v>18</v>
      </c>
      <c r="E15" s="62" t="s">
        <v>14</v>
      </c>
      <c r="F15" s="63" t="s">
        <v>62</v>
      </c>
      <c r="G15" s="64" t="s">
        <v>65</v>
      </c>
    </row>
    <row r="16" spans="1:7" x14ac:dyDescent="0.25">
      <c r="A16" s="205">
        <v>46137</v>
      </c>
      <c r="B16" s="206">
        <v>46137</v>
      </c>
      <c r="C16" s="377">
        <v>0.47916666666666669</v>
      </c>
      <c r="D16" s="378"/>
      <c r="E16" s="378" t="s">
        <v>128</v>
      </c>
      <c r="F16" s="379" t="s">
        <v>181</v>
      </c>
      <c r="G16" s="380"/>
    </row>
    <row r="17" spans="1:7" x14ac:dyDescent="0.25">
      <c r="A17" s="321">
        <v>46137</v>
      </c>
      <c r="B17" s="322">
        <v>46137</v>
      </c>
      <c r="C17" s="323">
        <v>0.4861111111111111</v>
      </c>
      <c r="D17" s="324" t="s">
        <v>75</v>
      </c>
      <c r="E17" s="324" t="s">
        <v>10</v>
      </c>
      <c r="F17" s="325" t="s">
        <v>74</v>
      </c>
      <c r="G17" s="326" t="s">
        <v>76</v>
      </c>
    </row>
    <row r="18" spans="1:7" x14ac:dyDescent="0.25">
      <c r="A18" s="107">
        <v>46137</v>
      </c>
      <c r="B18" s="108">
        <v>46137</v>
      </c>
      <c r="C18" s="109">
        <v>0.4861111111111111</v>
      </c>
      <c r="D18" s="110" t="s">
        <v>17</v>
      </c>
      <c r="E18" s="110" t="s">
        <v>11</v>
      </c>
      <c r="F18" s="111" t="s">
        <v>70</v>
      </c>
      <c r="G18" s="112" t="s">
        <v>34</v>
      </c>
    </row>
    <row r="19" spans="1:7" x14ac:dyDescent="0.25">
      <c r="A19" s="367">
        <v>46137</v>
      </c>
      <c r="B19" s="368">
        <v>46137</v>
      </c>
      <c r="C19" s="369">
        <v>0.4861111111111111</v>
      </c>
      <c r="D19" s="370" t="s">
        <v>67</v>
      </c>
      <c r="E19" s="370" t="s">
        <v>139</v>
      </c>
      <c r="F19" s="371" t="s">
        <v>68</v>
      </c>
      <c r="G19" s="372" t="s">
        <v>69</v>
      </c>
    </row>
    <row r="20" spans="1:7" x14ac:dyDescent="0.25">
      <c r="A20" s="398">
        <v>46137</v>
      </c>
      <c r="B20" s="391">
        <v>46137</v>
      </c>
      <c r="C20" s="392">
        <v>0.51041666666666663</v>
      </c>
      <c r="D20" s="393" t="s">
        <v>17</v>
      </c>
      <c r="E20" s="393" t="s">
        <v>10</v>
      </c>
      <c r="F20" s="393" t="s">
        <v>71</v>
      </c>
      <c r="G20" s="399" t="s">
        <v>72</v>
      </c>
    </row>
    <row r="21" spans="1:7" x14ac:dyDescent="0.25">
      <c r="A21" s="107">
        <v>46137</v>
      </c>
      <c r="B21" s="108">
        <v>46137</v>
      </c>
      <c r="C21" s="109">
        <v>0.51041666666666663</v>
      </c>
      <c r="D21" s="110" t="s">
        <v>17</v>
      </c>
      <c r="E21" s="110" t="s">
        <v>11</v>
      </c>
      <c r="F21" s="110" t="s">
        <v>73</v>
      </c>
      <c r="G21" s="116" t="s">
        <v>70</v>
      </c>
    </row>
    <row r="22" spans="1:7" x14ac:dyDescent="0.25">
      <c r="A22" s="367">
        <v>46137</v>
      </c>
      <c r="B22" s="368">
        <v>46137</v>
      </c>
      <c r="C22" s="369">
        <v>0.51041666666666663</v>
      </c>
      <c r="D22" s="370" t="s">
        <v>67</v>
      </c>
      <c r="E22" s="370" t="s">
        <v>139</v>
      </c>
      <c r="F22" s="371" t="s">
        <v>69</v>
      </c>
      <c r="G22" s="372" t="s">
        <v>66</v>
      </c>
    </row>
    <row r="23" spans="1:7" x14ac:dyDescent="0.25">
      <c r="A23" s="321">
        <v>46137</v>
      </c>
      <c r="B23" s="322">
        <v>46137</v>
      </c>
      <c r="C23" s="323">
        <v>0.53472222222222221</v>
      </c>
      <c r="D23" s="324" t="s">
        <v>75</v>
      </c>
      <c r="E23" s="324" t="s">
        <v>10</v>
      </c>
      <c r="F23" s="324" t="s">
        <v>76</v>
      </c>
      <c r="G23" s="327" t="s">
        <v>77</v>
      </c>
    </row>
    <row r="24" spans="1:7" x14ac:dyDescent="0.25">
      <c r="A24" s="107">
        <v>46137</v>
      </c>
      <c r="B24" s="108">
        <v>46137</v>
      </c>
      <c r="C24" s="109">
        <v>0.53472222222222221</v>
      </c>
      <c r="D24" s="110" t="s">
        <v>17</v>
      </c>
      <c r="E24" s="110" t="s">
        <v>11</v>
      </c>
      <c r="F24" s="110" t="s">
        <v>34</v>
      </c>
      <c r="G24" s="116" t="s">
        <v>71</v>
      </c>
    </row>
    <row r="25" spans="1:7" x14ac:dyDescent="0.25">
      <c r="A25" s="367">
        <v>46137</v>
      </c>
      <c r="B25" s="368">
        <v>46137</v>
      </c>
      <c r="C25" s="369">
        <v>0.53472222222222221</v>
      </c>
      <c r="D25" s="370" t="s">
        <v>67</v>
      </c>
      <c r="E25" s="370" t="s">
        <v>139</v>
      </c>
      <c r="F25" s="371" t="s">
        <v>66</v>
      </c>
      <c r="G25" s="372" t="s">
        <v>68</v>
      </c>
    </row>
    <row r="26" spans="1:7" x14ac:dyDescent="0.25">
      <c r="A26" s="321">
        <v>46137</v>
      </c>
      <c r="B26" s="322">
        <v>46137</v>
      </c>
      <c r="C26" s="323">
        <v>0.55902777777777779</v>
      </c>
      <c r="D26" s="324" t="s">
        <v>75</v>
      </c>
      <c r="E26" s="324" t="s">
        <v>10</v>
      </c>
      <c r="F26" s="324" t="s">
        <v>77</v>
      </c>
      <c r="G26" s="327" t="s">
        <v>74</v>
      </c>
    </row>
    <row r="27" spans="1:7" ht="15.75" thickBot="1" x14ac:dyDescent="0.3">
      <c r="A27" s="317">
        <v>46137</v>
      </c>
      <c r="B27" s="318">
        <v>46137</v>
      </c>
      <c r="C27" s="319">
        <v>0.55902777777777779</v>
      </c>
      <c r="D27" s="320" t="s">
        <v>17</v>
      </c>
      <c r="E27" s="320" t="s">
        <v>11</v>
      </c>
      <c r="F27" s="320" t="s">
        <v>72</v>
      </c>
      <c r="G27" s="400" t="s">
        <v>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A1263-220C-45B6-BBC4-A018F92E67F5}">
  <dimension ref="A1:G61"/>
  <sheetViews>
    <sheetView topLeftCell="A33" workbookViewId="0"/>
  </sheetViews>
  <sheetFormatPr defaultRowHeight="15" x14ac:dyDescent="0.25"/>
  <cols>
    <col min="1" max="1" width="12.140625" customWidth="1"/>
    <col min="2" max="2" width="5.42578125" customWidth="1"/>
    <col min="3" max="3" width="9.28515625" customWidth="1"/>
    <col min="4" max="4" width="19" customWidth="1"/>
    <col min="5" max="5" width="16.85546875" customWidth="1"/>
    <col min="6" max="7" width="31.5703125" customWidth="1"/>
  </cols>
  <sheetData>
    <row r="1" spans="1:7" ht="18.75" x14ac:dyDescent="0.3">
      <c r="A1" s="39" t="s">
        <v>169</v>
      </c>
    </row>
    <row r="2" spans="1:7" ht="15.75" thickBot="1" x14ac:dyDescent="0.3">
      <c r="A2" s="4" t="s">
        <v>3</v>
      </c>
      <c r="B2" s="4" t="s">
        <v>4</v>
      </c>
      <c r="C2" s="4" t="s">
        <v>5</v>
      </c>
      <c r="D2" s="4" t="s">
        <v>6</v>
      </c>
      <c r="E2" s="4" t="s">
        <v>2</v>
      </c>
      <c r="F2" s="5" t="s">
        <v>7</v>
      </c>
      <c r="G2" s="6" t="s">
        <v>8</v>
      </c>
    </row>
    <row r="3" spans="1:7" x14ac:dyDescent="0.25">
      <c r="A3" s="280">
        <v>46138</v>
      </c>
      <c r="B3" s="281">
        <v>45774</v>
      </c>
      <c r="C3" s="282">
        <v>0.375</v>
      </c>
      <c r="D3" s="283" t="s">
        <v>111</v>
      </c>
      <c r="E3" s="283" t="s">
        <v>10</v>
      </c>
      <c r="F3" s="283" t="s">
        <v>110</v>
      </c>
      <c r="G3" s="284" t="s">
        <v>112</v>
      </c>
    </row>
    <row r="4" spans="1:7" x14ac:dyDescent="0.25">
      <c r="A4" s="285">
        <v>46138</v>
      </c>
      <c r="B4" s="122">
        <v>45774</v>
      </c>
      <c r="C4" s="123">
        <v>0.375</v>
      </c>
      <c r="D4" s="121" t="s">
        <v>111</v>
      </c>
      <c r="E4" s="121" t="s">
        <v>11</v>
      </c>
      <c r="F4" s="121" t="s">
        <v>113</v>
      </c>
      <c r="G4" s="286" t="s">
        <v>114</v>
      </c>
    </row>
    <row r="5" spans="1:7" x14ac:dyDescent="0.25">
      <c r="A5" s="287">
        <v>46138</v>
      </c>
      <c r="B5" s="125">
        <v>45774</v>
      </c>
      <c r="C5" s="126">
        <v>0.375</v>
      </c>
      <c r="D5" s="127" t="s">
        <v>130</v>
      </c>
      <c r="E5" s="127" t="s">
        <v>13</v>
      </c>
      <c r="F5" s="127" t="s">
        <v>107</v>
      </c>
      <c r="G5" s="288" t="s">
        <v>109</v>
      </c>
    </row>
    <row r="6" spans="1:7" x14ac:dyDescent="0.25">
      <c r="A6" s="289">
        <v>46138</v>
      </c>
      <c r="B6" s="128">
        <v>45774</v>
      </c>
      <c r="C6" s="129">
        <v>0.375</v>
      </c>
      <c r="D6" s="130" t="s">
        <v>130</v>
      </c>
      <c r="E6" s="130" t="s">
        <v>14</v>
      </c>
      <c r="F6" s="130" t="s">
        <v>105</v>
      </c>
      <c r="G6" s="290" t="s">
        <v>131</v>
      </c>
    </row>
    <row r="7" spans="1:7" x14ac:dyDescent="0.25">
      <c r="A7" s="291">
        <v>46138</v>
      </c>
      <c r="B7" s="118">
        <v>45774</v>
      </c>
      <c r="C7" s="119">
        <v>0.3888888888888889</v>
      </c>
      <c r="D7" s="120" t="s">
        <v>111</v>
      </c>
      <c r="E7" s="120" t="s">
        <v>10</v>
      </c>
      <c r="F7" s="120" t="s">
        <v>112</v>
      </c>
      <c r="G7" s="292" t="s">
        <v>113</v>
      </c>
    </row>
    <row r="8" spans="1:7" x14ac:dyDescent="0.25">
      <c r="A8" s="285">
        <v>46138</v>
      </c>
      <c r="B8" s="122">
        <v>45774</v>
      </c>
      <c r="C8" s="123">
        <v>0.3888888888888889</v>
      </c>
      <c r="D8" s="121" t="s">
        <v>111</v>
      </c>
      <c r="E8" s="121" t="s">
        <v>11</v>
      </c>
      <c r="F8" s="121" t="s">
        <v>114</v>
      </c>
      <c r="G8" s="286" t="s">
        <v>110</v>
      </c>
    </row>
    <row r="9" spans="1:7" x14ac:dyDescent="0.25">
      <c r="A9" s="287">
        <v>46138</v>
      </c>
      <c r="B9" s="125">
        <v>45774</v>
      </c>
      <c r="C9" s="126">
        <v>0.3888888888888889</v>
      </c>
      <c r="D9" s="127" t="s">
        <v>130</v>
      </c>
      <c r="E9" s="127" t="s">
        <v>13</v>
      </c>
      <c r="F9" s="127" t="s">
        <v>109</v>
      </c>
      <c r="G9" s="288" t="s">
        <v>105</v>
      </c>
    </row>
    <row r="10" spans="1:7" x14ac:dyDescent="0.25">
      <c r="A10" s="289">
        <v>46138</v>
      </c>
      <c r="B10" s="128">
        <v>45774</v>
      </c>
      <c r="C10" s="129">
        <v>0.3888888888888889</v>
      </c>
      <c r="D10" s="130" t="s">
        <v>130</v>
      </c>
      <c r="E10" s="130" t="s">
        <v>14</v>
      </c>
      <c r="F10" s="130" t="s">
        <v>131</v>
      </c>
      <c r="G10" s="290" t="s">
        <v>107</v>
      </c>
    </row>
    <row r="11" spans="1:7" x14ac:dyDescent="0.25">
      <c r="A11" s="138">
        <v>46138</v>
      </c>
      <c r="B11" s="139">
        <v>45774</v>
      </c>
      <c r="C11" s="140">
        <v>0.40277777777777773</v>
      </c>
      <c r="D11" s="141" t="s">
        <v>103</v>
      </c>
      <c r="E11" s="141" t="s">
        <v>10</v>
      </c>
      <c r="F11" s="141" t="s">
        <v>134</v>
      </c>
      <c r="G11" s="142" t="s">
        <v>104</v>
      </c>
    </row>
    <row r="12" spans="1:7" x14ac:dyDescent="0.25">
      <c r="A12" s="138">
        <v>46138</v>
      </c>
      <c r="B12" s="139">
        <v>45774</v>
      </c>
      <c r="C12" s="140">
        <v>0.40277777777777773</v>
      </c>
      <c r="D12" s="141" t="s">
        <v>103</v>
      </c>
      <c r="E12" s="141" t="s">
        <v>11</v>
      </c>
      <c r="F12" s="141" t="s">
        <v>105</v>
      </c>
      <c r="G12" s="142" t="s">
        <v>106</v>
      </c>
    </row>
    <row r="13" spans="1:7" x14ac:dyDescent="0.25">
      <c r="A13" s="159">
        <v>46138</v>
      </c>
      <c r="B13" s="160">
        <v>45774</v>
      </c>
      <c r="C13" s="161">
        <v>0.40277777777777773</v>
      </c>
      <c r="D13" s="162" t="s">
        <v>94</v>
      </c>
      <c r="E13" s="162" t="s">
        <v>13</v>
      </c>
      <c r="F13" s="162" t="s">
        <v>93</v>
      </c>
      <c r="G13" s="163" t="s">
        <v>99</v>
      </c>
    </row>
    <row r="14" spans="1:7" x14ac:dyDescent="0.25">
      <c r="A14" s="164">
        <v>46138</v>
      </c>
      <c r="B14" s="165">
        <v>45774</v>
      </c>
      <c r="C14" s="166">
        <v>0.40277777777777773</v>
      </c>
      <c r="D14" s="162" t="s">
        <v>94</v>
      </c>
      <c r="E14" s="167" t="s">
        <v>14</v>
      </c>
      <c r="F14" s="167" t="s">
        <v>96</v>
      </c>
      <c r="G14" s="168" t="s">
        <v>101</v>
      </c>
    </row>
    <row r="15" spans="1:7" x14ac:dyDescent="0.25">
      <c r="A15" s="293">
        <v>46138</v>
      </c>
      <c r="B15" s="212">
        <v>45774</v>
      </c>
      <c r="C15" s="213">
        <v>0.41666666666666669</v>
      </c>
      <c r="D15" s="214"/>
      <c r="E15" s="214" t="s">
        <v>128</v>
      </c>
      <c r="F15" s="214" t="s">
        <v>154</v>
      </c>
      <c r="G15" s="294"/>
    </row>
    <row r="16" spans="1:7" x14ac:dyDescent="0.25">
      <c r="A16" s="291">
        <v>46138</v>
      </c>
      <c r="B16" s="118">
        <v>45774</v>
      </c>
      <c r="C16" s="119">
        <v>0.43055555555555558</v>
      </c>
      <c r="D16" s="120" t="s">
        <v>111</v>
      </c>
      <c r="E16" s="120" t="s">
        <v>10</v>
      </c>
      <c r="F16" s="120" t="s">
        <v>110</v>
      </c>
      <c r="G16" s="292" t="s">
        <v>113</v>
      </c>
    </row>
    <row r="17" spans="1:7" x14ac:dyDescent="0.25">
      <c r="A17" s="285">
        <v>46138</v>
      </c>
      <c r="B17" s="122">
        <v>45774</v>
      </c>
      <c r="C17" s="123">
        <v>0.43055555555555558</v>
      </c>
      <c r="D17" s="121" t="s">
        <v>111</v>
      </c>
      <c r="E17" s="121" t="s">
        <v>11</v>
      </c>
      <c r="F17" s="121" t="s">
        <v>112</v>
      </c>
      <c r="G17" s="286" t="s">
        <v>114</v>
      </c>
    </row>
    <row r="18" spans="1:7" x14ac:dyDescent="0.25">
      <c r="A18" s="287">
        <v>46138</v>
      </c>
      <c r="B18" s="125">
        <v>45774</v>
      </c>
      <c r="C18" s="126">
        <v>0.43055555555555558</v>
      </c>
      <c r="D18" s="127" t="s">
        <v>130</v>
      </c>
      <c r="E18" s="127" t="s">
        <v>13</v>
      </c>
      <c r="F18" s="127" t="s">
        <v>107</v>
      </c>
      <c r="G18" s="288" t="s">
        <v>105</v>
      </c>
    </row>
    <row r="19" spans="1:7" x14ac:dyDescent="0.25">
      <c r="A19" s="289">
        <v>46138</v>
      </c>
      <c r="B19" s="128">
        <v>45774</v>
      </c>
      <c r="C19" s="129">
        <v>0.43055555555555558</v>
      </c>
      <c r="D19" s="130" t="s">
        <v>130</v>
      </c>
      <c r="E19" s="130" t="s">
        <v>14</v>
      </c>
      <c r="F19" s="130" t="s">
        <v>109</v>
      </c>
      <c r="G19" s="290" t="s">
        <v>131</v>
      </c>
    </row>
    <row r="20" spans="1:7" x14ac:dyDescent="0.25">
      <c r="A20" s="133">
        <v>46138</v>
      </c>
      <c r="B20" s="134">
        <v>45774</v>
      </c>
      <c r="C20" s="135">
        <v>0.44444444444444442</v>
      </c>
      <c r="D20" s="136" t="s">
        <v>103</v>
      </c>
      <c r="E20" s="136" t="s">
        <v>10</v>
      </c>
      <c r="F20" s="136" t="s">
        <v>104</v>
      </c>
      <c r="G20" s="137" t="s">
        <v>105</v>
      </c>
    </row>
    <row r="21" spans="1:7" x14ac:dyDescent="0.25">
      <c r="A21" s="138">
        <v>46138</v>
      </c>
      <c r="B21" s="139">
        <v>45774</v>
      </c>
      <c r="C21" s="140">
        <v>0.44444444444444442</v>
      </c>
      <c r="D21" s="141" t="s">
        <v>103</v>
      </c>
      <c r="E21" s="141" t="s">
        <v>11</v>
      </c>
      <c r="F21" s="141" t="s">
        <v>106</v>
      </c>
      <c r="G21" s="142" t="s">
        <v>134</v>
      </c>
    </row>
    <row r="22" spans="1:7" x14ac:dyDescent="0.25">
      <c r="A22" s="159">
        <v>46138</v>
      </c>
      <c r="B22" s="160">
        <v>45774</v>
      </c>
      <c r="C22" s="161">
        <v>0.44444444444444442</v>
      </c>
      <c r="D22" s="162" t="s">
        <v>94</v>
      </c>
      <c r="E22" s="162" t="s">
        <v>13</v>
      </c>
      <c r="F22" s="162" t="s">
        <v>99</v>
      </c>
      <c r="G22" s="163" t="s">
        <v>96</v>
      </c>
    </row>
    <row r="23" spans="1:7" x14ac:dyDescent="0.25">
      <c r="A23" s="164">
        <v>46138</v>
      </c>
      <c r="B23" s="165">
        <v>45774</v>
      </c>
      <c r="C23" s="166">
        <v>0.44444444444444442</v>
      </c>
      <c r="D23" s="162" t="s">
        <v>94</v>
      </c>
      <c r="E23" s="167" t="s">
        <v>14</v>
      </c>
      <c r="F23" s="167" t="s">
        <v>101</v>
      </c>
      <c r="G23" s="168" t="s">
        <v>93</v>
      </c>
    </row>
    <row r="24" spans="1:7" x14ac:dyDescent="0.25">
      <c r="A24" s="133">
        <v>46138</v>
      </c>
      <c r="B24" s="134">
        <v>45774</v>
      </c>
      <c r="C24" s="135">
        <v>0.45833333333333331</v>
      </c>
      <c r="D24" s="136" t="s">
        <v>103</v>
      </c>
      <c r="E24" s="136" t="s">
        <v>10</v>
      </c>
      <c r="F24" s="136" t="s">
        <v>134</v>
      </c>
      <c r="G24" s="137" t="s">
        <v>105</v>
      </c>
    </row>
    <row r="25" spans="1:7" x14ac:dyDescent="0.25">
      <c r="A25" s="138">
        <v>46138</v>
      </c>
      <c r="B25" s="139">
        <v>45774</v>
      </c>
      <c r="C25" s="140">
        <v>0.45833333333333331</v>
      </c>
      <c r="D25" s="141" t="s">
        <v>103</v>
      </c>
      <c r="E25" s="141" t="s">
        <v>11</v>
      </c>
      <c r="F25" s="141" t="s">
        <v>104</v>
      </c>
      <c r="G25" s="142" t="s">
        <v>106</v>
      </c>
    </row>
    <row r="26" spans="1:7" x14ac:dyDescent="0.25">
      <c r="A26" s="159">
        <v>46138</v>
      </c>
      <c r="B26" s="160">
        <v>45774</v>
      </c>
      <c r="C26" s="161">
        <v>0.45833333333333331</v>
      </c>
      <c r="D26" s="162" t="s">
        <v>94</v>
      </c>
      <c r="E26" s="162" t="s">
        <v>13</v>
      </c>
      <c r="F26" s="162" t="s">
        <v>93</v>
      </c>
      <c r="G26" s="163" t="s">
        <v>96</v>
      </c>
    </row>
    <row r="27" spans="1:7" x14ac:dyDescent="0.25">
      <c r="A27" s="164">
        <v>46138</v>
      </c>
      <c r="B27" s="165">
        <v>45774</v>
      </c>
      <c r="C27" s="166">
        <v>0.45833333333333331</v>
      </c>
      <c r="D27" s="167" t="s">
        <v>94</v>
      </c>
      <c r="E27" s="167" t="s">
        <v>14</v>
      </c>
      <c r="F27" s="167" t="s">
        <v>99</v>
      </c>
      <c r="G27" s="168" t="s">
        <v>101</v>
      </c>
    </row>
    <row r="28" spans="1:7" x14ac:dyDescent="0.25">
      <c r="A28" s="293">
        <v>46138</v>
      </c>
      <c r="B28" s="212">
        <v>45774</v>
      </c>
      <c r="C28" s="213">
        <v>0.47222222222222227</v>
      </c>
      <c r="D28" s="214"/>
      <c r="E28" s="214" t="s">
        <v>128</v>
      </c>
      <c r="F28" s="214" t="s">
        <v>147</v>
      </c>
      <c r="G28" s="294"/>
    </row>
    <row r="29" spans="1:7" x14ac:dyDescent="0.25">
      <c r="A29" s="295">
        <v>46138</v>
      </c>
      <c r="B29" s="170">
        <v>45774</v>
      </c>
      <c r="C29" s="171">
        <v>0.47916666666666669</v>
      </c>
      <c r="D29" s="172" t="s">
        <v>94</v>
      </c>
      <c r="E29" s="172" t="s">
        <v>10</v>
      </c>
      <c r="F29" s="172" t="s">
        <v>98</v>
      </c>
      <c r="G29" s="296" t="s">
        <v>95</v>
      </c>
    </row>
    <row r="30" spans="1:7" x14ac:dyDescent="0.25">
      <c r="A30" s="159">
        <v>46138</v>
      </c>
      <c r="B30" s="160">
        <v>45774</v>
      </c>
      <c r="C30" s="161">
        <v>0.47916666666666669</v>
      </c>
      <c r="D30" s="162" t="s">
        <v>94</v>
      </c>
      <c r="E30" s="162" t="s">
        <v>11</v>
      </c>
      <c r="F30" s="162" t="s">
        <v>100</v>
      </c>
      <c r="G30" s="163" t="s">
        <v>97</v>
      </c>
    </row>
    <row r="31" spans="1:7" x14ac:dyDescent="0.25">
      <c r="A31" s="301">
        <v>46138</v>
      </c>
      <c r="B31" s="201">
        <v>45774</v>
      </c>
      <c r="C31" s="202">
        <v>0.47916666666666669</v>
      </c>
      <c r="D31" s="203" t="s">
        <v>79</v>
      </c>
      <c r="E31" s="203" t="s">
        <v>13</v>
      </c>
      <c r="F31" s="203" t="s">
        <v>83</v>
      </c>
      <c r="G31" s="302" t="s">
        <v>84</v>
      </c>
    </row>
    <row r="32" spans="1:7" x14ac:dyDescent="0.25">
      <c r="A32" s="303">
        <v>46138</v>
      </c>
      <c r="B32" s="191">
        <v>45774</v>
      </c>
      <c r="C32" s="192">
        <v>0.47916666666666669</v>
      </c>
      <c r="D32" s="193" t="s">
        <v>79</v>
      </c>
      <c r="E32" s="193" t="s">
        <v>14</v>
      </c>
      <c r="F32" s="193" t="s">
        <v>85</v>
      </c>
      <c r="G32" s="304" t="s">
        <v>86</v>
      </c>
    </row>
    <row r="33" spans="1:7" x14ac:dyDescent="0.25">
      <c r="A33" s="295">
        <v>46138</v>
      </c>
      <c r="B33" s="170">
        <v>45774</v>
      </c>
      <c r="C33" s="171">
        <v>0.49305555555555558</v>
      </c>
      <c r="D33" s="172" t="s">
        <v>94</v>
      </c>
      <c r="E33" s="172" t="s">
        <v>10</v>
      </c>
      <c r="F33" s="172" t="s">
        <v>102</v>
      </c>
      <c r="G33" s="296" t="s">
        <v>98</v>
      </c>
    </row>
    <row r="34" spans="1:7" x14ac:dyDescent="0.25">
      <c r="A34" s="159">
        <v>46138</v>
      </c>
      <c r="B34" s="160">
        <v>45774</v>
      </c>
      <c r="C34" s="161">
        <v>0.49305555555555558</v>
      </c>
      <c r="D34" s="162" t="s">
        <v>94</v>
      </c>
      <c r="E34" s="162" t="s">
        <v>11</v>
      </c>
      <c r="F34" s="162" t="s">
        <v>95</v>
      </c>
      <c r="G34" s="163" t="s">
        <v>100</v>
      </c>
    </row>
    <row r="35" spans="1:7" x14ac:dyDescent="0.25">
      <c r="A35" s="301">
        <v>46138</v>
      </c>
      <c r="B35" s="201">
        <v>45774</v>
      </c>
      <c r="C35" s="202">
        <v>0.49305555555555558</v>
      </c>
      <c r="D35" s="203" t="s">
        <v>79</v>
      </c>
      <c r="E35" s="203" t="s">
        <v>13</v>
      </c>
      <c r="F35" s="203" t="s">
        <v>170</v>
      </c>
      <c r="G35" s="302" t="s">
        <v>83</v>
      </c>
    </row>
    <row r="36" spans="1:7" x14ac:dyDescent="0.25">
      <c r="A36" s="303">
        <v>46138</v>
      </c>
      <c r="B36" s="191">
        <v>45774</v>
      </c>
      <c r="C36" s="192">
        <v>0.49305555555555558</v>
      </c>
      <c r="D36" s="193" t="s">
        <v>79</v>
      </c>
      <c r="E36" s="193" t="s">
        <v>14</v>
      </c>
      <c r="F36" s="193" t="s">
        <v>84</v>
      </c>
      <c r="G36" s="304" t="s">
        <v>85</v>
      </c>
    </row>
    <row r="37" spans="1:7" x14ac:dyDescent="0.25">
      <c r="A37" s="333">
        <v>46138</v>
      </c>
      <c r="B37" s="196">
        <v>45774</v>
      </c>
      <c r="C37" s="197">
        <v>0.50694444444444442</v>
      </c>
      <c r="D37" s="198" t="s">
        <v>79</v>
      </c>
      <c r="E37" s="198" t="s">
        <v>10</v>
      </c>
      <c r="F37" s="198" t="s">
        <v>78</v>
      </c>
      <c r="G37" s="334" t="s">
        <v>80</v>
      </c>
    </row>
    <row r="38" spans="1:7" x14ac:dyDescent="0.25">
      <c r="A38" s="301">
        <v>46138</v>
      </c>
      <c r="B38" s="201">
        <v>45774</v>
      </c>
      <c r="C38" s="202">
        <v>0.50694444444444442</v>
      </c>
      <c r="D38" s="203" t="s">
        <v>79</v>
      </c>
      <c r="E38" s="203" t="s">
        <v>11</v>
      </c>
      <c r="F38" s="203" t="s">
        <v>81</v>
      </c>
      <c r="G38" s="302" t="s">
        <v>82</v>
      </c>
    </row>
    <row r="39" spans="1:7" x14ac:dyDescent="0.25">
      <c r="A39" s="297">
        <v>46138</v>
      </c>
      <c r="B39" s="179">
        <v>45774</v>
      </c>
      <c r="C39" s="180">
        <v>0.50694444444444442</v>
      </c>
      <c r="D39" s="181" t="s">
        <v>12</v>
      </c>
      <c r="E39" s="181" t="s">
        <v>13</v>
      </c>
      <c r="F39" s="181" t="s">
        <v>90</v>
      </c>
      <c r="G39" s="298" t="s">
        <v>171</v>
      </c>
    </row>
    <row r="40" spans="1:7" x14ac:dyDescent="0.25">
      <c r="A40" s="299">
        <v>46138</v>
      </c>
      <c r="B40" s="184">
        <v>45774</v>
      </c>
      <c r="C40" s="185">
        <v>0.50694444444444442</v>
      </c>
      <c r="D40" s="186" t="s">
        <v>12</v>
      </c>
      <c r="E40" s="186" t="s">
        <v>14</v>
      </c>
      <c r="F40" s="186" t="s">
        <v>91</v>
      </c>
      <c r="G40" s="300" t="s">
        <v>92</v>
      </c>
    </row>
    <row r="41" spans="1:7" x14ac:dyDescent="0.25">
      <c r="A41" s="333">
        <v>46138</v>
      </c>
      <c r="B41" s="196">
        <v>45774</v>
      </c>
      <c r="C41" s="197">
        <v>0.52083333333333337</v>
      </c>
      <c r="D41" s="198" t="s">
        <v>79</v>
      </c>
      <c r="E41" s="198" t="s">
        <v>10</v>
      </c>
      <c r="F41" s="198" t="s">
        <v>80</v>
      </c>
      <c r="G41" s="334" t="s">
        <v>81</v>
      </c>
    </row>
    <row r="42" spans="1:7" x14ac:dyDescent="0.25">
      <c r="A42" s="301">
        <v>46138</v>
      </c>
      <c r="B42" s="201">
        <v>45774</v>
      </c>
      <c r="C42" s="202">
        <v>0.52083333333333337</v>
      </c>
      <c r="D42" s="203" t="s">
        <v>79</v>
      </c>
      <c r="E42" s="203" t="s">
        <v>11</v>
      </c>
      <c r="F42" s="203" t="s">
        <v>82</v>
      </c>
      <c r="G42" s="302" t="s">
        <v>78</v>
      </c>
    </row>
    <row r="43" spans="1:7" x14ac:dyDescent="0.25">
      <c r="A43" s="297">
        <v>46138</v>
      </c>
      <c r="B43" s="179">
        <v>45774</v>
      </c>
      <c r="C43" s="180">
        <v>0.52083333333333337</v>
      </c>
      <c r="D43" s="181" t="s">
        <v>12</v>
      </c>
      <c r="E43" s="181" t="s">
        <v>13</v>
      </c>
      <c r="F43" s="181" t="s">
        <v>171</v>
      </c>
      <c r="G43" s="298" t="s">
        <v>89</v>
      </c>
    </row>
    <row r="44" spans="1:7" x14ac:dyDescent="0.25">
      <c r="A44" s="299">
        <v>46138</v>
      </c>
      <c r="B44" s="184">
        <v>45774</v>
      </c>
      <c r="C44" s="185">
        <v>0.52083333333333337</v>
      </c>
      <c r="D44" s="186" t="s">
        <v>12</v>
      </c>
      <c r="E44" s="186" t="s">
        <v>14</v>
      </c>
      <c r="F44" s="186" t="s">
        <v>92</v>
      </c>
      <c r="G44" s="300" t="s">
        <v>88</v>
      </c>
    </row>
    <row r="45" spans="1:7" x14ac:dyDescent="0.25">
      <c r="A45" s="293">
        <v>46138</v>
      </c>
      <c r="B45" s="212">
        <v>45774</v>
      </c>
      <c r="C45" s="213">
        <v>0.53472222222222221</v>
      </c>
      <c r="D45" s="214"/>
      <c r="E45" s="214" t="s">
        <v>128</v>
      </c>
      <c r="F45" s="214" t="s">
        <v>153</v>
      </c>
      <c r="G45" s="294"/>
    </row>
    <row r="46" spans="1:7" x14ac:dyDescent="0.25">
      <c r="A46" s="295">
        <v>46138</v>
      </c>
      <c r="B46" s="170">
        <v>45774</v>
      </c>
      <c r="C46" s="171">
        <v>0.54166666666666663</v>
      </c>
      <c r="D46" s="172" t="s">
        <v>94</v>
      </c>
      <c r="E46" s="172" t="s">
        <v>10</v>
      </c>
      <c r="F46" s="172" t="s">
        <v>97</v>
      </c>
      <c r="G46" s="296" t="s">
        <v>102</v>
      </c>
    </row>
    <row r="47" spans="1:7" x14ac:dyDescent="0.25">
      <c r="A47" s="159">
        <v>46138</v>
      </c>
      <c r="B47" s="160">
        <v>45774</v>
      </c>
      <c r="C47" s="161">
        <v>0.54166666666666663</v>
      </c>
      <c r="D47" s="162" t="s">
        <v>94</v>
      </c>
      <c r="E47" s="162" t="s">
        <v>11</v>
      </c>
      <c r="F47" s="162" t="s">
        <v>100</v>
      </c>
      <c r="G47" s="163" t="s">
        <v>98</v>
      </c>
    </row>
    <row r="48" spans="1:7" x14ac:dyDescent="0.25">
      <c r="A48" s="301">
        <v>46138</v>
      </c>
      <c r="B48" s="201">
        <v>45774</v>
      </c>
      <c r="C48" s="202">
        <v>0.54166666666666663</v>
      </c>
      <c r="D48" s="203" t="s">
        <v>79</v>
      </c>
      <c r="E48" s="203" t="s">
        <v>13</v>
      </c>
      <c r="F48" s="203" t="s">
        <v>86</v>
      </c>
      <c r="G48" s="302" t="s">
        <v>170</v>
      </c>
    </row>
    <row r="49" spans="1:7" x14ac:dyDescent="0.25">
      <c r="A49" s="301">
        <v>46138</v>
      </c>
      <c r="B49" s="201">
        <v>45774</v>
      </c>
      <c r="C49" s="202">
        <v>0.54166666666666663</v>
      </c>
      <c r="D49" s="203" t="s">
        <v>79</v>
      </c>
      <c r="E49" s="203" t="s">
        <v>14</v>
      </c>
      <c r="F49" s="203" t="s">
        <v>85</v>
      </c>
      <c r="G49" s="302" t="s">
        <v>83</v>
      </c>
    </row>
    <row r="50" spans="1:7" x14ac:dyDescent="0.25">
      <c r="A50" s="295">
        <v>46138</v>
      </c>
      <c r="B50" s="170">
        <v>45774</v>
      </c>
      <c r="C50" s="171">
        <v>0.55555555555555558</v>
      </c>
      <c r="D50" s="172" t="s">
        <v>94</v>
      </c>
      <c r="E50" s="172" t="s">
        <v>10</v>
      </c>
      <c r="F50" s="172" t="s">
        <v>95</v>
      </c>
      <c r="G50" s="296" t="s">
        <v>97</v>
      </c>
    </row>
    <row r="51" spans="1:7" x14ac:dyDescent="0.25">
      <c r="A51" s="159">
        <v>46138</v>
      </c>
      <c r="B51" s="160">
        <v>45774</v>
      </c>
      <c r="C51" s="161">
        <v>0.55555555555555558</v>
      </c>
      <c r="D51" s="162" t="s">
        <v>94</v>
      </c>
      <c r="E51" s="162" t="s">
        <v>11</v>
      </c>
      <c r="F51" s="162" t="s">
        <v>102</v>
      </c>
      <c r="G51" s="163" t="s">
        <v>100</v>
      </c>
    </row>
    <row r="52" spans="1:7" x14ac:dyDescent="0.25">
      <c r="A52" s="301">
        <v>46138</v>
      </c>
      <c r="B52" s="201">
        <v>45774</v>
      </c>
      <c r="C52" s="202">
        <v>0.55555555555555558</v>
      </c>
      <c r="D52" s="203" t="s">
        <v>79</v>
      </c>
      <c r="E52" s="203" t="s">
        <v>13</v>
      </c>
      <c r="F52" s="203" t="s">
        <v>84</v>
      </c>
      <c r="G52" s="302" t="s">
        <v>86</v>
      </c>
    </row>
    <row r="53" spans="1:7" x14ac:dyDescent="0.25">
      <c r="A53" s="303">
        <v>46138</v>
      </c>
      <c r="B53" s="191">
        <v>45774</v>
      </c>
      <c r="C53" s="192">
        <v>0.55555555555555558</v>
      </c>
      <c r="D53" s="193" t="s">
        <v>79</v>
      </c>
      <c r="E53" s="193" t="s">
        <v>14</v>
      </c>
      <c r="F53" s="193" t="s">
        <v>170</v>
      </c>
      <c r="G53" s="304" t="s">
        <v>85</v>
      </c>
    </row>
    <row r="54" spans="1:7" x14ac:dyDescent="0.25">
      <c r="A54" s="333">
        <v>46138</v>
      </c>
      <c r="B54" s="196">
        <v>45774</v>
      </c>
      <c r="C54" s="197">
        <v>0.56944444444444442</v>
      </c>
      <c r="D54" s="198" t="s">
        <v>79</v>
      </c>
      <c r="E54" s="198" t="s">
        <v>10</v>
      </c>
      <c r="F54" s="198" t="s">
        <v>78</v>
      </c>
      <c r="G54" s="334" t="s">
        <v>81</v>
      </c>
    </row>
    <row r="55" spans="1:7" x14ac:dyDescent="0.25">
      <c r="A55" s="301">
        <v>46138</v>
      </c>
      <c r="B55" s="201">
        <v>45774</v>
      </c>
      <c r="C55" s="202">
        <v>0.56944444444444442</v>
      </c>
      <c r="D55" s="203" t="s">
        <v>79</v>
      </c>
      <c r="E55" s="203" t="s">
        <v>11</v>
      </c>
      <c r="F55" s="203" t="s">
        <v>80</v>
      </c>
      <c r="G55" s="302" t="s">
        <v>82</v>
      </c>
    </row>
    <row r="56" spans="1:7" x14ac:dyDescent="0.25">
      <c r="A56" s="297">
        <v>46138</v>
      </c>
      <c r="B56" s="179">
        <v>45774</v>
      </c>
      <c r="C56" s="180">
        <v>0.56944444444444442</v>
      </c>
      <c r="D56" s="181" t="s">
        <v>12</v>
      </c>
      <c r="E56" s="181" t="s">
        <v>13</v>
      </c>
      <c r="F56" s="181" t="s">
        <v>89</v>
      </c>
      <c r="G56" s="298" t="s">
        <v>90</v>
      </c>
    </row>
    <row r="57" spans="1:7" x14ac:dyDescent="0.25">
      <c r="A57" s="299">
        <v>46138</v>
      </c>
      <c r="B57" s="184">
        <v>45774</v>
      </c>
      <c r="C57" s="185">
        <v>0.56944444444444442</v>
      </c>
      <c r="D57" s="186" t="s">
        <v>12</v>
      </c>
      <c r="E57" s="186" t="s">
        <v>14</v>
      </c>
      <c r="F57" s="186" t="s">
        <v>88</v>
      </c>
      <c r="G57" s="300" t="s">
        <v>91</v>
      </c>
    </row>
    <row r="58" spans="1:7" x14ac:dyDescent="0.25">
      <c r="A58" s="295">
        <v>46138</v>
      </c>
      <c r="B58" s="170">
        <v>45774</v>
      </c>
      <c r="C58" s="171">
        <v>0.58333333333333337</v>
      </c>
      <c r="D58" s="172"/>
      <c r="E58" s="172" t="s">
        <v>10</v>
      </c>
      <c r="F58" s="172"/>
      <c r="G58" s="296"/>
    </row>
    <row r="59" spans="1:7" x14ac:dyDescent="0.25">
      <c r="A59" s="297">
        <v>46138</v>
      </c>
      <c r="B59" s="179">
        <v>45774</v>
      </c>
      <c r="C59" s="180">
        <v>0.58333333333333337</v>
      </c>
      <c r="D59" s="181" t="s">
        <v>12</v>
      </c>
      <c r="E59" s="181" t="s">
        <v>11</v>
      </c>
      <c r="F59" s="181" t="s">
        <v>88</v>
      </c>
      <c r="G59" s="298" t="s">
        <v>89</v>
      </c>
    </row>
    <row r="60" spans="1:7" x14ac:dyDescent="0.25">
      <c r="A60" s="297">
        <v>46138</v>
      </c>
      <c r="B60" s="179">
        <v>45774</v>
      </c>
      <c r="C60" s="180">
        <v>0.58333333333333337</v>
      </c>
      <c r="D60" s="181" t="s">
        <v>12</v>
      </c>
      <c r="E60" s="181" t="s">
        <v>13</v>
      </c>
      <c r="F60" s="181" t="s">
        <v>90</v>
      </c>
      <c r="G60" s="298" t="s">
        <v>91</v>
      </c>
    </row>
    <row r="61" spans="1:7" x14ac:dyDescent="0.25">
      <c r="A61" s="299">
        <v>46138</v>
      </c>
      <c r="B61" s="184">
        <v>45774</v>
      </c>
      <c r="C61" s="185">
        <v>0.58333333333333337</v>
      </c>
      <c r="D61" s="186" t="s">
        <v>12</v>
      </c>
      <c r="E61" s="186" t="s">
        <v>14</v>
      </c>
      <c r="F61" s="186" t="s">
        <v>92</v>
      </c>
      <c r="G61" s="300" t="s">
        <v>171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CD7CC-98B3-47ED-81D6-B55805DE294F}">
  <dimension ref="A1:Y120"/>
  <sheetViews>
    <sheetView topLeftCell="A29" zoomScale="85" zoomScaleNormal="85" workbookViewId="0">
      <selection activeCell="O11" sqref="O11"/>
    </sheetView>
  </sheetViews>
  <sheetFormatPr defaultColWidth="8.85546875" defaultRowHeight="15" x14ac:dyDescent="0.25"/>
  <cols>
    <col min="1" max="1" width="5.28515625" style="1" customWidth="1"/>
    <col min="2" max="2" width="11.28515625" style="1" customWidth="1"/>
    <col min="3" max="3" width="27.140625" style="1" customWidth="1"/>
    <col min="4" max="4" width="27.7109375" style="1" customWidth="1"/>
    <col min="5" max="5" width="19.140625" style="3" bestFit="1" customWidth="1"/>
    <col min="6" max="7" width="2.7109375" style="1" customWidth="1"/>
    <col min="8" max="8" width="4.7109375" style="3" customWidth="1"/>
    <col min="9" max="9" width="5.140625" style="3" customWidth="1"/>
    <col min="10" max="10" width="12.140625" style="1" customWidth="1"/>
    <col min="11" max="11" width="5.42578125" style="1" customWidth="1"/>
    <col min="12" max="12" width="9.28515625" style="1" customWidth="1"/>
    <col min="13" max="13" width="19" style="1" customWidth="1"/>
    <col min="14" max="14" width="16.85546875" style="1" customWidth="1"/>
    <col min="15" max="15" width="27.85546875" style="1" customWidth="1"/>
    <col min="16" max="16" width="28" style="1" customWidth="1"/>
    <col min="17" max="17" width="5.42578125" style="1" bestFit="1" customWidth="1"/>
    <col min="18" max="18" width="5.140625" style="1" customWidth="1"/>
    <col min="19" max="19" width="7.85546875" style="1" bestFit="1" customWidth="1"/>
    <col min="20" max="20" width="11.85546875" style="1" bestFit="1" customWidth="1"/>
    <col min="21" max="21" width="13.140625" style="1" bestFit="1" customWidth="1"/>
    <col min="22" max="22" width="15.140625" style="1" bestFit="1" customWidth="1"/>
    <col min="23" max="24" width="14.42578125" style="1" bestFit="1" customWidth="1"/>
    <col min="25" max="25" width="17.85546875" style="1" bestFit="1" customWidth="1"/>
    <col min="26" max="26" width="14.85546875" style="1" bestFit="1" customWidth="1"/>
    <col min="27" max="16384" width="8.85546875" style="1"/>
  </cols>
  <sheetData>
    <row r="1" spans="1:17" ht="15.75" thickBot="1" x14ac:dyDescent="0.3">
      <c r="B1" s="1" t="s">
        <v>0</v>
      </c>
      <c r="C1" s="1" t="s">
        <v>1</v>
      </c>
      <c r="D1" s="2" t="s">
        <v>2</v>
      </c>
      <c r="E1" s="3" t="s">
        <v>135</v>
      </c>
      <c r="F1" s="1" t="s">
        <v>136</v>
      </c>
      <c r="G1" s="1" t="s">
        <v>137</v>
      </c>
      <c r="J1" s="4" t="s">
        <v>3</v>
      </c>
      <c r="K1" s="4" t="s">
        <v>4</v>
      </c>
      <c r="L1" s="4" t="s">
        <v>5</v>
      </c>
      <c r="M1" s="4" t="s">
        <v>6</v>
      </c>
      <c r="N1" s="4" t="s">
        <v>2</v>
      </c>
      <c r="O1" s="5" t="s">
        <v>7</v>
      </c>
      <c r="P1" s="6" t="s">
        <v>8</v>
      </c>
      <c r="Q1" s="7" t="s">
        <v>9</v>
      </c>
    </row>
    <row r="2" spans="1:17" ht="15.75" x14ac:dyDescent="0.25">
      <c r="A2" s="1">
        <v>11</v>
      </c>
      <c r="B2" s="43" t="s">
        <v>32</v>
      </c>
      <c r="C2" s="44" t="s">
        <v>33</v>
      </c>
      <c r="D2" s="43" t="s">
        <v>16</v>
      </c>
      <c r="E2" s="3">
        <f>SUM(F2:G2)</f>
        <v>0</v>
      </c>
      <c r="F2" s="1">
        <f t="shared" ref="F2:F33" si="0">COUNTIF(H:H,$A2)</f>
        <v>0</v>
      </c>
      <c r="G2" s="1">
        <f t="shared" ref="G2:G33" si="1">COUNTIF(I:I,$A2)</f>
        <v>0</v>
      </c>
      <c r="H2" s="3">
        <v>31</v>
      </c>
      <c r="I2" s="3">
        <v>32</v>
      </c>
      <c r="J2" s="47">
        <v>46137</v>
      </c>
      <c r="K2" s="48">
        <f t="shared" ref="K2:K10" si="2">J2</f>
        <v>46137</v>
      </c>
      <c r="L2" s="49">
        <v>0.41666666666666669</v>
      </c>
      <c r="M2" s="50" t="s">
        <v>18</v>
      </c>
      <c r="N2" s="50" t="s">
        <v>10</v>
      </c>
      <c r="O2" s="51" t="str">
        <f t="shared" ref="O2:P9" si="3">VLOOKUP(H2,$A:$C,3,0)</f>
        <v>Uittamon Ukkoset</v>
      </c>
      <c r="P2" s="52" t="str">
        <f t="shared" si="3"/>
        <v>Kupittaa 15-16</v>
      </c>
      <c r="Q2" s="1" t="s">
        <v>142</v>
      </c>
    </row>
    <row r="3" spans="1:17" ht="15.75" x14ac:dyDescent="0.25">
      <c r="A3" s="1">
        <v>12</v>
      </c>
      <c r="B3" s="43" t="s">
        <v>34</v>
      </c>
      <c r="C3" s="44" t="s">
        <v>35</v>
      </c>
      <c r="D3" s="43" t="s">
        <v>16</v>
      </c>
      <c r="E3" s="3">
        <f t="shared" ref="E3:E66" si="4">SUM(F3:G3)</f>
        <v>0</v>
      </c>
      <c r="F3" s="1">
        <f t="shared" si="0"/>
        <v>0</v>
      </c>
      <c r="G3" s="1">
        <f t="shared" si="1"/>
        <v>0</v>
      </c>
      <c r="H3" s="3">
        <v>33</v>
      </c>
      <c r="I3" s="3">
        <v>34</v>
      </c>
      <c r="J3" s="53">
        <v>46137</v>
      </c>
      <c r="K3" s="54">
        <f t="shared" si="2"/>
        <v>46137</v>
      </c>
      <c r="L3" s="55">
        <v>0.41666666666666669</v>
      </c>
      <c r="M3" s="56" t="s">
        <v>18</v>
      </c>
      <c r="N3" s="56" t="s">
        <v>11</v>
      </c>
      <c r="O3" s="57" t="str">
        <f t="shared" si="3"/>
        <v>Runosmäki 2016 vihreät</v>
      </c>
      <c r="P3" s="58" t="str">
        <f t="shared" si="3"/>
        <v>Mapa 2016</v>
      </c>
    </row>
    <row r="4" spans="1:17" ht="15.75" x14ac:dyDescent="0.25">
      <c r="A4" s="1">
        <v>13</v>
      </c>
      <c r="B4" s="43" t="s">
        <v>36</v>
      </c>
      <c r="C4" s="44" t="s">
        <v>37</v>
      </c>
      <c r="D4" s="43" t="s">
        <v>16</v>
      </c>
      <c r="E4" s="3">
        <f t="shared" si="4"/>
        <v>0</v>
      </c>
      <c r="F4" s="1">
        <f t="shared" si="0"/>
        <v>0</v>
      </c>
      <c r="G4" s="1">
        <f t="shared" si="1"/>
        <v>0</v>
      </c>
      <c r="H4" s="3">
        <v>35</v>
      </c>
      <c r="I4" s="3">
        <v>36</v>
      </c>
      <c r="J4" s="53">
        <v>46137</v>
      </c>
      <c r="K4" s="54">
        <f t="shared" si="2"/>
        <v>46137</v>
      </c>
      <c r="L4" s="55">
        <v>0.41666666666666669</v>
      </c>
      <c r="M4" s="56" t="s">
        <v>18</v>
      </c>
      <c r="N4" s="56" t="s">
        <v>13</v>
      </c>
      <c r="O4" s="57" t="str">
        <f t="shared" si="3"/>
        <v>Pohjola</v>
      </c>
      <c r="P4" s="58" t="str">
        <f t="shared" si="3"/>
        <v>Kärsämäen Ryminä -16</v>
      </c>
    </row>
    <row r="5" spans="1:17" ht="15.75" x14ac:dyDescent="0.25">
      <c r="A5" s="1">
        <v>14</v>
      </c>
      <c r="B5" s="43" t="s">
        <v>38</v>
      </c>
      <c r="C5" s="44" t="s">
        <v>39</v>
      </c>
      <c r="D5" s="43" t="s">
        <v>16</v>
      </c>
      <c r="E5" s="3">
        <f t="shared" si="4"/>
        <v>0</v>
      </c>
      <c r="F5" s="1">
        <f t="shared" si="0"/>
        <v>0</v>
      </c>
      <c r="G5" s="1">
        <f t="shared" si="1"/>
        <v>0</v>
      </c>
      <c r="H5" s="3">
        <v>37</v>
      </c>
      <c r="I5" s="3">
        <v>38</v>
      </c>
      <c r="J5" s="59">
        <v>46137</v>
      </c>
      <c r="K5" s="60">
        <f t="shared" si="2"/>
        <v>46137</v>
      </c>
      <c r="L5" s="61">
        <v>0.41666666666666669</v>
      </c>
      <c r="M5" s="56" t="s">
        <v>18</v>
      </c>
      <c r="N5" s="62" t="s">
        <v>14</v>
      </c>
      <c r="O5" s="63" t="str">
        <f t="shared" si="3"/>
        <v>Tytöt 2015-2016</v>
      </c>
      <c r="P5" s="64" t="str">
        <f t="shared" si="3"/>
        <v>Hanttarin Kotkat</v>
      </c>
    </row>
    <row r="6" spans="1:17" ht="15.75" x14ac:dyDescent="0.25">
      <c r="A6" s="1">
        <v>15</v>
      </c>
      <c r="B6" s="43" t="s">
        <v>40</v>
      </c>
      <c r="C6" s="44" t="s">
        <v>41</v>
      </c>
      <c r="D6" s="43" t="s">
        <v>16</v>
      </c>
      <c r="E6" s="3">
        <f t="shared" si="4"/>
        <v>0</v>
      </c>
      <c r="F6" s="1">
        <f t="shared" si="0"/>
        <v>0</v>
      </c>
      <c r="G6" s="1">
        <f t="shared" si="1"/>
        <v>0</v>
      </c>
      <c r="H6" s="3">
        <v>32</v>
      </c>
      <c r="I6" s="3">
        <v>33</v>
      </c>
      <c r="J6" s="65">
        <v>46137</v>
      </c>
      <c r="K6" s="66">
        <f t="shared" si="2"/>
        <v>46137</v>
      </c>
      <c r="L6" s="67">
        <v>0.43402777777777773</v>
      </c>
      <c r="M6" s="68" t="s">
        <v>18</v>
      </c>
      <c r="N6" s="68" t="s">
        <v>10</v>
      </c>
      <c r="O6" s="69" t="str">
        <f t="shared" si="3"/>
        <v>Kupittaa 15-16</v>
      </c>
      <c r="P6" s="70" t="str">
        <f t="shared" si="3"/>
        <v>Runosmäki 2016 vihreät</v>
      </c>
      <c r="Q6" s="1" t="s">
        <v>142</v>
      </c>
    </row>
    <row r="7" spans="1:17" ht="15.75" x14ac:dyDescent="0.25">
      <c r="A7" s="1">
        <v>16</v>
      </c>
      <c r="B7" s="43" t="s">
        <v>42</v>
      </c>
      <c r="C7" s="44" t="s">
        <v>43</v>
      </c>
      <c r="D7" s="43" t="s">
        <v>16</v>
      </c>
      <c r="E7" s="3">
        <f t="shared" si="4"/>
        <v>0</v>
      </c>
      <c r="F7" s="1">
        <f t="shared" si="0"/>
        <v>0</v>
      </c>
      <c r="G7" s="1">
        <f t="shared" si="1"/>
        <v>0</v>
      </c>
      <c r="H7" s="3">
        <v>34</v>
      </c>
      <c r="I7" s="3">
        <v>35</v>
      </c>
      <c r="J7" s="71">
        <v>46137</v>
      </c>
      <c r="K7" s="72">
        <f t="shared" si="2"/>
        <v>46137</v>
      </c>
      <c r="L7" s="55">
        <v>0.43402777777777773</v>
      </c>
      <c r="M7" s="56" t="s">
        <v>18</v>
      </c>
      <c r="N7" s="56" t="s">
        <v>11</v>
      </c>
      <c r="O7" s="57" t="str">
        <f t="shared" si="3"/>
        <v>Mapa 2016</v>
      </c>
      <c r="P7" s="58" t="str">
        <f t="shared" si="3"/>
        <v>Pohjola</v>
      </c>
    </row>
    <row r="8" spans="1:17" x14ac:dyDescent="0.25">
      <c r="A8" s="1">
        <v>17</v>
      </c>
      <c r="B8" s="43" t="s">
        <v>44</v>
      </c>
      <c r="C8" s="43" t="s">
        <v>45</v>
      </c>
      <c r="D8" s="43" t="s">
        <v>16</v>
      </c>
      <c r="E8" s="3">
        <f t="shared" si="4"/>
        <v>0</v>
      </c>
      <c r="F8" s="1">
        <f t="shared" si="0"/>
        <v>0</v>
      </c>
      <c r="G8" s="1">
        <f t="shared" si="1"/>
        <v>0</v>
      </c>
      <c r="H8" s="3">
        <v>36</v>
      </c>
      <c r="I8" s="3">
        <v>37</v>
      </c>
      <c r="J8" s="71">
        <v>46137</v>
      </c>
      <c r="K8" s="72">
        <f t="shared" si="2"/>
        <v>46137</v>
      </c>
      <c r="L8" s="55">
        <v>0.43402777777777773</v>
      </c>
      <c r="M8" s="56" t="s">
        <v>18</v>
      </c>
      <c r="N8" s="56" t="s">
        <v>13</v>
      </c>
      <c r="O8" s="57" t="str">
        <f t="shared" si="3"/>
        <v>Kärsämäen Ryminä -16</v>
      </c>
      <c r="P8" s="58" t="str">
        <f t="shared" si="3"/>
        <v>Tytöt 2015-2016</v>
      </c>
    </row>
    <row r="9" spans="1:17" ht="15.75" x14ac:dyDescent="0.25">
      <c r="A9" s="1">
        <v>21</v>
      </c>
      <c r="B9" s="45" t="s">
        <v>32</v>
      </c>
      <c r="C9" s="46" t="s">
        <v>46</v>
      </c>
      <c r="D9" s="45" t="s">
        <v>15</v>
      </c>
      <c r="E9" s="3">
        <f t="shared" si="4"/>
        <v>0</v>
      </c>
      <c r="F9" s="1">
        <f t="shared" si="0"/>
        <v>0</v>
      </c>
      <c r="G9" s="1">
        <f t="shared" si="1"/>
        <v>0</v>
      </c>
      <c r="H9" s="3">
        <v>38</v>
      </c>
      <c r="I9" s="3">
        <v>31</v>
      </c>
      <c r="J9" s="73">
        <v>46137</v>
      </c>
      <c r="K9" s="74">
        <f t="shared" si="2"/>
        <v>46137</v>
      </c>
      <c r="L9" s="61">
        <v>0.43402777777777773</v>
      </c>
      <c r="M9" s="62" t="s">
        <v>18</v>
      </c>
      <c r="N9" s="62" t="s">
        <v>14</v>
      </c>
      <c r="O9" s="63" t="str">
        <f t="shared" si="3"/>
        <v>Hanttarin Kotkat</v>
      </c>
      <c r="P9" s="64" t="str">
        <f t="shared" si="3"/>
        <v>Uittamon Ukkoset</v>
      </c>
    </row>
    <row r="10" spans="1:17" ht="15.75" x14ac:dyDescent="0.25">
      <c r="A10" s="1">
        <v>22</v>
      </c>
      <c r="B10" s="45" t="s">
        <v>47</v>
      </c>
      <c r="C10" s="46" t="s">
        <v>48</v>
      </c>
      <c r="D10" s="45" t="s">
        <v>15</v>
      </c>
      <c r="E10" s="3">
        <f t="shared" si="4"/>
        <v>0</v>
      </c>
      <c r="F10" s="1">
        <f t="shared" si="0"/>
        <v>0</v>
      </c>
      <c r="G10" s="1">
        <f t="shared" si="1"/>
        <v>0</v>
      </c>
      <c r="J10" s="205">
        <v>46137</v>
      </c>
      <c r="K10" s="206">
        <f t="shared" si="2"/>
        <v>46137</v>
      </c>
      <c r="L10" s="207">
        <v>0.4513888888888889</v>
      </c>
      <c r="M10" s="208"/>
      <c r="N10" s="209" t="s">
        <v>128</v>
      </c>
      <c r="O10" s="209" t="s">
        <v>186</v>
      </c>
      <c r="P10" s="210"/>
      <c r="Q10" s="1" t="s">
        <v>143</v>
      </c>
    </row>
    <row r="11" spans="1:17" ht="15.75" x14ac:dyDescent="0.25">
      <c r="A11" s="1">
        <v>23</v>
      </c>
      <c r="B11" s="45" t="s">
        <v>34</v>
      </c>
      <c r="C11" s="46" t="s">
        <v>49</v>
      </c>
      <c r="D11" s="45" t="s">
        <v>15</v>
      </c>
      <c r="E11" s="3">
        <f t="shared" si="4"/>
        <v>0</v>
      </c>
      <c r="F11" s="1">
        <f t="shared" si="0"/>
        <v>0</v>
      </c>
      <c r="G11" s="1">
        <f t="shared" si="1"/>
        <v>0</v>
      </c>
      <c r="H11" s="3">
        <v>31</v>
      </c>
      <c r="I11" s="3">
        <v>33</v>
      </c>
      <c r="J11" s="65">
        <v>46137</v>
      </c>
      <c r="K11" s="66">
        <f t="shared" ref="K11:K17" si="5">J11</f>
        <v>46137</v>
      </c>
      <c r="L11" s="67">
        <v>0.46180555555555558</v>
      </c>
      <c r="M11" s="68" t="s">
        <v>18</v>
      </c>
      <c r="N11" s="68" t="s">
        <v>10</v>
      </c>
      <c r="O11" s="69" t="str">
        <f t="shared" ref="O11:O14" si="6">VLOOKUP(H11,$A:$C,3,0)</f>
        <v>Uittamon Ukkoset</v>
      </c>
      <c r="P11" s="70" t="str">
        <f t="shared" ref="P11:P14" si="7">VLOOKUP(I11,$A:$C,3,0)</f>
        <v>Runosmäki 2016 vihreät</v>
      </c>
      <c r="Q11" s="1" t="s">
        <v>142</v>
      </c>
    </row>
    <row r="12" spans="1:17" ht="15.75" x14ac:dyDescent="0.25">
      <c r="A12" s="1">
        <v>24</v>
      </c>
      <c r="B12" s="45" t="s">
        <v>50</v>
      </c>
      <c r="C12" s="46" t="s">
        <v>51</v>
      </c>
      <c r="D12" s="45" t="s">
        <v>15</v>
      </c>
      <c r="E12" s="3">
        <f t="shared" si="4"/>
        <v>0</v>
      </c>
      <c r="F12" s="1">
        <f t="shared" si="0"/>
        <v>0</v>
      </c>
      <c r="G12" s="1">
        <f t="shared" si="1"/>
        <v>0</v>
      </c>
      <c r="H12" s="3">
        <v>32</v>
      </c>
      <c r="I12" s="3">
        <v>34</v>
      </c>
      <c r="J12" s="71">
        <v>46137</v>
      </c>
      <c r="K12" s="72">
        <f t="shared" si="5"/>
        <v>46137</v>
      </c>
      <c r="L12" s="55">
        <v>0.46180555555555558</v>
      </c>
      <c r="M12" s="56" t="s">
        <v>18</v>
      </c>
      <c r="N12" s="56" t="s">
        <v>11</v>
      </c>
      <c r="O12" s="57" t="str">
        <f t="shared" si="6"/>
        <v>Kupittaa 15-16</v>
      </c>
      <c r="P12" s="58" t="str">
        <f t="shared" si="7"/>
        <v>Mapa 2016</v>
      </c>
    </row>
    <row r="13" spans="1:17" ht="15.75" x14ac:dyDescent="0.25">
      <c r="A13" s="1">
        <v>25</v>
      </c>
      <c r="B13" s="45" t="s">
        <v>36</v>
      </c>
      <c r="C13" s="46" t="s">
        <v>52</v>
      </c>
      <c r="D13" s="45" t="s">
        <v>15</v>
      </c>
      <c r="E13" s="3">
        <f t="shared" si="4"/>
        <v>0</v>
      </c>
      <c r="F13" s="1">
        <f t="shared" si="0"/>
        <v>0</v>
      </c>
      <c r="G13" s="1">
        <f t="shared" si="1"/>
        <v>0</v>
      </c>
      <c r="H13" s="3">
        <v>35</v>
      </c>
      <c r="I13" s="3">
        <v>37</v>
      </c>
      <c r="J13" s="71">
        <v>46137</v>
      </c>
      <c r="K13" s="72">
        <f t="shared" si="5"/>
        <v>46137</v>
      </c>
      <c r="L13" s="55">
        <v>0.46180555555555558</v>
      </c>
      <c r="M13" s="56" t="s">
        <v>18</v>
      </c>
      <c r="N13" s="56" t="s">
        <v>13</v>
      </c>
      <c r="O13" s="57" t="str">
        <f t="shared" si="6"/>
        <v>Pohjola</v>
      </c>
      <c r="P13" s="58" t="str">
        <f t="shared" si="7"/>
        <v>Tytöt 2015-2016</v>
      </c>
    </row>
    <row r="14" spans="1:17" ht="15.75" x14ac:dyDescent="0.25">
      <c r="A14" s="1">
        <v>26</v>
      </c>
      <c r="B14" s="45" t="s">
        <v>53</v>
      </c>
      <c r="C14" s="46" t="s">
        <v>54</v>
      </c>
      <c r="D14" s="45" t="s">
        <v>15</v>
      </c>
      <c r="E14" s="3">
        <f t="shared" si="4"/>
        <v>0</v>
      </c>
      <c r="F14" s="1">
        <f t="shared" si="0"/>
        <v>0</v>
      </c>
      <c r="G14" s="1">
        <f t="shared" si="1"/>
        <v>0</v>
      </c>
      <c r="H14" s="3">
        <v>36</v>
      </c>
      <c r="I14" s="3">
        <v>38</v>
      </c>
      <c r="J14" s="73">
        <v>46137</v>
      </c>
      <c r="K14" s="74">
        <f t="shared" si="5"/>
        <v>46137</v>
      </c>
      <c r="L14" s="61">
        <v>0.46180555555555558</v>
      </c>
      <c r="M14" s="56" t="s">
        <v>18</v>
      </c>
      <c r="N14" s="62" t="s">
        <v>14</v>
      </c>
      <c r="O14" s="63" t="str">
        <f t="shared" si="6"/>
        <v>Kärsämäen Ryminä -16</v>
      </c>
      <c r="P14" s="64" t="str">
        <f t="shared" si="7"/>
        <v>Hanttarin Kotkat</v>
      </c>
    </row>
    <row r="15" spans="1:17" ht="15.75" x14ac:dyDescent="0.25">
      <c r="A15" s="1">
        <v>27</v>
      </c>
      <c r="B15" s="45" t="s">
        <v>55</v>
      </c>
      <c r="C15" s="46" t="s">
        <v>132</v>
      </c>
      <c r="D15" s="45" t="s">
        <v>15</v>
      </c>
      <c r="E15" s="3">
        <f t="shared" si="4"/>
        <v>0</v>
      </c>
      <c r="F15" s="1">
        <f t="shared" si="0"/>
        <v>0</v>
      </c>
      <c r="G15" s="1">
        <f t="shared" si="1"/>
        <v>0</v>
      </c>
      <c r="J15" s="205">
        <v>46137</v>
      </c>
      <c r="K15" s="206">
        <f t="shared" si="5"/>
        <v>46137</v>
      </c>
      <c r="L15" s="377">
        <v>0.47916666666666669</v>
      </c>
      <c r="M15" s="378"/>
      <c r="N15" s="378" t="s">
        <v>128</v>
      </c>
      <c r="O15" s="379" t="s">
        <v>181</v>
      </c>
      <c r="P15" s="380"/>
      <c r="Q15" s="1" t="s">
        <v>183</v>
      </c>
    </row>
    <row r="16" spans="1:17" ht="15.75" x14ac:dyDescent="0.25">
      <c r="A16" s="1">
        <v>28</v>
      </c>
      <c r="B16" s="45" t="s">
        <v>55</v>
      </c>
      <c r="C16" s="46" t="s">
        <v>133</v>
      </c>
      <c r="D16" s="45" t="s">
        <v>15</v>
      </c>
      <c r="E16" s="3">
        <f t="shared" si="4"/>
        <v>0</v>
      </c>
      <c r="F16" s="1">
        <f t="shared" si="0"/>
        <v>0</v>
      </c>
      <c r="G16" s="1">
        <f t="shared" si="1"/>
        <v>0</v>
      </c>
      <c r="H16" s="3">
        <v>61</v>
      </c>
      <c r="I16" s="3">
        <v>62</v>
      </c>
      <c r="J16" s="381">
        <v>46137</v>
      </c>
      <c r="K16" s="322">
        <f t="shared" si="5"/>
        <v>46137</v>
      </c>
      <c r="L16" s="323">
        <v>0.4861111111111111</v>
      </c>
      <c r="M16" s="324" t="s">
        <v>75</v>
      </c>
      <c r="N16" s="324" t="s">
        <v>10</v>
      </c>
      <c r="O16" s="325" t="str">
        <f t="shared" ref="O16:O17" si="8">VLOOKUP(H16,$A:$C,3,0)</f>
        <v>Pohjola 2017</v>
      </c>
      <c r="P16" s="382" t="str">
        <f t="shared" ref="P16:P17" si="9">VLOOKUP(I16,$A:$C,3,0)</f>
        <v>Runosmäki Valkoiset</v>
      </c>
      <c r="Q16" s="1" t="s">
        <v>144</v>
      </c>
    </row>
    <row r="17" spans="1:17" ht="15.75" x14ac:dyDescent="0.25">
      <c r="A17" s="1">
        <v>29</v>
      </c>
      <c r="B17" s="45" t="s">
        <v>44</v>
      </c>
      <c r="C17" s="46" t="s">
        <v>56</v>
      </c>
      <c r="D17" s="45" t="s">
        <v>15</v>
      </c>
      <c r="E17" s="3">
        <f t="shared" si="4"/>
        <v>0</v>
      </c>
      <c r="F17" s="1">
        <f t="shared" si="0"/>
        <v>0</v>
      </c>
      <c r="G17" s="1">
        <f t="shared" si="1"/>
        <v>0</v>
      </c>
      <c r="H17" s="3">
        <v>51</v>
      </c>
      <c r="I17" s="3">
        <v>52</v>
      </c>
      <c r="J17" s="375">
        <v>46137</v>
      </c>
      <c r="K17" s="108">
        <f t="shared" si="5"/>
        <v>46137</v>
      </c>
      <c r="L17" s="109">
        <v>0.4861111111111111</v>
      </c>
      <c r="M17" s="110" t="s">
        <v>17</v>
      </c>
      <c r="N17" s="110" t="s">
        <v>11</v>
      </c>
      <c r="O17" s="111" t="str">
        <f t="shared" si="8"/>
        <v>MaPa 2017</v>
      </c>
      <c r="P17" s="383" t="str">
        <f t="shared" si="9"/>
        <v>Peltola</v>
      </c>
    </row>
    <row r="18" spans="1:17" ht="15.75" x14ac:dyDescent="0.25">
      <c r="A18" s="1">
        <v>31</v>
      </c>
      <c r="B18" s="75" t="s">
        <v>38</v>
      </c>
      <c r="C18" s="76" t="s">
        <v>39</v>
      </c>
      <c r="D18" s="75" t="s">
        <v>18</v>
      </c>
      <c r="E18" s="3">
        <f t="shared" si="4"/>
        <v>3</v>
      </c>
      <c r="F18" s="1">
        <f t="shared" si="0"/>
        <v>2</v>
      </c>
      <c r="G18" s="1">
        <f t="shared" si="1"/>
        <v>1</v>
      </c>
      <c r="H18" s="3">
        <v>42</v>
      </c>
      <c r="I18" s="3">
        <v>43</v>
      </c>
      <c r="J18" s="373">
        <v>46137</v>
      </c>
      <c r="K18" s="368">
        <v>46137</v>
      </c>
      <c r="L18" s="369">
        <v>0.4861111111111111</v>
      </c>
      <c r="M18" s="370" t="s">
        <v>67</v>
      </c>
      <c r="N18" s="370" t="s">
        <v>139</v>
      </c>
      <c r="O18" s="371" t="s">
        <v>68</v>
      </c>
      <c r="P18" s="374" t="s">
        <v>69</v>
      </c>
    </row>
    <row r="19" spans="1:17" ht="15.75" x14ac:dyDescent="0.25">
      <c r="A19" s="1">
        <v>32</v>
      </c>
      <c r="B19" s="75" t="s">
        <v>57</v>
      </c>
      <c r="C19" s="76" t="s">
        <v>58</v>
      </c>
      <c r="D19" s="75" t="s">
        <v>18</v>
      </c>
      <c r="E19" s="3">
        <f t="shared" si="4"/>
        <v>3</v>
      </c>
      <c r="F19" s="1">
        <f t="shared" si="0"/>
        <v>2</v>
      </c>
      <c r="G19" s="1">
        <f t="shared" si="1"/>
        <v>1</v>
      </c>
      <c r="J19" s="384"/>
      <c r="K19" s="385"/>
      <c r="L19" s="386"/>
      <c r="M19" s="387"/>
      <c r="N19" s="387"/>
      <c r="O19" s="388"/>
      <c r="P19" s="389"/>
    </row>
    <row r="20" spans="1:17" ht="15.75" x14ac:dyDescent="0.25">
      <c r="A20" s="1">
        <v>33</v>
      </c>
      <c r="B20" s="75" t="s">
        <v>59</v>
      </c>
      <c r="C20" s="76" t="s">
        <v>60</v>
      </c>
      <c r="D20" s="75" t="s">
        <v>18</v>
      </c>
      <c r="E20" s="3">
        <f t="shared" si="4"/>
        <v>3</v>
      </c>
      <c r="F20" s="1">
        <f t="shared" si="0"/>
        <v>1</v>
      </c>
      <c r="G20" s="1">
        <f t="shared" si="1"/>
        <v>2</v>
      </c>
      <c r="H20" s="3">
        <v>53</v>
      </c>
      <c r="I20" s="3">
        <v>54</v>
      </c>
      <c r="J20" s="390">
        <v>46137</v>
      </c>
      <c r="K20" s="391">
        <v>46137</v>
      </c>
      <c r="L20" s="392">
        <v>0.51041666666666663</v>
      </c>
      <c r="M20" s="393" t="s">
        <v>17</v>
      </c>
      <c r="N20" s="393" t="s">
        <v>10</v>
      </c>
      <c r="O20" s="393" t="s">
        <v>71</v>
      </c>
      <c r="P20" s="394" t="s">
        <v>72</v>
      </c>
      <c r="Q20" s="1" t="s">
        <v>144</v>
      </c>
    </row>
    <row r="21" spans="1:17" ht="15.75" x14ac:dyDescent="0.25">
      <c r="A21" s="1">
        <v>34</v>
      </c>
      <c r="B21" s="75" t="s">
        <v>32</v>
      </c>
      <c r="C21" s="76" t="s">
        <v>61</v>
      </c>
      <c r="D21" s="75" t="s">
        <v>18</v>
      </c>
      <c r="E21" s="3">
        <f t="shared" si="4"/>
        <v>3</v>
      </c>
      <c r="F21" s="1">
        <f t="shared" si="0"/>
        <v>1</v>
      </c>
      <c r="G21" s="1">
        <f t="shared" si="1"/>
        <v>2</v>
      </c>
      <c r="H21" s="3">
        <v>55</v>
      </c>
      <c r="I21" s="3">
        <v>51</v>
      </c>
      <c r="J21" s="375">
        <v>46137</v>
      </c>
      <c r="K21" s="108">
        <v>46137</v>
      </c>
      <c r="L21" s="109">
        <v>0.51041666666666663</v>
      </c>
      <c r="M21" s="110" t="s">
        <v>17</v>
      </c>
      <c r="N21" s="110" t="s">
        <v>11</v>
      </c>
      <c r="O21" s="110" t="s">
        <v>73</v>
      </c>
      <c r="P21" s="376" t="s">
        <v>70</v>
      </c>
    </row>
    <row r="22" spans="1:17" ht="15.75" x14ac:dyDescent="0.25">
      <c r="A22" s="1">
        <v>35</v>
      </c>
      <c r="B22" s="75" t="s">
        <v>44</v>
      </c>
      <c r="C22" s="76" t="s">
        <v>44</v>
      </c>
      <c r="D22" s="75" t="s">
        <v>18</v>
      </c>
      <c r="E22" s="3">
        <f t="shared" si="4"/>
        <v>3</v>
      </c>
      <c r="F22" s="1">
        <f t="shared" si="0"/>
        <v>2</v>
      </c>
      <c r="G22" s="1">
        <f t="shared" si="1"/>
        <v>1</v>
      </c>
      <c r="H22" s="3">
        <v>43</v>
      </c>
      <c r="I22" s="3">
        <v>41</v>
      </c>
      <c r="J22" s="373">
        <v>46137</v>
      </c>
      <c r="K22" s="368">
        <f t="shared" ref="K22" si="10">J22</f>
        <v>46137</v>
      </c>
      <c r="L22" s="369">
        <v>0.51041666666666663</v>
      </c>
      <c r="M22" s="370" t="s">
        <v>67</v>
      </c>
      <c r="N22" s="370" t="s">
        <v>139</v>
      </c>
      <c r="O22" s="371" t="str">
        <f t="shared" ref="O22" si="11">VLOOKUP(H22,$A:$C,3,0)</f>
        <v>Hirvensalo2016</v>
      </c>
      <c r="P22" s="374" t="str">
        <f t="shared" ref="P22" si="12">VLOOKUP(I22,$A:$C,3,0)</f>
        <v>Peltolan Dynamo</v>
      </c>
    </row>
    <row r="23" spans="1:17" ht="15.75" x14ac:dyDescent="0.25">
      <c r="A23" s="1">
        <v>36</v>
      </c>
      <c r="B23" s="75" t="s">
        <v>42</v>
      </c>
      <c r="C23" s="76" t="s">
        <v>62</v>
      </c>
      <c r="D23" s="75" t="s">
        <v>18</v>
      </c>
      <c r="E23" s="3">
        <f t="shared" si="4"/>
        <v>3</v>
      </c>
      <c r="F23" s="1">
        <f t="shared" si="0"/>
        <v>2</v>
      </c>
      <c r="G23" s="1">
        <f t="shared" si="1"/>
        <v>1</v>
      </c>
      <c r="J23" s="384"/>
      <c r="K23" s="385"/>
      <c r="L23" s="386"/>
      <c r="M23" s="387"/>
      <c r="N23" s="387"/>
      <c r="O23" s="387"/>
      <c r="P23" s="395"/>
    </row>
    <row r="24" spans="1:17" ht="15.75" x14ac:dyDescent="0.25">
      <c r="A24" s="1">
        <v>37</v>
      </c>
      <c r="B24" s="75" t="s">
        <v>63</v>
      </c>
      <c r="C24" s="76" t="s">
        <v>64</v>
      </c>
      <c r="D24" s="75" t="s">
        <v>18</v>
      </c>
      <c r="E24" s="3">
        <f t="shared" si="4"/>
        <v>3</v>
      </c>
      <c r="F24" s="1">
        <f t="shared" si="0"/>
        <v>1</v>
      </c>
      <c r="G24" s="1">
        <f t="shared" si="1"/>
        <v>2</v>
      </c>
      <c r="H24" s="3">
        <v>62</v>
      </c>
      <c r="I24" s="3">
        <v>63</v>
      </c>
      <c r="J24" s="381">
        <v>46137</v>
      </c>
      <c r="K24" s="322">
        <f t="shared" ref="K24:K25" si="13">J24</f>
        <v>46137</v>
      </c>
      <c r="L24" s="323">
        <v>0.53472222222222221</v>
      </c>
      <c r="M24" s="324" t="s">
        <v>75</v>
      </c>
      <c r="N24" s="324" t="s">
        <v>10</v>
      </c>
      <c r="O24" s="324" t="str">
        <f t="shared" ref="O24:O25" si="14">VLOOKUP(H24,$A:$C,3,0)</f>
        <v>Runosmäki Valkoiset</v>
      </c>
      <c r="P24" s="396" t="str">
        <f t="shared" ref="P24:P25" si="15">VLOOKUP(I24,$A:$C,3,0)</f>
        <v>Hannunniittu Sininen</v>
      </c>
      <c r="Q24" s="1" t="s">
        <v>144</v>
      </c>
    </row>
    <row r="25" spans="1:17" ht="15.75" x14ac:dyDescent="0.25">
      <c r="A25" s="1">
        <v>38</v>
      </c>
      <c r="B25" s="75" t="s">
        <v>55</v>
      </c>
      <c r="C25" s="76" t="s">
        <v>65</v>
      </c>
      <c r="D25" s="75" t="s">
        <v>18</v>
      </c>
      <c r="E25" s="3">
        <f t="shared" si="4"/>
        <v>3</v>
      </c>
      <c r="F25" s="1">
        <f t="shared" si="0"/>
        <v>1</v>
      </c>
      <c r="G25" s="1">
        <f t="shared" si="1"/>
        <v>2</v>
      </c>
      <c r="H25" s="3">
        <v>52</v>
      </c>
      <c r="I25" s="3">
        <v>53</v>
      </c>
      <c r="J25" s="375">
        <v>46137</v>
      </c>
      <c r="K25" s="108">
        <f t="shared" si="13"/>
        <v>46137</v>
      </c>
      <c r="L25" s="109">
        <v>0.53472222222222221</v>
      </c>
      <c r="M25" s="110" t="s">
        <v>17</v>
      </c>
      <c r="N25" s="110" t="s">
        <v>11</v>
      </c>
      <c r="O25" s="110" t="str">
        <f t="shared" si="14"/>
        <v>Peltola</v>
      </c>
      <c r="P25" s="376" t="str">
        <f t="shared" si="15"/>
        <v>Pohjola sininen 2017</v>
      </c>
    </row>
    <row r="26" spans="1:17" ht="15.75" x14ac:dyDescent="0.25">
      <c r="A26" s="1">
        <v>41</v>
      </c>
      <c r="B26" s="88" t="s">
        <v>34</v>
      </c>
      <c r="C26" s="89" t="s">
        <v>66</v>
      </c>
      <c r="D26" s="88" t="s">
        <v>67</v>
      </c>
      <c r="E26" s="3">
        <f t="shared" si="4"/>
        <v>2</v>
      </c>
      <c r="F26" s="1">
        <f t="shared" si="0"/>
        <v>1</v>
      </c>
      <c r="G26" s="1">
        <f t="shared" si="1"/>
        <v>1</v>
      </c>
      <c r="H26" s="3">
        <v>41</v>
      </c>
      <c r="I26" s="3">
        <v>42</v>
      </c>
      <c r="J26" s="373">
        <v>46137</v>
      </c>
      <c r="K26" s="368">
        <v>46137</v>
      </c>
      <c r="L26" s="369">
        <v>0.53472222222222221</v>
      </c>
      <c r="M26" s="370" t="s">
        <v>67</v>
      </c>
      <c r="N26" s="370" t="s">
        <v>139</v>
      </c>
      <c r="O26" s="371" t="s">
        <v>66</v>
      </c>
      <c r="P26" s="374" t="s">
        <v>68</v>
      </c>
    </row>
    <row r="27" spans="1:17" ht="15.75" x14ac:dyDescent="0.25">
      <c r="A27" s="1">
        <v>42</v>
      </c>
      <c r="B27" s="88" t="s">
        <v>68</v>
      </c>
      <c r="C27" s="89" t="s">
        <v>68</v>
      </c>
      <c r="D27" s="88" t="s">
        <v>67</v>
      </c>
      <c r="E27" s="3">
        <f t="shared" si="4"/>
        <v>2</v>
      </c>
      <c r="F27" s="1">
        <f t="shared" si="0"/>
        <v>1</v>
      </c>
      <c r="G27" s="1">
        <f t="shared" si="1"/>
        <v>1</v>
      </c>
      <c r="J27" s="373"/>
      <c r="K27" s="368"/>
      <c r="L27" s="369"/>
      <c r="M27" s="370"/>
      <c r="N27" s="370"/>
      <c r="O27" s="371"/>
      <c r="P27" s="374"/>
    </row>
    <row r="28" spans="1:17" ht="15.75" x14ac:dyDescent="0.25">
      <c r="A28" s="1">
        <v>43</v>
      </c>
      <c r="B28" s="88" t="s">
        <v>53</v>
      </c>
      <c r="C28" s="89" t="s">
        <v>69</v>
      </c>
      <c r="D28" s="88" t="s">
        <v>67</v>
      </c>
      <c r="E28" s="3">
        <f t="shared" si="4"/>
        <v>2</v>
      </c>
      <c r="F28" s="1">
        <f t="shared" si="0"/>
        <v>1</v>
      </c>
      <c r="G28" s="1">
        <f t="shared" si="1"/>
        <v>1</v>
      </c>
      <c r="H28" s="3">
        <v>63</v>
      </c>
      <c r="I28" s="3">
        <v>61</v>
      </c>
      <c r="J28" s="381">
        <v>46137</v>
      </c>
      <c r="K28" s="322">
        <v>46137</v>
      </c>
      <c r="L28" s="323">
        <v>0.55902777777777779</v>
      </c>
      <c r="M28" s="324" t="s">
        <v>75</v>
      </c>
      <c r="N28" s="324" t="s">
        <v>10</v>
      </c>
      <c r="O28" s="324" t="s">
        <v>77</v>
      </c>
      <c r="P28" s="396" t="s">
        <v>74</v>
      </c>
      <c r="Q28" s="1" t="s">
        <v>144</v>
      </c>
    </row>
    <row r="29" spans="1:17" ht="15.75" x14ac:dyDescent="0.25">
      <c r="A29" s="1">
        <v>51</v>
      </c>
      <c r="B29" s="96" t="s">
        <v>32</v>
      </c>
      <c r="C29" s="97" t="s">
        <v>70</v>
      </c>
      <c r="D29" s="96" t="s">
        <v>17</v>
      </c>
      <c r="E29" s="3">
        <f t="shared" si="4"/>
        <v>2</v>
      </c>
      <c r="F29" s="1">
        <f t="shared" si="0"/>
        <v>1</v>
      </c>
      <c r="G29" s="1">
        <f t="shared" si="1"/>
        <v>1</v>
      </c>
      <c r="H29" s="3">
        <v>54</v>
      </c>
      <c r="I29" s="3">
        <v>55</v>
      </c>
      <c r="J29" s="375">
        <v>46137</v>
      </c>
      <c r="K29" s="108">
        <v>46137</v>
      </c>
      <c r="L29" s="109">
        <v>0.55902777777777779</v>
      </c>
      <c r="M29" s="110" t="s">
        <v>17</v>
      </c>
      <c r="N29" s="110" t="s">
        <v>11</v>
      </c>
      <c r="O29" s="110" t="s">
        <v>72</v>
      </c>
      <c r="P29" s="376" t="s">
        <v>73</v>
      </c>
    </row>
    <row r="30" spans="1:17" ht="15.75" x14ac:dyDescent="0.25">
      <c r="A30" s="1">
        <v>52</v>
      </c>
      <c r="B30" s="96" t="s">
        <v>34</v>
      </c>
      <c r="C30" s="97" t="s">
        <v>34</v>
      </c>
      <c r="D30" s="96" t="s">
        <v>17</v>
      </c>
      <c r="E30" s="3">
        <f t="shared" si="4"/>
        <v>2</v>
      </c>
      <c r="F30" s="1">
        <f t="shared" si="0"/>
        <v>1</v>
      </c>
      <c r="G30" s="1">
        <f t="shared" si="1"/>
        <v>1</v>
      </c>
      <c r="J30" s="151"/>
      <c r="K30" s="10"/>
      <c r="L30" s="11"/>
      <c r="P30" s="152"/>
    </row>
    <row r="31" spans="1:17" ht="15.75" x14ac:dyDescent="0.25">
      <c r="A31" s="1">
        <v>53</v>
      </c>
      <c r="B31" s="96" t="s">
        <v>44</v>
      </c>
      <c r="C31" s="97" t="s">
        <v>71</v>
      </c>
      <c r="D31" s="96" t="s">
        <v>17</v>
      </c>
      <c r="E31" s="3">
        <f t="shared" si="4"/>
        <v>2</v>
      </c>
      <c r="F31" s="1">
        <f t="shared" si="0"/>
        <v>1</v>
      </c>
      <c r="G31" s="1">
        <f t="shared" si="1"/>
        <v>1</v>
      </c>
      <c r="J31" s="153"/>
      <c r="K31" s="83"/>
      <c r="L31" s="85"/>
      <c r="M31" s="84"/>
      <c r="N31" s="84"/>
      <c r="O31" s="84"/>
      <c r="P31" s="397"/>
    </row>
    <row r="32" spans="1:17" ht="15.75" x14ac:dyDescent="0.25">
      <c r="A32" s="1">
        <v>54</v>
      </c>
      <c r="B32" s="96" t="s">
        <v>59</v>
      </c>
      <c r="C32" s="97" t="s">
        <v>72</v>
      </c>
      <c r="D32" s="96" t="s">
        <v>17</v>
      </c>
      <c r="E32" s="3">
        <f t="shared" si="4"/>
        <v>2</v>
      </c>
      <c r="F32" s="1">
        <f t="shared" si="0"/>
        <v>1</v>
      </c>
      <c r="G32" s="1">
        <f t="shared" si="1"/>
        <v>1</v>
      </c>
      <c r="J32" s="151"/>
      <c r="K32" s="10"/>
      <c r="L32" s="11"/>
      <c r="P32" s="152"/>
    </row>
    <row r="33" spans="1:18" ht="15.75" x14ac:dyDescent="0.25">
      <c r="A33" s="1">
        <v>55</v>
      </c>
      <c r="B33" s="96" t="s">
        <v>55</v>
      </c>
      <c r="C33" s="97" t="s">
        <v>73</v>
      </c>
      <c r="D33" s="96" t="s">
        <v>17</v>
      </c>
      <c r="E33" s="3">
        <f t="shared" si="4"/>
        <v>2</v>
      </c>
      <c r="F33" s="1">
        <f t="shared" si="0"/>
        <v>1</v>
      </c>
      <c r="G33" s="1">
        <f t="shared" si="1"/>
        <v>1</v>
      </c>
      <c r="J33" s="151"/>
      <c r="K33" s="10"/>
      <c r="L33" s="11"/>
      <c r="P33" s="152"/>
    </row>
    <row r="34" spans="1:18" ht="15.75" x14ac:dyDescent="0.25">
      <c r="A34" s="1">
        <v>61</v>
      </c>
      <c r="B34" s="98" t="s">
        <v>44</v>
      </c>
      <c r="C34" s="99" t="s">
        <v>74</v>
      </c>
      <c r="D34" s="98" t="s">
        <v>75</v>
      </c>
      <c r="E34" s="3">
        <f t="shared" si="4"/>
        <v>2</v>
      </c>
      <c r="F34" s="1">
        <f t="shared" ref="F34:F65" si="16">COUNTIF(H:H,$A34)</f>
        <v>1</v>
      </c>
      <c r="G34" s="1">
        <f t="shared" ref="G34:G65" si="17">COUNTIF(I:I,$A34)</f>
        <v>1</v>
      </c>
      <c r="J34" s="151"/>
      <c r="K34" s="10"/>
      <c r="L34" s="11"/>
      <c r="P34" s="152"/>
    </row>
    <row r="35" spans="1:18" ht="15.75" x14ac:dyDescent="0.25">
      <c r="A35" s="1">
        <v>62</v>
      </c>
      <c r="B35" s="98" t="s">
        <v>59</v>
      </c>
      <c r="C35" s="99" t="s">
        <v>76</v>
      </c>
      <c r="D35" s="98" t="s">
        <v>75</v>
      </c>
      <c r="E35" s="3">
        <f t="shared" si="4"/>
        <v>2</v>
      </c>
      <c r="F35" s="1">
        <f t="shared" si="16"/>
        <v>1</v>
      </c>
      <c r="G35" s="1">
        <f t="shared" si="17"/>
        <v>1</v>
      </c>
      <c r="J35" s="153"/>
      <c r="K35" s="83"/>
      <c r="L35" s="85"/>
      <c r="M35" s="84"/>
      <c r="N35" s="84"/>
      <c r="O35" s="86"/>
      <c r="P35" s="216"/>
    </row>
    <row r="36" spans="1:18" ht="15.75" x14ac:dyDescent="0.25">
      <c r="A36" s="1">
        <v>63</v>
      </c>
      <c r="B36" s="98" t="s">
        <v>55</v>
      </c>
      <c r="C36" s="99" t="s">
        <v>77</v>
      </c>
      <c r="D36" s="98" t="s">
        <v>75</v>
      </c>
      <c r="E36" s="3">
        <f t="shared" si="4"/>
        <v>2</v>
      </c>
      <c r="F36" s="1">
        <f t="shared" si="16"/>
        <v>1</v>
      </c>
      <c r="G36" s="1">
        <f t="shared" si="17"/>
        <v>1</v>
      </c>
      <c r="J36" s="156"/>
      <c r="K36" s="10"/>
      <c r="L36" s="11"/>
      <c r="O36" s="80"/>
      <c r="P36" s="80"/>
    </row>
    <row r="37" spans="1:18" ht="15.75" x14ac:dyDescent="0.25">
      <c r="A37" s="1">
        <v>71</v>
      </c>
      <c r="B37" s="188" t="s">
        <v>42</v>
      </c>
      <c r="C37" s="189" t="s">
        <v>78</v>
      </c>
      <c r="D37" s="188" t="s">
        <v>79</v>
      </c>
      <c r="E37" s="3">
        <f t="shared" si="4"/>
        <v>3</v>
      </c>
      <c r="F37" s="1">
        <f t="shared" si="16"/>
        <v>2</v>
      </c>
      <c r="G37" s="1">
        <f t="shared" si="17"/>
        <v>1</v>
      </c>
      <c r="J37" s="156"/>
      <c r="K37" s="10"/>
      <c r="L37" s="11"/>
    </row>
    <row r="38" spans="1:18" ht="15.75" x14ac:dyDescent="0.25">
      <c r="A38" s="1">
        <v>72</v>
      </c>
      <c r="B38" s="188" t="s">
        <v>53</v>
      </c>
      <c r="C38" s="189" t="s">
        <v>80</v>
      </c>
      <c r="D38" s="188" t="s">
        <v>79</v>
      </c>
      <c r="E38" s="3">
        <f t="shared" si="4"/>
        <v>3</v>
      </c>
      <c r="F38" s="1">
        <f t="shared" si="16"/>
        <v>2</v>
      </c>
      <c r="G38" s="1">
        <f t="shared" si="17"/>
        <v>1</v>
      </c>
      <c r="H38" s="3" t="s">
        <v>123</v>
      </c>
      <c r="I38" s="3" t="s">
        <v>124</v>
      </c>
      <c r="J38" s="285">
        <v>46138</v>
      </c>
      <c r="K38" s="122">
        <v>45774</v>
      </c>
      <c r="L38" s="123">
        <v>0.375</v>
      </c>
      <c r="M38" s="121" t="s">
        <v>111</v>
      </c>
      <c r="N38" s="121" t="s">
        <v>10</v>
      </c>
      <c r="O38" s="121" t="str">
        <f t="shared" ref="O38:O49" si="18">VLOOKUP(H38,$A:$C,3,0)</f>
        <v>Tytöt Itä</v>
      </c>
      <c r="P38" s="286" t="str">
        <f t="shared" ref="P38:P49" si="19">VLOOKUP(I38,$A:$C,3,0)</f>
        <v>Tytöt Pohjoinen</v>
      </c>
      <c r="Q38" s="3"/>
      <c r="R38" s="3"/>
    </row>
    <row r="39" spans="1:18" ht="15.75" x14ac:dyDescent="0.25">
      <c r="A39" s="1">
        <v>73</v>
      </c>
      <c r="B39" s="188" t="s">
        <v>38</v>
      </c>
      <c r="C39" s="189" t="s">
        <v>81</v>
      </c>
      <c r="D39" s="188" t="s">
        <v>79</v>
      </c>
      <c r="E39" s="3">
        <f t="shared" si="4"/>
        <v>3</v>
      </c>
      <c r="F39" s="1">
        <f t="shared" si="16"/>
        <v>1</v>
      </c>
      <c r="G39" s="1">
        <f t="shared" si="17"/>
        <v>2</v>
      </c>
      <c r="H39" s="3" t="s">
        <v>125</v>
      </c>
      <c r="I39" s="3" t="s">
        <v>126</v>
      </c>
      <c r="J39" s="285">
        <v>46138</v>
      </c>
      <c r="K39" s="122">
        <v>45774</v>
      </c>
      <c r="L39" s="123">
        <v>0.375</v>
      </c>
      <c r="M39" s="121" t="s">
        <v>111</v>
      </c>
      <c r="N39" s="121" t="s">
        <v>11</v>
      </c>
      <c r="O39" s="121" t="str">
        <f t="shared" si="18"/>
        <v>Tytöt Länsi</v>
      </c>
      <c r="P39" s="286" t="str">
        <f t="shared" si="19"/>
        <v>Tytöt Etelä</v>
      </c>
      <c r="Q39" s="3"/>
      <c r="R39" s="3"/>
    </row>
    <row r="40" spans="1:18" ht="15.75" x14ac:dyDescent="0.25">
      <c r="A40" s="1">
        <v>74</v>
      </c>
      <c r="B40" s="188" t="s">
        <v>44</v>
      </c>
      <c r="C40" s="189" t="s">
        <v>82</v>
      </c>
      <c r="D40" s="188" t="s">
        <v>79</v>
      </c>
      <c r="E40" s="3">
        <f t="shared" si="4"/>
        <v>3</v>
      </c>
      <c r="F40" s="1">
        <f t="shared" si="16"/>
        <v>1</v>
      </c>
      <c r="G40" s="1">
        <f t="shared" si="17"/>
        <v>2</v>
      </c>
      <c r="H40" s="3" t="s">
        <v>119</v>
      </c>
      <c r="I40" s="3" t="s">
        <v>120</v>
      </c>
      <c r="J40" s="287">
        <v>46138</v>
      </c>
      <c r="K40" s="125">
        <v>45774</v>
      </c>
      <c r="L40" s="126">
        <v>0.375</v>
      </c>
      <c r="M40" s="127" t="s">
        <v>130</v>
      </c>
      <c r="N40" s="127" t="s">
        <v>13</v>
      </c>
      <c r="O40" s="127" t="str">
        <f t="shared" si="18"/>
        <v>Kärsämäki 2020 Punainen</v>
      </c>
      <c r="P40" s="288" t="str">
        <f t="shared" si="19"/>
        <v>Uittamo 2020</v>
      </c>
      <c r="Q40" s="3"/>
      <c r="R40" s="3"/>
    </row>
    <row r="41" spans="1:18" ht="15.75" x14ac:dyDescent="0.25">
      <c r="A41" s="1">
        <v>75</v>
      </c>
      <c r="B41" s="188" t="s">
        <v>32</v>
      </c>
      <c r="C41" s="189" t="s">
        <v>83</v>
      </c>
      <c r="D41" s="188" t="s">
        <v>79</v>
      </c>
      <c r="E41" s="3">
        <f t="shared" si="4"/>
        <v>3</v>
      </c>
      <c r="F41" s="1">
        <f t="shared" si="16"/>
        <v>1</v>
      </c>
      <c r="G41" s="1">
        <f t="shared" si="17"/>
        <v>2</v>
      </c>
      <c r="H41" s="3" t="s">
        <v>121</v>
      </c>
      <c r="I41" s="3" t="s">
        <v>122</v>
      </c>
      <c r="J41" s="289">
        <v>46138</v>
      </c>
      <c r="K41" s="128">
        <v>45774</v>
      </c>
      <c r="L41" s="129">
        <v>0.375</v>
      </c>
      <c r="M41" s="130" t="s">
        <v>130</v>
      </c>
      <c r="N41" s="130" t="s">
        <v>14</v>
      </c>
      <c r="O41" s="130" t="str">
        <f t="shared" si="18"/>
        <v>Hirvensalon Hurrikaanit</v>
      </c>
      <c r="P41" s="290" t="str">
        <f t="shared" si="19"/>
        <v>Pohjola 2020</v>
      </c>
      <c r="Q41" s="41"/>
      <c r="R41" s="41"/>
    </row>
    <row r="42" spans="1:18" ht="15.75" x14ac:dyDescent="0.25">
      <c r="A42" s="1">
        <v>76</v>
      </c>
      <c r="B42" s="188" t="s">
        <v>59</v>
      </c>
      <c r="C42" s="189" t="s">
        <v>84</v>
      </c>
      <c r="D42" s="188" t="s">
        <v>79</v>
      </c>
      <c r="E42" s="3">
        <f t="shared" si="4"/>
        <v>3</v>
      </c>
      <c r="F42" s="1">
        <f t="shared" si="16"/>
        <v>2</v>
      </c>
      <c r="G42" s="1">
        <f t="shared" si="17"/>
        <v>1</v>
      </c>
      <c r="H42" s="3" t="s">
        <v>124</v>
      </c>
      <c r="I42" s="3" t="s">
        <v>125</v>
      </c>
      <c r="J42" s="291">
        <v>46138</v>
      </c>
      <c r="K42" s="118">
        <v>45774</v>
      </c>
      <c r="L42" s="119">
        <v>0.3888888888888889</v>
      </c>
      <c r="M42" s="120" t="s">
        <v>111</v>
      </c>
      <c r="N42" s="120" t="s">
        <v>10</v>
      </c>
      <c r="O42" s="120" t="str">
        <f t="shared" si="18"/>
        <v>Tytöt Pohjoinen</v>
      </c>
      <c r="P42" s="292" t="str">
        <f t="shared" si="19"/>
        <v>Tytöt Länsi</v>
      </c>
      <c r="Q42" s="1" t="s">
        <v>143</v>
      </c>
    </row>
    <row r="43" spans="1:18" ht="15.75" x14ac:dyDescent="0.25">
      <c r="A43" s="1">
        <v>77</v>
      </c>
      <c r="B43" s="188" t="s">
        <v>40</v>
      </c>
      <c r="C43" s="189" t="s">
        <v>85</v>
      </c>
      <c r="D43" s="188" t="s">
        <v>79</v>
      </c>
      <c r="E43" s="3">
        <f t="shared" si="4"/>
        <v>4</v>
      </c>
      <c r="F43" s="1">
        <f t="shared" si="16"/>
        <v>2</v>
      </c>
      <c r="G43" s="1">
        <f t="shared" si="17"/>
        <v>2</v>
      </c>
      <c r="H43" s="3" t="s">
        <v>126</v>
      </c>
      <c r="I43" s="3" t="s">
        <v>123</v>
      </c>
      <c r="J43" s="285">
        <v>46138</v>
      </c>
      <c r="K43" s="122">
        <v>45774</v>
      </c>
      <c r="L43" s="123">
        <v>0.3888888888888889</v>
      </c>
      <c r="M43" s="121" t="s">
        <v>111</v>
      </c>
      <c r="N43" s="121" t="s">
        <v>11</v>
      </c>
      <c r="O43" s="121" t="str">
        <f t="shared" si="18"/>
        <v>Tytöt Etelä</v>
      </c>
      <c r="P43" s="286" t="str">
        <f t="shared" si="19"/>
        <v>Tytöt Itä</v>
      </c>
      <c r="Q43" s="1" t="s">
        <v>145</v>
      </c>
    </row>
    <row r="44" spans="1:18" ht="15.75" x14ac:dyDescent="0.25">
      <c r="A44" s="1">
        <v>78</v>
      </c>
      <c r="B44" s="188" t="s">
        <v>86</v>
      </c>
      <c r="C44" s="189" t="s">
        <v>86</v>
      </c>
      <c r="D44" s="188" t="s">
        <v>79</v>
      </c>
      <c r="E44" s="3">
        <f t="shared" si="4"/>
        <v>3</v>
      </c>
      <c r="F44" s="1">
        <f t="shared" si="16"/>
        <v>1</v>
      </c>
      <c r="G44" s="1">
        <f t="shared" si="17"/>
        <v>2</v>
      </c>
      <c r="H44" s="3" t="s">
        <v>120</v>
      </c>
      <c r="I44" s="3" t="s">
        <v>121</v>
      </c>
      <c r="J44" s="287">
        <v>46138</v>
      </c>
      <c r="K44" s="125">
        <v>45774</v>
      </c>
      <c r="L44" s="126">
        <v>0.3888888888888889</v>
      </c>
      <c r="M44" s="127" t="s">
        <v>130</v>
      </c>
      <c r="N44" s="127" t="s">
        <v>13</v>
      </c>
      <c r="O44" s="127" t="str">
        <f t="shared" si="18"/>
        <v>Uittamo 2020</v>
      </c>
      <c r="P44" s="288" t="str">
        <f t="shared" si="19"/>
        <v>Hirvensalon Hurrikaanit</v>
      </c>
    </row>
    <row r="45" spans="1:18" ht="15.75" x14ac:dyDescent="0.25">
      <c r="A45" s="1">
        <v>79</v>
      </c>
      <c r="B45" s="188" t="s">
        <v>63</v>
      </c>
      <c r="C45" s="189" t="s">
        <v>87</v>
      </c>
      <c r="D45" s="188" t="s">
        <v>79</v>
      </c>
      <c r="E45" s="3">
        <f t="shared" si="4"/>
        <v>3</v>
      </c>
      <c r="F45" s="1">
        <f t="shared" si="16"/>
        <v>2</v>
      </c>
      <c r="G45" s="1">
        <f t="shared" si="17"/>
        <v>1</v>
      </c>
      <c r="H45" s="3" t="s">
        <v>122</v>
      </c>
      <c r="I45" s="3" t="s">
        <v>119</v>
      </c>
      <c r="J45" s="289">
        <v>46138</v>
      </c>
      <c r="K45" s="128">
        <v>45774</v>
      </c>
      <c r="L45" s="129">
        <v>0.3888888888888889</v>
      </c>
      <c r="M45" s="130" t="s">
        <v>130</v>
      </c>
      <c r="N45" s="130" t="s">
        <v>14</v>
      </c>
      <c r="O45" s="130" t="str">
        <f t="shared" si="18"/>
        <v>Pohjola 2020</v>
      </c>
      <c r="P45" s="290" t="str">
        <f t="shared" si="19"/>
        <v>Kärsämäki 2020 Punainen</v>
      </c>
    </row>
    <row r="46" spans="1:18" ht="15.75" x14ac:dyDescent="0.25">
      <c r="A46" s="1">
        <v>81</v>
      </c>
      <c r="B46" s="176" t="s">
        <v>38</v>
      </c>
      <c r="C46" s="177" t="s">
        <v>88</v>
      </c>
      <c r="D46" s="176" t="s">
        <v>12</v>
      </c>
      <c r="E46" s="3">
        <f t="shared" si="4"/>
        <v>3</v>
      </c>
      <c r="F46" s="1">
        <f t="shared" si="16"/>
        <v>2</v>
      </c>
      <c r="G46" s="1">
        <f t="shared" si="17"/>
        <v>1</v>
      </c>
      <c r="H46" s="3" t="s">
        <v>115</v>
      </c>
      <c r="I46" s="3" t="s">
        <v>116</v>
      </c>
      <c r="J46" s="138">
        <v>46138</v>
      </c>
      <c r="K46" s="139">
        <f t="shared" ref="K46:K84" si="20">J46</f>
        <v>46138</v>
      </c>
      <c r="L46" s="140">
        <v>0.40277777777777773</v>
      </c>
      <c r="M46" s="141" t="s">
        <v>103</v>
      </c>
      <c r="N46" s="141" t="s">
        <v>10</v>
      </c>
      <c r="O46" s="141" t="str">
        <f t="shared" si="18"/>
        <v>Pohjola Jääkarhut</v>
      </c>
      <c r="P46" s="142" t="str">
        <f t="shared" si="19"/>
        <v>Heppari 2019 sininen</v>
      </c>
    </row>
    <row r="47" spans="1:18" ht="15.75" x14ac:dyDescent="0.25">
      <c r="A47" s="1">
        <v>82</v>
      </c>
      <c r="B47" s="176" t="s">
        <v>44</v>
      </c>
      <c r="C47" s="177" t="s">
        <v>89</v>
      </c>
      <c r="D47" s="176" t="s">
        <v>12</v>
      </c>
      <c r="E47" s="3">
        <f t="shared" si="4"/>
        <v>3</v>
      </c>
      <c r="F47" s="1">
        <f t="shared" si="16"/>
        <v>1</v>
      </c>
      <c r="G47" s="1">
        <f t="shared" si="17"/>
        <v>2</v>
      </c>
      <c r="H47" s="3" t="s">
        <v>117</v>
      </c>
      <c r="I47" s="3" t="s">
        <v>118</v>
      </c>
      <c r="J47" s="138">
        <v>46138</v>
      </c>
      <c r="K47" s="139">
        <f t="shared" si="20"/>
        <v>46138</v>
      </c>
      <c r="L47" s="140">
        <v>0.40277777777777773</v>
      </c>
      <c r="M47" s="141" t="s">
        <v>103</v>
      </c>
      <c r="N47" s="141" t="s">
        <v>11</v>
      </c>
      <c r="O47" s="141" t="str">
        <f t="shared" si="18"/>
        <v>Hirvensalon Hurrikaanit</v>
      </c>
      <c r="P47" s="142" t="str">
        <f t="shared" si="19"/>
        <v>MaPa 2019 valkoinen</v>
      </c>
      <c r="Q47" s="1" t="s">
        <v>145</v>
      </c>
    </row>
    <row r="48" spans="1:18" ht="15.75" x14ac:dyDescent="0.25">
      <c r="A48" s="1">
        <v>83</v>
      </c>
      <c r="B48" s="176" t="s">
        <v>32</v>
      </c>
      <c r="C48" s="177" t="s">
        <v>90</v>
      </c>
      <c r="D48" s="176" t="s">
        <v>12</v>
      </c>
      <c r="E48" s="3">
        <f t="shared" si="4"/>
        <v>3</v>
      </c>
      <c r="F48" s="1">
        <f t="shared" si="16"/>
        <v>2</v>
      </c>
      <c r="G48" s="1">
        <f t="shared" si="17"/>
        <v>1</v>
      </c>
      <c r="H48" s="3">
        <v>91</v>
      </c>
      <c r="I48" s="3">
        <v>92</v>
      </c>
      <c r="J48" s="159">
        <v>46138</v>
      </c>
      <c r="K48" s="160">
        <f t="shared" si="20"/>
        <v>46138</v>
      </c>
      <c r="L48" s="161">
        <v>0.40277777777777773</v>
      </c>
      <c r="M48" s="162" t="s">
        <v>94</v>
      </c>
      <c r="N48" s="162" t="s">
        <v>13</v>
      </c>
      <c r="O48" s="162" t="str">
        <f t="shared" si="18"/>
        <v>Kärsämäki 2020 Musta</v>
      </c>
      <c r="P48" s="163" t="str">
        <f t="shared" si="19"/>
        <v>Hirvensalon Tornadot</v>
      </c>
    </row>
    <row r="49" spans="1:25" ht="15.75" x14ac:dyDescent="0.25">
      <c r="A49" s="1">
        <v>84</v>
      </c>
      <c r="B49" s="176" t="s">
        <v>68</v>
      </c>
      <c r="C49" s="177" t="s">
        <v>91</v>
      </c>
      <c r="D49" s="176" t="s">
        <v>12</v>
      </c>
      <c r="E49" s="3">
        <f t="shared" si="4"/>
        <v>3</v>
      </c>
      <c r="F49" s="1">
        <f t="shared" si="16"/>
        <v>1</v>
      </c>
      <c r="G49" s="1">
        <f t="shared" si="17"/>
        <v>2</v>
      </c>
      <c r="H49" s="41">
        <v>93</v>
      </c>
      <c r="I49" s="41">
        <v>94</v>
      </c>
      <c r="J49" s="164">
        <v>46138</v>
      </c>
      <c r="K49" s="165">
        <f t="shared" si="20"/>
        <v>46138</v>
      </c>
      <c r="L49" s="166">
        <v>0.40277777777777773</v>
      </c>
      <c r="M49" s="162" t="s">
        <v>94</v>
      </c>
      <c r="N49" s="167" t="s">
        <v>14</v>
      </c>
      <c r="O49" s="167" t="str">
        <f t="shared" si="18"/>
        <v>Jääkarhut valkoiset</v>
      </c>
      <c r="P49" s="168" t="str">
        <f t="shared" si="19"/>
        <v>Hannunniittu 2019 valkoinen</v>
      </c>
    </row>
    <row r="50" spans="1:25" ht="15.75" x14ac:dyDescent="0.25">
      <c r="A50" s="1">
        <v>85</v>
      </c>
      <c r="B50" s="176" t="s">
        <v>59</v>
      </c>
      <c r="C50" s="177" t="s">
        <v>92</v>
      </c>
      <c r="D50" s="176" t="s">
        <v>12</v>
      </c>
      <c r="E50" s="3">
        <f t="shared" si="4"/>
        <v>3</v>
      </c>
      <c r="F50" s="1">
        <f t="shared" si="16"/>
        <v>2</v>
      </c>
      <c r="G50" s="1">
        <f t="shared" si="17"/>
        <v>1</v>
      </c>
      <c r="J50" s="293">
        <v>46138</v>
      </c>
      <c r="K50" s="212">
        <f t="shared" si="20"/>
        <v>46138</v>
      </c>
      <c r="L50" s="213">
        <v>0.41666666666666669</v>
      </c>
      <c r="M50" s="214"/>
      <c r="N50" s="214" t="s">
        <v>128</v>
      </c>
      <c r="O50" s="214" t="s">
        <v>154</v>
      </c>
      <c r="P50" s="294"/>
    </row>
    <row r="51" spans="1:25" ht="15.75" x14ac:dyDescent="0.25">
      <c r="A51" s="1">
        <v>86</v>
      </c>
      <c r="B51" s="176" t="s">
        <v>63</v>
      </c>
      <c r="C51" s="177" t="s">
        <v>87</v>
      </c>
      <c r="D51" s="176" t="s">
        <v>12</v>
      </c>
      <c r="E51" s="3">
        <f t="shared" si="4"/>
        <v>3</v>
      </c>
      <c r="F51" s="1">
        <f t="shared" si="16"/>
        <v>1</v>
      </c>
      <c r="G51" s="1">
        <f t="shared" si="17"/>
        <v>2</v>
      </c>
      <c r="H51" s="3" t="s">
        <v>123</v>
      </c>
      <c r="I51" s="3" t="s">
        <v>125</v>
      </c>
      <c r="J51" s="291">
        <v>46138</v>
      </c>
      <c r="K51" s="118">
        <f t="shared" si="20"/>
        <v>46138</v>
      </c>
      <c r="L51" s="119">
        <v>0.43055555555555558</v>
      </c>
      <c r="M51" s="120" t="s">
        <v>111</v>
      </c>
      <c r="N51" s="120" t="s">
        <v>10</v>
      </c>
      <c r="O51" s="120" t="str">
        <f t="shared" ref="O51:O62" si="21">VLOOKUP(H51,$A:$C,3,0)</f>
        <v>Tytöt Itä</v>
      </c>
      <c r="P51" s="292" t="str">
        <f t="shared" ref="P51:P62" si="22">VLOOKUP(I51,$A:$C,3,0)</f>
        <v>Tytöt Länsi</v>
      </c>
      <c r="Q51" s="1" t="s">
        <v>145</v>
      </c>
    </row>
    <row r="52" spans="1:25" x14ac:dyDescent="0.25">
      <c r="A52" s="1">
        <v>91</v>
      </c>
      <c r="B52" s="157" t="s">
        <v>42</v>
      </c>
      <c r="C52" s="157" t="s">
        <v>93</v>
      </c>
      <c r="D52" s="157" t="s">
        <v>94</v>
      </c>
      <c r="E52" s="3">
        <f t="shared" si="4"/>
        <v>3</v>
      </c>
      <c r="F52" s="1">
        <f t="shared" si="16"/>
        <v>2</v>
      </c>
      <c r="G52" s="1">
        <f t="shared" si="17"/>
        <v>1</v>
      </c>
      <c r="H52" s="3" t="s">
        <v>124</v>
      </c>
      <c r="I52" s="3" t="s">
        <v>126</v>
      </c>
      <c r="J52" s="285">
        <v>46138</v>
      </c>
      <c r="K52" s="122">
        <f t="shared" si="20"/>
        <v>46138</v>
      </c>
      <c r="L52" s="123">
        <v>0.43055555555555558</v>
      </c>
      <c r="M52" s="121" t="s">
        <v>111</v>
      </c>
      <c r="N52" s="121" t="s">
        <v>11</v>
      </c>
      <c r="O52" s="121" t="str">
        <f t="shared" si="21"/>
        <v>Tytöt Pohjoinen</v>
      </c>
      <c r="P52" s="286" t="str">
        <f t="shared" si="22"/>
        <v>Tytöt Etelä</v>
      </c>
    </row>
    <row r="53" spans="1:25" ht="15.75" x14ac:dyDescent="0.25">
      <c r="A53" s="1">
        <v>92</v>
      </c>
      <c r="B53" s="157" t="s">
        <v>53</v>
      </c>
      <c r="C53" s="158" t="s">
        <v>99</v>
      </c>
      <c r="D53" s="157" t="s">
        <v>94</v>
      </c>
      <c r="E53" s="3">
        <f t="shared" si="4"/>
        <v>3</v>
      </c>
      <c r="F53" s="1">
        <f t="shared" si="16"/>
        <v>2</v>
      </c>
      <c r="G53" s="1">
        <f t="shared" si="17"/>
        <v>1</v>
      </c>
      <c r="H53" s="3" t="s">
        <v>119</v>
      </c>
      <c r="I53" s="3" t="s">
        <v>121</v>
      </c>
      <c r="J53" s="287">
        <v>46138</v>
      </c>
      <c r="K53" s="125">
        <f t="shared" si="20"/>
        <v>46138</v>
      </c>
      <c r="L53" s="126">
        <v>0.43055555555555558</v>
      </c>
      <c r="M53" s="127" t="s">
        <v>130</v>
      </c>
      <c r="N53" s="127" t="s">
        <v>13</v>
      </c>
      <c r="O53" s="127" t="str">
        <f t="shared" si="21"/>
        <v>Kärsämäki 2020 Punainen</v>
      </c>
      <c r="P53" s="288" t="str">
        <f t="shared" si="22"/>
        <v>Hirvensalon Hurrikaanit</v>
      </c>
    </row>
    <row r="54" spans="1:25" ht="15.75" x14ac:dyDescent="0.25">
      <c r="A54" s="1">
        <v>93</v>
      </c>
      <c r="B54" s="157" t="s">
        <v>44</v>
      </c>
      <c r="C54" s="158" t="s">
        <v>96</v>
      </c>
      <c r="D54" s="157" t="s">
        <v>94</v>
      </c>
      <c r="E54" s="3">
        <f t="shared" si="4"/>
        <v>3</v>
      </c>
      <c r="F54" s="1">
        <f t="shared" si="16"/>
        <v>1</v>
      </c>
      <c r="G54" s="1">
        <f t="shared" si="17"/>
        <v>2</v>
      </c>
      <c r="H54" s="41" t="s">
        <v>120</v>
      </c>
      <c r="I54" s="41" t="s">
        <v>122</v>
      </c>
      <c r="J54" s="289">
        <v>46138</v>
      </c>
      <c r="K54" s="128">
        <f t="shared" si="20"/>
        <v>46138</v>
      </c>
      <c r="L54" s="129">
        <v>0.43055555555555558</v>
      </c>
      <c r="M54" s="130" t="s">
        <v>130</v>
      </c>
      <c r="N54" s="130" t="s">
        <v>14</v>
      </c>
      <c r="O54" s="130" t="str">
        <f t="shared" si="21"/>
        <v>Uittamo 2020</v>
      </c>
      <c r="P54" s="290" t="str">
        <f t="shared" si="22"/>
        <v>Pohjola 2020</v>
      </c>
    </row>
    <row r="55" spans="1:25" ht="15.75" x14ac:dyDescent="0.25">
      <c r="A55" s="1">
        <v>94</v>
      </c>
      <c r="B55" s="157" t="s">
        <v>55</v>
      </c>
      <c r="C55" s="158" t="s">
        <v>101</v>
      </c>
      <c r="D55" s="157" t="s">
        <v>94</v>
      </c>
      <c r="E55" s="3">
        <f t="shared" si="4"/>
        <v>3</v>
      </c>
      <c r="F55" s="1">
        <f t="shared" si="16"/>
        <v>1</v>
      </c>
      <c r="G55" s="1">
        <f t="shared" si="17"/>
        <v>2</v>
      </c>
      <c r="H55" s="3" t="s">
        <v>116</v>
      </c>
      <c r="I55" s="3" t="s">
        <v>117</v>
      </c>
      <c r="J55" s="133">
        <v>46138</v>
      </c>
      <c r="K55" s="134">
        <f t="shared" si="20"/>
        <v>46138</v>
      </c>
      <c r="L55" s="135">
        <v>0.44444444444444442</v>
      </c>
      <c r="M55" s="136" t="s">
        <v>103</v>
      </c>
      <c r="N55" s="136" t="s">
        <v>10</v>
      </c>
      <c r="O55" s="136" t="str">
        <f t="shared" si="21"/>
        <v>Heppari 2019 sininen</v>
      </c>
      <c r="P55" s="137" t="str">
        <f t="shared" si="22"/>
        <v>Hirvensalon Hurrikaanit</v>
      </c>
    </row>
    <row r="56" spans="1:25" ht="15.75" x14ac:dyDescent="0.25">
      <c r="A56" s="1">
        <v>95</v>
      </c>
      <c r="B56" s="157" t="s">
        <v>53</v>
      </c>
      <c r="C56" s="158" t="s">
        <v>98</v>
      </c>
      <c r="D56" s="157" t="s">
        <v>94</v>
      </c>
      <c r="E56" s="3">
        <f t="shared" si="4"/>
        <v>3</v>
      </c>
      <c r="F56" s="1">
        <f t="shared" si="16"/>
        <v>1</v>
      </c>
      <c r="G56" s="1">
        <f t="shared" si="17"/>
        <v>2</v>
      </c>
      <c r="H56" s="3" t="s">
        <v>118</v>
      </c>
      <c r="I56" s="3" t="s">
        <v>115</v>
      </c>
      <c r="J56" s="138">
        <v>46138</v>
      </c>
      <c r="K56" s="139">
        <f t="shared" si="20"/>
        <v>46138</v>
      </c>
      <c r="L56" s="140">
        <v>0.44444444444444442</v>
      </c>
      <c r="M56" s="141" t="s">
        <v>103</v>
      </c>
      <c r="N56" s="141" t="s">
        <v>11</v>
      </c>
      <c r="O56" s="141" t="str">
        <f t="shared" si="21"/>
        <v>MaPa 2019 valkoinen</v>
      </c>
      <c r="P56" s="142" t="str">
        <f t="shared" si="22"/>
        <v>Pohjola Jääkarhut</v>
      </c>
    </row>
    <row r="57" spans="1:25" ht="15.75" x14ac:dyDescent="0.25">
      <c r="A57" s="1">
        <v>96</v>
      </c>
      <c r="B57" s="157" t="s">
        <v>38</v>
      </c>
      <c r="C57" s="158" t="s">
        <v>95</v>
      </c>
      <c r="D57" s="157" t="s">
        <v>94</v>
      </c>
      <c r="E57" s="3">
        <f t="shared" si="4"/>
        <v>3</v>
      </c>
      <c r="F57" s="1">
        <f t="shared" si="16"/>
        <v>2</v>
      </c>
      <c r="G57" s="1">
        <f t="shared" si="17"/>
        <v>1</v>
      </c>
      <c r="H57" s="3">
        <v>92</v>
      </c>
      <c r="I57" s="3">
        <v>93</v>
      </c>
      <c r="J57" s="159">
        <v>46138</v>
      </c>
      <c r="K57" s="160">
        <f t="shared" si="20"/>
        <v>46138</v>
      </c>
      <c r="L57" s="161">
        <v>0.44444444444444442</v>
      </c>
      <c r="M57" s="162" t="s">
        <v>94</v>
      </c>
      <c r="N57" s="162" t="s">
        <v>13</v>
      </c>
      <c r="O57" s="162" t="str">
        <f t="shared" si="21"/>
        <v>Hirvensalon Tornadot</v>
      </c>
      <c r="P57" s="163" t="str">
        <f t="shared" si="22"/>
        <v>Jääkarhut valkoiset</v>
      </c>
    </row>
    <row r="58" spans="1:25" ht="15.75" x14ac:dyDescent="0.25">
      <c r="A58" s="1">
        <v>97</v>
      </c>
      <c r="B58" s="157" t="s">
        <v>32</v>
      </c>
      <c r="C58" s="158" t="s">
        <v>100</v>
      </c>
      <c r="D58" s="157" t="s">
        <v>94</v>
      </c>
      <c r="E58" s="3">
        <f t="shared" si="4"/>
        <v>4</v>
      </c>
      <c r="F58" s="1">
        <f t="shared" si="16"/>
        <v>2</v>
      </c>
      <c r="G58" s="1">
        <f t="shared" si="17"/>
        <v>2</v>
      </c>
      <c r="H58" s="41">
        <v>94</v>
      </c>
      <c r="I58" s="41">
        <v>91</v>
      </c>
      <c r="J58" s="164">
        <v>46138</v>
      </c>
      <c r="K58" s="165">
        <f t="shared" si="20"/>
        <v>46138</v>
      </c>
      <c r="L58" s="166">
        <v>0.44444444444444442</v>
      </c>
      <c r="M58" s="162" t="s">
        <v>94</v>
      </c>
      <c r="N58" s="167" t="s">
        <v>14</v>
      </c>
      <c r="O58" s="167" t="str">
        <f t="shared" si="21"/>
        <v>Hannunniittu 2019 valkoinen</v>
      </c>
      <c r="P58" s="168" t="str">
        <f t="shared" si="22"/>
        <v>Kärsämäki 2020 Musta</v>
      </c>
    </row>
    <row r="59" spans="1:25" ht="15.75" x14ac:dyDescent="0.25">
      <c r="A59" s="1">
        <v>98</v>
      </c>
      <c r="B59" s="157" t="s">
        <v>36</v>
      </c>
      <c r="C59" s="158" t="s">
        <v>97</v>
      </c>
      <c r="D59" s="157" t="s">
        <v>94</v>
      </c>
      <c r="E59" s="3">
        <f t="shared" si="4"/>
        <v>3</v>
      </c>
      <c r="F59" s="1">
        <f t="shared" si="16"/>
        <v>1</v>
      </c>
      <c r="G59" s="1">
        <f t="shared" si="17"/>
        <v>2</v>
      </c>
      <c r="H59" s="3" t="s">
        <v>115</v>
      </c>
      <c r="I59" s="3" t="s">
        <v>117</v>
      </c>
      <c r="J59" s="133">
        <v>46138</v>
      </c>
      <c r="K59" s="134">
        <f t="shared" si="20"/>
        <v>46138</v>
      </c>
      <c r="L59" s="135">
        <v>0.45833333333333331</v>
      </c>
      <c r="M59" s="136" t="s">
        <v>103</v>
      </c>
      <c r="N59" s="136" t="s">
        <v>10</v>
      </c>
      <c r="O59" s="136" t="str">
        <f t="shared" si="21"/>
        <v>Pohjola Jääkarhut</v>
      </c>
      <c r="P59" s="137" t="str">
        <f t="shared" si="22"/>
        <v>Hirvensalon Hurrikaanit</v>
      </c>
    </row>
    <row r="60" spans="1:25" ht="15.75" x14ac:dyDescent="0.25">
      <c r="A60" s="1">
        <v>99</v>
      </c>
      <c r="B60" s="157" t="s">
        <v>55</v>
      </c>
      <c r="C60" s="158" t="s">
        <v>102</v>
      </c>
      <c r="D60" s="157" t="s">
        <v>94</v>
      </c>
      <c r="E60" s="3">
        <f t="shared" si="4"/>
        <v>3</v>
      </c>
      <c r="F60" s="1">
        <f t="shared" si="16"/>
        <v>2</v>
      </c>
      <c r="G60" s="1">
        <f t="shared" si="17"/>
        <v>1</v>
      </c>
      <c r="H60" s="3" t="s">
        <v>116</v>
      </c>
      <c r="I60" s="3" t="s">
        <v>118</v>
      </c>
      <c r="J60" s="138">
        <v>46138</v>
      </c>
      <c r="K60" s="139">
        <f t="shared" si="20"/>
        <v>46138</v>
      </c>
      <c r="L60" s="140">
        <v>0.45833333333333331</v>
      </c>
      <c r="M60" s="141" t="s">
        <v>103</v>
      </c>
      <c r="N60" s="141" t="s">
        <v>11</v>
      </c>
      <c r="O60" s="141" t="str">
        <f t="shared" si="21"/>
        <v>Heppari 2019 sininen</v>
      </c>
      <c r="P60" s="142" t="str">
        <f t="shared" si="22"/>
        <v>MaPa 2019 valkoinen</v>
      </c>
    </row>
    <row r="61" spans="1:25" ht="15.75" x14ac:dyDescent="0.25">
      <c r="A61" s="1" t="s">
        <v>115</v>
      </c>
      <c r="B61" s="131" t="s">
        <v>44</v>
      </c>
      <c r="C61" s="132" t="s">
        <v>134</v>
      </c>
      <c r="D61" s="131" t="s">
        <v>103</v>
      </c>
      <c r="E61" s="3">
        <f t="shared" si="4"/>
        <v>3</v>
      </c>
      <c r="F61" s="1">
        <f t="shared" si="16"/>
        <v>2</v>
      </c>
      <c r="G61" s="1">
        <f t="shared" si="17"/>
        <v>1</v>
      </c>
      <c r="H61" s="41">
        <v>91</v>
      </c>
      <c r="I61" s="41">
        <v>93</v>
      </c>
      <c r="J61" s="159">
        <v>46138</v>
      </c>
      <c r="K61" s="160">
        <f t="shared" si="20"/>
        <v>46138</v>
      </c>
      <c r="L61" s="161">
        <v>0.45833333333333331</v>
      </c>
      <c r="M61" s="162" t="s">
        <v>94</v>
      </c>
      <c r="N61" s="162" t="s">
        <v>13</v>
      </c>
      <c r="O61" s="162" t="str">
        <f t="shared" si="21"/>
        <v>Kärsämäki 2020 Musta</v>
      </c>
      <c r="P61" s="163" t="str">
        <f t="shared" si="22"/>
        <v>Jääkarhut valkoiset</v>
      </c>
    </row>
    <row r="62" spans="1:25" ht="15.75" x14ac:dyDescent="0.25">
      <c r="A62" s="1" t="s">
        <v>116</v>
      </c>
      <c r="B62" s="131" t="s">
        <v>36</v>
      </c>
      <c r="C62" s="132" t="s">
        <v>104</v>
      </c>
      <c r="D62" s="131" t="s">
        <v>103</v>
      </c>
      <c r="E62" s="3">
        <f t="shared" si="4"/>
        <v>3</v>
      </c>
      <c r="F62" s="1">
        <f t="shared" si="16"/>
        <v>2</v>
      </c>
      <c r="G62" s="1">
        <f t="shared" si="17"/>
        <v>1</v>
      </c>
      <c r="H62" s="41">
        <v>92</v>
      </c>
      <c r="I62" s="41">
        <v>94</v>
      </c>
      <c r="J62" s="164">
        <v>46138</v>
      </c>
      <c r="K62" s="165">
        <f t="shared" si="20"/>
        <v>46138</v>
      </c>
      <c r="L62" s="166">
        <v>0.45833333333333331</v>
      </c>
      <c r="M62" s="167" t="s">
        <v>94</v>
      </c>
      <c r="N62" s="167" t="s">
        <v>14</v>
      </c>
      <c r="O62" s="167" t="str">
        <f t="shared" si="21"/>
        <v>Hirvensalon Tornadot</v>
      </c>
      <c r="P62" s="168" t="str">
        <f t="shared" si="22"/>
        <v>Hannunniittu 2019 valkoinen</v>
      </c>
    </row>
    <row r="63" spans="1:25" ht="15.75" x14ac:dyDescent="0.25">
      <c r="A63" s="1" t="s">
        <v>117</v>
      </c>
      <c r="B63" s="131" t="s">
        <v>53</v>
      </c>
      <c r="C63" s="132" t="s">
        <v>105</v>
      </c>
      <c r="D63" s="131" t="s">
        <v>103</v>
      </c>
      <c r="E63" s="3">
        <f t="shared" si="4"/>
        <v>3</v>
      </c>
      <c r="F63" s="1">
        <f t="shared" si="16"/>
        <v>1</v>
      </c>
      <c r="G63" s="1">
        <f t="shared" si="17"/>
        <v>2</v>
      </c>
      <c r="J63" s="293">
        <v>46138</v>
      </c>
      <c r="K63" s="212">
        <f t="shared" si="20"/>
        <v>46138</v>
      </c>
      <c r="L63" s="213">
        <v>0.47222222222222227</v>
      </c>
      <c r="M63" s="214"/>
      <c r="N63" s="214" t="s">
        <v>128</v>
      </c>
      <c r="O63" s="214" t="s">
        <v>147</v>
      </c>
      <c r="P63" s="294"/>
      <c r="T63" s="3">
        <v>95</v>
      </c>
      <c r="U63" s="3">
        <v>96</v>
      </c>
      <c r="V63" s="41">
        <v>81</v>
      </c>
      <c r="W63" s="41">
        <v>82</v>
      </c>
      <c r="X63" s="279">
        <v>71</v>
      </c>
      <c r="Y63" s="279">
        <v>72</v>
      </c>
    </row>
    <row r="64" spans="1:25" ht="15.75" x14ac:dyDescent="0.25">
      <c r="A64" s="1" t="s">
        <v>118</v>
      </c>
      <c r="B64" s="131" t="s">
        <v>32</v>
      </c>
      <c r="C64" s="132" t="s">
        <v>106</v>
      </c>
      <c r="D64" s="131" t="s">
        <v>103</v>
      </c>
      <c r="E64" s="3">
        <f t="shared" si="4"/>
        <v>3</v>
      </c>
      <c r="F64" s="1">
        <f t="shared" si="16"/>
        <v>1</v>
      </c>
      <c r="G64" s="1">
        <f t="shared" si="17"/>
        <v>2</v>
      </c>
      <c r="H64" s="3">
        <v>95</v>
      </c>
      <c r="I64" s="3">
        <v>96</v>
      </c>
      <c r="J64" s="295">
        <v>46138</v>
      </c>
      <c r="K64" s="170">
        <f t="shared" si="20"/>
        <v>46138</v>
      </c>
      <c r="L64" s="171">
        <v>0.47916666666666669</v>
      </c>
      <c r="M64" s="172" t="str">
        <f>VLOOKUP(H64,$A:$D,4,0)</f>
        <v>2019 Divari 5v5</v>
      </c>
      <c r="N64" s="172" t="s">
        <v>10</v>
      </c>
      <c r="O64" s="172" t="str">
        <f>VLOOKUP(H64,$A:$C,3,0)</f>
        <v>Hirvensalon Pyörremyrskyt</v>
      </c>
      <c r="P64" s="296" t="str">
        <f t="shared" ref="P64:P79" si="23">VLOOKUP(I64,$A:$C,3,0)</f>
        <v>Uittamo 2019</v>
      </c>
      <c r="T64" s="3">
        <v>97</v>
      </c>
      <c r="U64" s="3">
        <v>98</v>
      </c>
      <c r="V64" s="3"/>
      <c r="W64" s="3"/>
      <c r="X64" s="279">
        <v>73</v>
      </c>
      <c r="Y64" s="279">
        <v>74</v>
      </c>
    </row>
    <row r="65" spans="1:25" x14ac:dyDescent="0.25">
      <c r="A65" s="1" t="s">
        <v>119</v>
      </c>
      <c r="B65" s="124" t="s">
        <v>42</v>
      </c>
      <c r="C65" s="124" t="s">
        <v>107</v>
      </c>
      <c r="D65" s="124" t="s">
        <v>108</v>
      </c>
      <c r="E65" s="3">
        <f t="shared" si="4"/>
        <v>3</v>
      </c>
      <c r="F65" s="1">
        <f t="shared" si="16"/>
        <v>2</v>
      </c>
      <c r="G65" s="1">
        <f t="shared" si="17"/>
        <v>1</v>
      </c>
      <c r="H65" s="3">
        <v>97</v>
      </c>
      <c r="I65" s="3">
        <v>98</v>
      </c>
      <c r="J65" s="159">
        <v>46138</v>
      </c>
      <c r="K65" s="160">
        <f t="shared" si="20"/>
        <v>46138</v>
      </c>
      <c r="L65" s="161">
        <v>0.47916666666666669</v>
      </c>
      <c r="M65" s="162" t="str">
        <f t="shared" ref="M65:M71" si="24">VLOOKUP(H65,$A:$D,4,0)</f>
        <v>2019 Divari 5v5</v>
      </c>
      <c r="N65" s="162" t="s">
        <v>11</v>
      </c>
      <c r="O65" s="162" t="str">
        <f t="shared" ref="O65:O79" si="25">VLOOKUP(H65,$A:$C,3,0)</f>
        <v>MaPa 2019 sininen</v>
      </c>
      <c r="P65" s="163" t="str">
        <f t="shared" si="23"/>
        <v>Heppari 2019</v>
      </c>
      <c r="V65" s="3">
        <v>83</v>
      </c>
      <c r="W65" s="3">
        <v>84</v>
      </c>
    </row>
    <row r="66" spans="1:25" x14ac:dyDescent="0.25">
      <c r="A66" s="1" t="s">
        <v>120</v>
      </c>
      <c r="B66" s="124" t="s">
        <v>38</v>
      </c>
      <c r="C66" s="124" t="s">
        <v>109</v>
      </c>
      <c r="D66" s="124" t="s">
        <v>108</v>
      </c>
      <c r="E66" s="3">
        <f t="shared" si="4"/>
        <v>3</v>
      </c>
      <c r="F66" s="1">
        <f t="shared" ref="F66:F72" si="26">COUNTIF(H:H,$A66)</f>
        <v>2</v>
      </c>
      <c r="G66" s="1">
        <f t="shared" ref="G66:G72" si="27">COUNTIF(I:I,$A66)</f>
        <v>1</v>
      </c>
      <c r="H66" s="3">
        <v>75</v>
      </c>
      <c r="I66" s="3">
        <v>76</v>
      </c>
      <c r="J66" s="301">
        <v>46138</v>
      </c>
      <c r="K66" s="201">
        <f t="shared" si="20"/>
        <v>46138</v>
      </c>
      <c r="L66" s="202">
        <v>0.47916666666666669</v>
      </c>
      <c r="M66" s="203" t="str">
        <f t="shared" si="24"/>
        <v>2018  Divari 5v5</v>
      </c>
      <c r="N66" s="203" t="s">
        <v>13</v>
      </c>
      <c r="O66" s="203" t="str">
        <f t="shared" si="25"/>
        <v>MaPa2018 Punainen</v>
      </c>
      <c r="P66" s="302" t="str">
        <f t="shared" si="23"/>
        <v>Runosmäen Minipantterit Vihreä</v>
      </c>
      <c r="T66" s="3">
        <v>99</v>
      </c>
      <c r="U66" s="3">
        <v>95</v>
      </c>
      <c r="V66" s="41">
        <v>85</v>
      </c>
      <c r="W66" s="41">
        <v>86</v>
      </c>
      <c r="X66" s="278">
        <v>72</v>
      </c>
      <c r="Y66" s="278">
        <v>73</v>
      </c>
    </row>
    <row r="67" spans="1:25" x14ac:dyDescent="0.25">
      <c r="A67" s="1" t="s">
        <v>121</v>
      </c>
      <c r="B67" s="124" t="s">
        <v>53</v>
      </c>
      <c r="C67" s="124" t="s">
        <v>105</v>
      </c>
      <c r="D67" s="124" t="s">
        <v>108</v>
      </c>
      <c r="E67" s="3">
        <f>SUM(F67:G67)</f>
        <v>3</v>
      </c>
      <c r="F67" s="1">
        <f t="shared" si="26"/>
        <v>1</v>
      </c>
      <c r="G67" s="1">
        <f t="shared" si="27"/>
        <v>2</v>
      </c>
      <c r="H67" s="3">
        <v>77</v>
      </c>
      <c r="I67" s="3">
        <v>78</v>
      </c>
      <c r="J67" s="303">
        <v>46138</v>
      </c>
      <c r="K67" s="191">
        <f t="shared" si="20"/>
        <v>46138</v>
      </c>
      <c r="L67" s="192">
        <v>0.47916666666666669</v>
      </c>
      <c r="M67" s="193" t="str">
        <f t="shared" si="24"/>
        <v>2018  Divari 5v5</v>
      </c>
      <c r="N67" s="193" t="s">
        <v>14</v>
      </c>
      <c r="O67" s="193" t="str">
        <f t="shared" si="25"/>
        <v>Varissuo 2018-19</v>
      </c>
      <c r="P67" s="304" t="str">
        <f t="shared" si="23"/>
        <v>Lauste</v>
      </c>
      <c r="T67" s="3">
        <v>96</v>
      </c>
      <c r="U67" s="3">
        <v>97</v>
      </c>
      <c r="V67" s="3"/>
      <c r="W67" s="3"/>
      <c r="X67" s="278">
        <v>74</v>
      </c>
      <c r="Y67" s="278">
        <v>71</v>
      </c>
    </row>
    <row r="68" spans="1:25" x14ac:dyDescent="0.25">
      <c r="A68" s="1" t="s">
        <v>122</v>
      </c>
      <c r="B68" s="124" t="s">
        <v>44</v>
      </c>
      <c r="C68" s="124" t="s">
        <v>131</v>
      </c>
      <c r="D68" s="124" t="s">
        <v>108</v>
      </c>
      <c r="E68" s="3">
        <f t="shared" ref="E68:E72" si="28">SUM(F68:G68)</f>
        <v>3</v>
      </c>
      <c r="F68" s="1">
        <f t="shared" si="26"/>
        <v>1</v>
      </c>
      <c r="G68" s="1">
        <f t="shared" si="27"/>
        <v>2</v>
      </c>
      <c r="H68" s="3">
        <v>99</v>
      </c>
      <c r="I68" s="3">
        <v>95</v>
      </c>
      <c r="J68" s="295">
        <v>46138</v>
      </c>
      <c r="K68" s="170">
        <f t="shared" si="20"/>
        <v>46138</v>
      </c>
      <c r="L68" s="171">
        <v>0.49305555555555558</v>
      </c>
      <c r="M68" s="172" t="str">
        <f t="shared" si="24"/>
        <v>2019 Divari 5v5</v>
      </c>
      <c r="N68" s="172" t="s">
        <v>10</v>
      </c>
      <c r="O68" s="172" t="str">
        <f t="shared" si="25"/>
        <v>Hannunniittu 2019 sininen</v>
      </c>
      <c r="P68" s="296" t="str">
        <f t="shared" si="23"/>
        <v>Hirvensalon Pyörremyrskyt</v>
      </c>
      <c r="V68" s="3">
        <v>82</v>
      </c>
      <c r="W68" s="3">
        <v>83</v>
      </c>
    </row>
    <row r="69" spans="1:25" x14ac:dyDescent="0.25">
      <c r="A69" s="1" t="s">
        <v>123</v>
      </c>
      <c r="B69" s="117" t="s">
        <v>110</v>
      </c>
      <c r="C69" s="117" t="s">
        <v>110</v>
      </c>
      <c r="D69" s="117" t="s">
        <v>111</v>
      </c>
      <c r="E69" s="3">
        <f t="shared" si="28"/>
        <v>3</v>
      </c>
      <c r="F69" s="1">
        <f t="shared" si="26"/>
        <v>2</v>
      </c>
      <c r="G69" s="1">
        <f t="shared" si="27"/>
        <v>1</v>
      </c>
      <c r="H69" s="3">
        <v>96</v>
      </c>
      <c r="I69" s="3">
        <v>97</v>
      </c>
      <c r="J69" s="159">
        <v>46138</v>
      </c>
      <c r="K69" s="160">
        <f t="shared" si="20"/>
        <v>46138</v>
      </c>
      <c r="L69" s="161">
        <v>0.49305555555555558</v>
      </c>
      <c r="M69" s="162" t="str">
        <f t="shared" si="24"/>
        <v>2019 Divari 5v5</v>
      </c>
      <c r="N69" s="162" t="s">
        <v>11</v>
      </c>
      <c r="O69" s="162" t="str">
        <f t="shared" si="25"/>
        <v>Uittamo 2019</v>
      </c>
      <c r="P69" s="163" t="str">
        <f t="shared" si="23"/>
        <v>MaPa 2019 sininen</v>
      </c>
      <c r="T69" s="3">
        <v>98</v>
      </c>
      <c r="U69" s="3">
        <v>99</v>
      </c>
      <c r="V69" s="3">
        <v>81</v>
      </c>
      <c r="W69" s="3">
        <v>84</v>
      </c>
      <c r="X69" s="278">
        <v>71</v>
      </c>
      <c r="Y69" s="278">
        <v>74</v>
      </c>
    </row>
    <row r="70" spans="1:25" x14ac:dyDescent="0.25">
      <c r="A70" s="1" t="s">
        <v>124</v>
      </c>
      <c r="B70" s="117" t="s">
        <v>112</v>
      </c>
      <c r="C70" s="117" t="s">
        <v>112</v>
      </c>
      <c r="D70" s="117" t="s">
        <v>111</v>
      </c>
      <c r="E70" s="3">
        <f t="shared" si="28"/>
        <v>3</v>
      </c>
      <c r="F70" s="1">
        <f t="shared" si="26"/>
        <v>2</v>
      </c>
      <c r="G70" s="1">
        <f t="shared" si="27"/>
        <v>1</v>
      </c>
      <c r="H70" s="42">
        <v>79</v>
      </c>
      <c r="I70" s="42">
        <v>75</v>
      </c>
      <c r="J70" s="301">
        <v>46138</v>
      </c>
      <c r="K70" s="201">
        <f t="shared" si="20"/>
        <v>46138</v>
      </c>
      <c r="L70" s="202">
        <v>0.49305555555555558</v>
      </c>
      <c r="M70" s="203" t="str">
        <f t="shared" si="24"/>
        <v>2018  Divari 5v5</v>
      </c>
      <c r="N70" s="203" t="s">
        <v>13</v>
      </c>
      <c r="O70" s="203" t="str">
        <f t="shared" si="25"/>
        <v>TuNL T2017-18</v>
      </c>
      <c r="P70" s="302" t="str">
        <f t="shared" si="23"/>
        <v>MaPa2018 Punainen</v>
      </c>
      <c r="T70" s="3">
        <v>97</v>
      </c>
      <c r="U70" s="3">
        <v>95</v>
      </c>
      <c r="X70" s="278">
        <v>72</v>
      </c>
      <c r="Y70" s="278">
        <v>73</v>
      </c>
    </row>
    <row r="71" spans="1:25" x14ac:dyDescent="0.25">
      <c r="A71" s="1" t="s">
        <v>125</v>
      </c>
      <c r="B71" s="117" t="s">
        <v>113</v>
      </c>
      <c r="C71" s="117" t="s">
        <v>113</v>
      </c>
      <c r="D71" s="117" t="s">
        <v>111</v>
      </c>
      <c r="E71" s="3">
        <f t="shared" si="28"/>
        <v>3</v>
      </c>
      <c r="F71" s="1">
        <f t="shared" si="26"/>
        <v>1</v>
      </c>
      <c r="G71" s="1">
        <f t="shared" si="27"/>
        <v>2</v>
      </c>
      <c r="H71" s="42">
        <v>76</v>
      </c>
      <c r="I71" s="42">
        <v>77</v>
      </c>
      <c r="J71" s="303">
        <v>46138</v>
      </c>
      <c r="K71" s="191">
        <f t="shared" si="20"/>
        <v>46138</v>
      </c>
      <c r="L71" s="192">
        <v>0.49305555555555558</v>
      </c>
      <c r="M71" s="193" t="str">
        <f t="shared" si="24"/>
        <v>2018  Divari 5v5</v>
      </c>
      <c r="N71" s="193" t="s">
        <v>14</v>
      </c>
      <c r="O71" s="193" t="str">
        <f t="shared" si="25"/>
        <v>Runosmäen Minipantterit Vihreä</v>
      </c>
      <c r="P71" s="304" t="str">
        <f t="shared" si="23"/>
        <v>Varissuo 2018-19</v>
      </c>
      <c r="V71" s="3">
        <v>86</v>
      </c>
      <c r="W71" s="3">
        <v>82</v>
      </c>
    </row>
    <row r="72" spans="1:25" x14ac:dyDescent="0.25">
      <c r="A72" s="1" t="s">
        <v>126</v>
      </c>
      <c r="B72" s="117" t="s">
        <v>114</v>
      </c>
      <c r="C72" s="117" t="s">
        <v>114</v>
      </c>
      <c r="D72" s="117" t="s">
        <v>111</v>
      </c>
      <c r="E72" s="3">
        <f t="shared" si="28"/>
        <v>3</v>
      </c>
      <c r="F72" s="1">
        <f t="shared" si="26"/>
        <v>1</v>
      </c>
      <c r="G72" s="1">
        <f t="shared" si="27"/>
        <v>2</v>
      </c>
      <c r="H72" s="279">
        <v>71</v>
      </c>
      <c r="I72" s="279">
        <v>72</v>
      </c>
      <c r="J72" s="333">
        <v>46138</v>
      </c>
      <c r="K72" s="196">
        <f t="shared" si="20"/>
        <v>46138</v>
      </c>
      <c r="L72" s="197">
        <v>0.50694444444444442</v>
      </c>
      <c r="M72" s="198" t="s">
        <v>79</v>
      </c>
      <c r="N72" s="198" t="s">
        <v>10</v>
      </c>
      <c r="O72" s="198" t="str">
        <f t="shared" si="25"/>
        <v>Kärsämäki P2018</v>
      </c>
      <c r="P72" s="334" t="str">
        <f t="shared" si="23"/>
        <v>Hirvensalo 18</v>
      </c>
      <c r="T72" s="3">
        <v>96</v>
      </c>
      <c r="U72" s="3">
        <v>98</v>
      </c>
      <c r="V72" s="3">
        <v>85</v>
      </c>
      <c r="W72" s="3">
        <v>81</v>
      </c>
    </row>
    <row r="73" spans="1:25" x14ac:dyDescent="0.25">
      <c r="C73" s="45"/>
      <c r="D73" s="45"/>
      <c r="H73" s="279">
        <v>73</v>
      </c>
      <c r="I73" s="279">
        <v>74</v>
      </c>
      <c r="J73" s="301">
        <v>46138</v>
      </c>
      <c r="K73" s="201">
        <f t="shared" si="20"/>
        <v>46138</v>
      </c>
      <c r="L73" s="202">
        <v>0.50694444444444442</v>
      </c>
      <c r="M73" s="203" t="s">
        <v>79</v>
      </c>
      <c r="N73" s="203" t="s">
        <v>11</v>
      </c>
      <c r="O73" s="203" t="str">
        <f t="shared" si="25"/>
        <v>Uittamo Sininen</v>
      </c>
      <c r="P73" s="302" t="str">
        <f t="shared" si="23"/>
        <v>Pohjola sudet</v>
      </c>
      <c r="T73" s="3">
        <v>99</v>
      </c>
      <c r="U73" s="3">
        <v>97</v>
      </c>
      <c r="X73" s="3">
        <v>75</v>
      </c>
      <c r="Y73" s="3">
        <v>76</v>
      </c>
    </row>
    <row r="74" spans="1:25" ht="15.75" x14ac:dyDescent="0.25">
      <c r="C74" s="157"/>
      <c r="D74" s="158"/>
      <c r="H74" s="42">
        <v>83</v>
      </c>
      <c r="I74" s="42">
        <v>86</v>
      </c>
      <c r="J74" s="297">
        <v>46138</v>
      </c>
      <c r="K74" s="179">
        <f t="shared" si="20"/>
        <v>46138</v>
      </c>
      <c r="L74" s="180">
        <v>0.50694444444444442</v>
      </c>
      <c r="M74" s="181" t="str">
        <f t="shared" ref="M74:M75" si="29">VLOOKUP(H74,$A:$D,4,0)</f>
        <v>2018 Liiga 5v5</v>
      </c>
      <c r="N74" s="181" t="s">
        <v>13</v>
      </c>
      <c r="O74" s="181" t="str">
        <f t="shared" si="25"/>
        <v>MaPa2018 Musta</v>
      </c>
      <c r="P74" s="298" t="str">
        <f t="shared" si="23"/>
        <v>TuNL T2017-18</v>
      </c>
      <c r="V74" s="42">
        <v>83</v>
      </c>
      <c r="W74" s="42">
        <v>86</v>
      </c>
      <c r="X74" s="3">
        <v>77</v>
      </c>
      <c r="Y74" s="3">
        <v>78</v>
      </c>
    </row>
    <row r="75" spans="1:25" x14ac:dyDescent="0.25">
      <c r="C75" s="13"/>
      <c r="D75" s="13"/>
      <c r="H75" s="42">
        <v>84</v>
      </c>
      <c r="I75" s="42">
        <v>85</v>
      </c>
      <c r="J75" s="299">
        <v>46138</v>
      </c>
      <c r="K75" s="184">
        <f t="shared" si="20"/>
        <v>46138</v>
      </c>
      <c r="L75" s="185">
        <v>0.50694444444444442</v>
      </c>
      <c r="M75" s="186" t="str">
        <f t="shared" si="29"/>
        <v>2018 Liiga 5v5</v>
      </c>
      <c r="N75" s="186" t="s">
        <v>14</v>
      </c>
      <c r="O75" s="186" t="str">
        <f t="shared" si="25"/>
        <v>Linna 18</v>
      </c>
      <c r="P75" s="300" t="str">
        <f t="shared" si="23"/>
        <v>Runosmäen Minipantterit Valkoinen</v>
      </c>
      <c r="V75" s="42">
        <v>84</v>
      </c>
      <c r="W75" s="42">
        <v>85</v>
      </c>
    </row>
    <row r="76" spans="1:25" x14ac:dyDescent="0.25">
      <c r="A76" s="1" t="s">
        <v>26</v>
      </c>
      <c r="C76" s="13"/>
      <c r="D76" s="13" t="s">
        <v>27</v>
      </c>
      <c r="H76" s="278">
        <v>72</v>
      </c>
      <c r="I76" s="278">
        <v>73</v>
      </c>
      <c r="J76" s="333">
        <v>46138</v>
      </c>
      <c r="K76" s="196">
        <f t="shared" si="20"/>
        <v>46138</v>
      </c>
      <c r="L76" s="197">
        <v>0.52083333333333337</v>
      </c>
      <c r="M76" s="198" t="s">
        <v>79</v>
      </c>
      <c r="N76" s="198" t="s">
        <v>10</v>
      </c>
      <c r="O76" s="198" t="str">
        <f t="shared" si="25"/>
        <v>Hirvensalo 18</v>
      </c>
      <c r="P76" s="334" t="str">
        <f t="shared" si="23"/>
        <v>Uittamo Sininen</v>
      </c>
      <c r="X76" s="42">
        <v>79</v>
      </c>
      <c r="Y76" s="42">
        <v>75</v>
      </c>
    </row>
    <row r="77" spans="1:25" x14ac:dyDescent="0.25">
      <c r="A77" s="1">
        <v>69</v>
      </c>
      <c r="B77" s="1" t="s">
        <v>24</v>
      </c>
      <c r="C77" s="13"/>
      <c r="D77" s="42">
        <v>48</v>
      </c>
      <c r="H77" s="278">
        <v>74</v>
      </c>
      <c r="I77" s="278">
        <v>71</v>
      </c>
      <c r="J77" s="301">
        <v>46138</v>
      </c>
      <c r="K77" s="201">
        <f t="shared" si="20"/>
        <v>46138</v>
      </c>
      <c r="L77" s="202">
        <v>0.52083333333333337</v>
      </c>
      <c r="M77" s="203" t="s">
        <v>79</v>
      </c>
      <c r="N77" s="203" t="s">
        <v>11</v>
      </c>
      <c r="O77" s="203" t="str">
        <f t="shared" si="25"/>
        <v>Pohjola sudet</v>
      </c>
      <c r="P77" s="302" t="str">
        <f t="shared" si="23"/>
        <v>Kärsämäki P2018</v>
      </c>
      <c r="V77" s="42"/>
      <c r="W77" s="42"/>
      <c r="X77" s="42">
        <v>76</v>
      </c>
      <c r="Y77" s="42">
        <v>77</v>
      </c>
    </row>
    <row r="78" spans="1:25" x14ac:dyDescent="0.25">
      <c r="A78" s="1">
        <v>60</v>
      </c>
      <c r="B78" s="1" t="s">
        <v>23</v>
      </c>
      <c r="D78" s="42">
        <v>49</v>
      </c>
      <c r="E78" s="1"/>
      <c r="H78" s="3">
        <v>86</v>
      </c>
      <c r="I78" s="3">
        <v>82</v>
      </c>
      <c r="J78" s="297">
        <v>46138</v>
      </c>
      <c r="K78" s="179">
        <f t="shared" si="20"/>
        <v>46138</v>
      </c>
      <c r="L78" s="180">
        <v>0.52083333333333337</v>
      </c>
      <c r="M78" s="181" t="str">
        <f t="shared" ref="M78:M79" si="30">VLOOKUP(H78,$A:$D,4,0)</f>
        <v>2018 Liiga 5v5</v>
      </c>
      <c r="N78" s="181" t="s">
        <v>13</v>
      </c>
      <c r="O78" s="181" t="str">
        <f t="shared" si="25"/>
        <v>TuNL T2017-18</v>
      </c>
      <c r="P78" s="298" t="str">
        <f t="shared" si="23"/>
        <v>Pohjola karhut</v>
      </c>
      <c r="T78" s="306" t="s">
        <v>148</v>
      </c>
      <c r="U78" s="1" t="s">
        <v>148</v>
      </c>
    </row>
    <row r="79" spans="1:25" x14ac:dyDescent="0.25">
      <c r="A79" s="1" t="s">
        <v>19</v>
      </c>
      <c r="B79" s="1" t="s">
        <v>22</v>
      </c>
      <c r="D79" s="42">
        <v>40</v>
      </c>
      <c r="E79" s="1"/>
      <c r="F79"/>
      <c r="G79"/>
      <c r="H79" s="3">
        <v>85</v>
      </c>
      <c r="I79" s="3">
        <v>81</v>
      </c>
      <c r="J79" s="299">
        <v>46138</v>
      </c>
      <c r="K79" s="184">
        <f t="shared" si="20"/>
        <v>46138</v>
      </c>
      <c r="L79" s="185">
        <v>0.52083333333333337</v>
      </c>
      <c r="M79" s="186" t="str">
        <f t="shared" si="30"/>
        <v>2018 Liiga 5v5</v>
      </c>
      <c r="N79" s="186" t="s">
        <v>14</v>
      </c>
      <c r="O79" s="186" t="str">
        <f t="shared" si="25"/>
        <v>Runosmäen Minipantterit Valkoinen</v>
      </c>
      <c r="P79" s="300" t="str">
        <f t="shared" si="23"/>
        <v>Uittamo Valkoinen</v>
      </c>
      <c r="T79" s="1" t="s">
        <v>149</v>
      </c>
      <c r="U79" s="1" t="s">
        <v>150</v>
      </c>
      <c r="X79" s="42">
        <v>78</v>
      </c>
      <c r="Y79" s="42">
        <v>79</v>
      </c>
    </row>
    <row r="80" spans="1:25" x14ac:dyDescent="0.25">
      <c r="A80" s="1" t="s">
        <v>20</v>
      </c>
      <c r="B80" s="1" t="s">
        <v>21</v>
      </c>
      <c r="D80" s="42"/>
      <c r="E80" s="1"/>
      <c r="J80" s="293">
        <v>46138</v>
      </c>
      <c r="K80" s="212">
        <f t="shared" si="20"/>
        <v>46138</v>
      </c>
      <c r="L80" s="213">
        <v>0.53472222222222221</v>
      </c>
      <c r="M80" s="214"/>
      <c r="N80" s="214" t="s">
        <v>128</v>
      </c>
      <c r="O80" s="214" t="s">
        <v>153</v>
      </c>
      <c r="P80" s="294"/>
      <c r="T80" s="1" t="s">
        <v>148</v>
      </c>
      <c r="U80" s="1" t="s">
        <v>148</v>
      </c>
      <c r="V80" s="3"/>
      <c r="W80" s="3"/>
      <c r="X80" s="42">
        <v>77</v>
      </c>
      <c r="Y80" s="42">
        <v>75</v>
      </c>
    </row>
    <row r="81" spans="1:25" x14ac:dyDescent="0.25">
      <c r="D81" s="42">
        <v>49</v>
      </c>
      <c r="E81" s="1"/>
      <c r="H81" s="3">
        <v>98</v>
      </c>
      <c r="I81" s="3">
        <v>99</v>
      </c>
      <c r="J81" s="295">
        <v>46138</v>
      </c>
      <c r="K81" s="170">
        <f t="shared" si="20"/>
        <v>46138</v>
      </c>
      <c r="L81" s="171">
        <v>0.54166666666666663</v>
      </c>
      <c r="M81" s="172" t="str">
        <f t="shared" ref="M81:M86" si="31">VLOOKUP(H81,$A:$D,4,0)</f>
        <v>2019 Divari 5v5</v>
      </c>
      <c r="N81" s="172" t="s">
        <v>10</v>
      </c>
      <c r="O81" s="172" t="str">
        <f t="shared" ref="O81:O92" si="32">VLOOKUP(H81,$A:$C,3,0)</f>
        <v>Heppari 2019</v>
      </c>
      <c r="P81" s="296" t="str">
        <f t="shared" ref="P81:P92" si="33">VLOOKUP(I81,$A:$C,3,0)</f>
        <v>Hannunniittu 2019 sininen</v>
      </c>
      <c r="T81" s="1" t="s">
        <v>151</v>
      </c>
      <c r="U81" s="1" t="s">
        <v>152</v>
      </c>
      <c r="V81" s="3"/>
      <c r="W81" s="3"/>
    </row>
    <row r="82" spans="1:25" x14ac:dyDescent="0.25">
      <c r="A82" s="1" t="s">
        <v>21</v>
      </c>
      <c r="B82" s="1" t="s">
        <v>19</v>
      </c>
      <c r="D82" s="42" t="s">
        <v>31</v>
      </c>
      <c r="E82" s="1"/>
      <c r="H82" s="3">
        <v>97</v>
      </c>
      <c r="I82" s="3">
        <v>95</v>
      </c>
      <c r="J82" s="159">
        <v>46138</v>
      </c>
      <c r="K82" s="160">
        <f t="shared" si="20"/>
        <v>46138</v>
      </c>
      <c r="L82" s="161">
        <v>0.54166666666666663</v>
      </c>
      <c r="M82" s="162" t="str">
        <f t="shared" si="31"/>
        <v>2019 Divari 5v5</v>
      </c>
      <c r="N82" s="162" t="s">
        <v>11</v>
      </c>
      <c r="O82" s="162" t="str">
        <f t="shared" si="32"/>
        <v>MaPa 2019 sininen</v>
      </c>
      <c r="P82" s="163" t="str">
        <f t="shared" si="33"/>
        <v>Hirvensalon Pyörremyrskyt</v>
      </c>
      <c r="X82" s="42">
        <v>76</v>
      </c>
      <c r="Y82" s="42">
        <v>78</v>
      </c>
    </row>
    <row r="83" spans="1:25" x14ac:dyDescent="0.25">
      <c r="A83" s="1" t="s">
        <v>22</v>
      </c>
      <c r="B83" s="1">
        <v>60</v>
      </c>
      <c r="D83" s="42">
        <v>48</v>
      </c>
      <c r="E83" s="1"/>
      <c r="H83" s="42">
        <v>78</v>
      </c>
      <c r="I83" s="42">
        <v>79</v>
      </c>
      <c r="J83" s="301">
        <v>46138</v>
      </c>
      <c r="K83" s="201">
        <f t="shared" si="20"/>
        <v>46138</v>
      </c>
      <c r="L83" s="202">
        <v>0.54166666666666663</v>
      </c>
      <c r="M83" s="203" t="str">
        <f t="shared" si="31"/>
        <v>2018  Divari 5v5</v>
      </c>
      <c r="N83" s="203" t="s">
        <v>13</v>
      </c>
      <c r="O83" s="203" t="str">
        <f t="shared" si="32"/>
        <v>Lauste</v>
      </c>
      <c r="P83" s="302" t="str">
        <f t="shared" si="33"/>
        <v>TuNL T2017-18</v>
      </c>
      <c r="X83" s="42">
        <v>79</v>
      </c>
      <c r="Y83" s="42">
        <v>77</v>
      </c>
    </row>
    <row r="84" spans="1:25" x14ac:dyDescent="0.25">
      <c r="A84" s="1" t="s">
        <v>23</v>
      </c>
      <c r="B84" s="1">
        <v>69</v>
      </c>
      <c r="D84" s="42"/>
      <c r="E84" s="1"/>
      <c r="H84" s="42">
        <v>77</v>
      </c>
      <c r="I84" s="42">
        <v>75</v>
      </c>
      <c r="J84" s="301">
        <v>46138</v>
      </c>
      <c r="K84" s="201">
        <f t="shared" si="20"/>
        <v>46138</v>
      </c>
      <c r="L84" s="202">
        <v>0.54166666666666663</v>
      </c>
      <c r="M84" s="203" t="str">
        <f t="shared" si="31"/>
        <v>2018  Divari 5v5</v>
      </c>
      <c r="N84" s="203" t="s">
        <v>14</v>
      </c>
      <c r="O84" s="203" t="str">
        <f t="shared" si="32"/>
        <v>Varissuo 2018-19</v>
      </c>
      <c r="P84" s="302" t="str">
        <f t="shared" si="33"/>
        <v>MaPa2018 Punainen</v>
      </c>
    </row>
    <row r="85" spans="1:25" x14ac:dyDescent="0.25">
      <c r="A85" s="1" t="s">
        <v>24</v>
      </c>
      <c r="B85" s="1" t="s">
        <v>25</v>
      </c>
      <c r="D85" s="42" t="s">
        <v>31</v>
      </c>
      <c r="E85" s="1"/>
      <c r="H85" s="3">
        <v>96</v>
      </c>
      <c r="I85" s="3">
        <v>98</v>
      </c>
      <c r="J85" s="295">
        <v>46138</v>
      </c>
      <c r="K85" s="170">
        <v>45774</v>
      </c>
      <c r="L85" s="171">
        <v>0.55555555555555558</v>
      </c>
      <c r="M85" s="172" t="str">
        <f t="shared" si="31"/>
        <v>2019 Divari 5v5</v>
      </c>
      <c r="N85" s="172" t="s">
        <v>10</v>
      </c>
      <c r="O85" s="172" t="str">
        <f t="shared" si="32"/>
        <v>Uittamo 2019</v>
      </c>
      <c r="P85" s="296" t="str">
        <f t="shared" si="33"/>
        <v>Heppari 2019</v>
      </c>
    </row>
    <row r="86" spans="1:25" x14ac:dyDescent="0.25">
      <c r="D86" s="42">
        <v>48</v>
      </c>
      <c r="E86" s="1"/>
      <c r="H86" s="3">
        <v>99</v>
      </c>
      <c r="I86" s="3">
        <v>97</v>
      </c>
      <c r="J86" s="159">
        <v>46138</v>
      </c>
      <c r="K86" s="160">
        <v>45774</v>
      </c>
      <c r="L86" s="161">
        <v>0.55555555555555558</v>
      </c>
      <c r="M86" s="162" t="str">
        <f t="shared" si="31"/>
        <v>2019 Divari 5v5</v>
      </c>
      <c r="N86" s="162" t="s">
        <v>11</v>
      </c>
      <c r="O86" s="162" t="str">
        <f t="shared" si="32"/>
        <v>Hannunniittu 2019 sininen</v>
      </c>
      <c r="P86" s="163" t="str">
        <f t="shared" si="33"/>
        <v>MaPa 2019 sininen</v>
      </c>
    </row>
    <row r="87" spans="1:25" x14ac:dyDescent="0.25">
      <c r="A87" s="1">
        <v>60</v>
      </c>
      <c r="B87" s="1" t="s">
        <v>25</v>
      </c>
      <c r="D87" s="42">
        <v>47</v>
      </c>
      <c r="E87" s="1"/>
      <c r="H87" s="42">
        <v>76</v>
      </c>
      <c r="I87" s="42">
        <v>78</v>
      </c>
      <c r="J87" s="301">
        <v>46138</v>
      </c>
      <c r="K87" s="201">
        <v>45774</v>
      </c>
      <c r="L87" s="202">
        <v>0.55555555555555558</v>
      </c>
      <c r="M87" s="203" t="s">
        <v>79</v>
      </c>
      <c r="N87" s="203" t="s">
        <v>13</v>
      </c>
      <c r="O87" s="203" t="str">
        <f t="shared" si="32"/>
        <v>Runosmäen Minipantterit Vihreä</v>
      </c>
      <c r="P87" s="302" t="str">
        <f t="shared" si="33"/>
        <v>Lauste</v>
      </c>
    </row>
    <row r="88" spans="1:25" x14ac:dyDescent="0.25">
      <c r="A88" s="1" t="s">
        <v>19</v>
      </c>
      <c r="B88" s="1" t="s">
        <v>24</v>
      </c>
      <c r="E88" s="1"/>
      <c r="H88" s="42">
        <v>79</v>
      </c>
      <c r="I88" s="42">
        <v>77</v>
      </c>
      <c r="J88" s="303">
        <v>46138</v>
      </c>
      <c r="K88" s="191">
        <v>45774</v>
      </c>
      <c r="L88" s="192">
        <v>0.55555555555555558</v>
      </c>
      <c r="M88" s="193" t="str">
        <f t="shared" ref="M88" si="34">VLOOKUP(H88,$A:$D,4,0)</f>
        <v>2018  Divari 5v5</v>
      </c>
      <c r="N88" s="193" t="s">
        <v>14</v>
      </c>
      <c r="O88" s="193" t="str">
        <f t="shared" si="32"/>
        <v>TuNL T2017-18</v>
      </c>
      <c r="P88" s="304" t="str">
        <f t="shared" si="33"/>
        <v>Varissuo 2018-19</v>
      </c>
    </row>
    <row r="89" spans="1:25" x14ac:dyDescent="0.25">
      <c r="A89" s="1" t="s">
        <v>20</v>
      </c>
      <c r="B89" s="1" t="s">
        <v>23</v>
      </c>
      <c r="D89">
        <v>2</v>
      </c>
      <c r="E89" s="1"/>
      <c r="H89" s="278">
        <v>71</v>
      </c>
      <c r="I89" s="278">
        <v>73</v>
      </c>
      <c r="J89" s="333">
        <v>46138</v>
      </c>
      <c r="K89" s="196">
        <f t="shared" ref="K89:K96" si="35">J89</f>
        <v>46138</v>
      </c>
      <c r="L89" s="197">
        <v>0.56944444444444442</v>
      </c>
      <c r="M89" s="198" t="s">
        <v>79</v>
      </c>
      <c r="N89" s="198" t="s">
        <v>10</v>
      </c>
      <c r="O89" s="198" t="str">
        <f t="shared" si="32"/>
        <v>Kärsämäki P2018</v>
      </c>
      <c r="P89" s="334" t="str">
        <f t="shared" si="33"/>
        <v>Uittamo Sininen</v>
      </c>
    </row>
    <row r="90" spans="1:25" x14ac:dyDescent="0.25">
      <c r="A90" s="1" t="s">
        <v>21</v>
      </c>
      <c r="B90" s="1" t="s">
        <v>22</v>
      </c>
      <c r="D90">
        <v>3</v>
      </c>
      <c r="E90" s="1"/>
      <c r="H90" s="278">
        <v>72</v>
      </c>
      <c r="I90" s="278">
        <v>74</v>
      </c>
      <c r="J90" s="301">
        <v>46138</v>
      </c>
      <c r="K90" s="201">
        <f t="shared" si="35"/>
        <v>46138</v>
      </c>
      <c r="L90" s="202">
        <v>0.56944444444444442</v>
      </c>
      <c r="M90" s="203" t="s">
        <v>79</v>
      </c>
      <c r="N90" s="203" t="s">
        <v>11</v>
      </c>
      <c r="O90" s="203" t="str">
        <f t="shared" si="32"/>
        <v>Hirvensalo 18</v>
      </c>
      <c r="P90" s="302" t="str">
        <f t="shared" si="33"/>
        <v>Pohjola sudet</v>
      </c>
    </row>
    <row r="91" spans="1:25" x14ac:dyDescent="0.25">
      <c r="D91">
        <v>4</v>
      </c>
      <c r="E91" s="1"/>
      <c r="H91" s="3">
        <v>82</v>
      </c>
      <c r="I91" s="3">
        <v>83</v>
      </c>
      <c r="J91" s="297">
        <v>46138</v>
      </c>
      <c r="K91" s="179">
        <f t="shared" si="35"/>
        <v>46138</v>
      </c>
      <c r="L91" s="180">
        <v>0.56944444444444442</v>
      </c>
      <c r="M91" s="181" t="str">
        <f t="shared" ref="M91:M92" si="36">VLOOKUP(H91,$A:$D,4,0)</f>
        <v>2018 Liiga 5v5</v>
      </c>
      <c r="N91" s="181" t="s">
        <v>13</v>
      </c>
      <c r="O91" s="181" t="str">
        <f t="shared" si="32"/>
        <v>Pohjola karhut</v>
      </c>
      <c r="P91" s="298" t="str">
        <f t="shared" si="33"/>
        <v>MaPa2018 Musta</v>
      </c>
    </row>
    <row r="92" spans="1:25" x14ac:dyDescent="0.25">
      <c r="A92" s="1" t="s">
        <v>22</v>
      </c>
      <c r="B92" s="1" t="s">
        <v>20</v>
      </c>
      <c r="D92"/>
      <c r="E92" s="1"/>
      <c r="H92" s="3">
        <v>81</v>
      </c>
      <c r="I92" s="3">
        <v>84</v>
      </c>
      <c r="J92" s="299">
        <v>46138</v>
      </c>
      <c r="K92" s="184">
        <f t="shared" si="35"/>
        <v>46138</v>
      </c>
      <c r="L92" s="185">
        <v>0.56944444444444442</v>
      </c>
      <c r="M92" s="186" t="str">
        <f t="shared" si="36"/>
        <v>2018 Liiga 5v5</v>
      </c>
      <c r="N92" s="186" t="s">
        <v>14</v>
      </c>
      <c r="O92" s="186" t="str">
        <f t="shared" si="32"/>
        <v>Uittamo Valkoinen</v>
      </c>
      <c r="P92" s="300" t="str">
        <f t="shared" si="33"/>
        <v>Linna 18</v>
      </c>
    </row>
    <row r="93" spans="1:25" x14ac:dyDescent="0.25">
      <c r="A93" s="1" t="s">
        <v>23</v>
      </c>
      <c r="B93" s="1" t="s">
        <v>19</v>
      </c>
      <c r="D93">
        <v>3</v>
      </c>
      <c r="E93" s="1"/>
      <c r="J93" s="295">
        <v>46138</v>
      </c>
      <c r="K93" s="170">
        <f t="shared" si="35"/>
        <v>46138</v>
      </c>
      <c r="L93" s="171">
        <v>0.58333333333333337</v>
      </c>
      <c r="M93" s="172"/>
      <c r="N93" s="172" t="s">
        <v>10</v>
      </c>
      <c r="O93" s="172"/>
      <c r="P93" s="296"/>
    </row>
    <row r="94" spans="1:25" x14ac:dyDescent="0.25">
      <c r="A94" s="1" t="s">
        <v>24</v>
      </c>
      <c r="B94" s="1">
        <v>60</v>
      </c>
      <c r="D94">
        <v>6</v>
      </c>
      <c r="E94" s="1"/>
      <c r="H94" s="41">
        <v>81</v>
      </c>
      <c r="I94" s="41">
        <v>82</v>
      </c>
      <c r="J94" s="297">
        <v>46138</v>
      </c>
      <c r="K94" s="179">
        <f t="shared" si="35"/>
        <v>46138</v>
      </c>
      <c r="L94" s="180">
        <v>0.58333333333333337</v>
      </c>
      <c r="M94" s="181" t="str">
        <f t="shared" ref="M94:M96" si="37">VLOOKUP(H94,$A:$D,4,0)</f>
        <v>2018 Liiga 5v5</v>
      </c>
      <c r="N94" s="181" t="s">
        <v>11</v>
      </c>
      <c r="O94" s="181" t="str">
        <f t="shared" ref="O94:O96" si="38">VLOOKUP(H94,$A:$C,3,0)</f>
        <v>Uittamo Valkoinen</v>
      </c>
      <c r="P94" s="298" t="str">
        <f t="shared" ref="P94:P96" si="39">VLOOKUP(I94,$A:$C,3,0)</f>
        <v>Pohjola karhut</v>
      </c>
    </row>
    <row r="95" spans="1:25" x14ac:dyDescent="0.25">
      <c r="A95" s="1" t="s">
        <v>25</v>
      </c>
      <c r="B95" s="1">
        <v>69</v>
      </c>
      <c r="D95">
        <v>2</v>
      </c>
      <c r="E95" s="1"/>
      <c r="H95" s="3">
        <v>83</v>
      </c>
      <c r="I95" s="3">
        <v>84</v>
      </c>
      <c r="J95" s="297">
        <v>46138</v>
      </c>
      <c r="K95" s="179">
        <f t="shared" si="35"/>
        <v>46138</v>
      </c>
      <c r="L95" s="180">
        <v>0.58333333333333337</v>
      </c>
      <c r="M95" s="181" t="str">
        <f t="shared" si="37"/>
        <v>2018 Liiga 5v5</v>
      </c>
      <c r="N95" s="181" t="s">
        <v>13</v>
      </c>
      <c r="O95" s="181" t="str">
        <f t="shared" si="38"/>
        <v>MaPa2018 Musta</v>
      </c>
      <c r="P95" s="298" t="str">
        <f t="shared" si="39"/>
        <v>Linna 18</v>
      </c>
    </row>
    <row r="96" spans="1:25" x14ac:dyDescent="0.25">
      <c r="D96"/>
      <c r="E96" s="1"/>
      <c r="H96" s="41">
        <v>85</v>
      </c>
      <c r="I96" s="41">
        <v>86</v>
      </c>
      <c r="J96" s="299">
        <v>46138</v>
      </c>
      <c r="K96" s="184">
        <f t="shared" si="35"/>
        <v>46138</v>
      </c>
      <c r="L96" s="185">
        <v>0.58333333333333337</v>
      </c>
      <c r="M96" s="186" t="str">
        <f t="shared" si="37"/>
        <v>2018 Liiga 5v5</v>
      </c>
      <c r="N96" s="186" t="s">
        <v>14</v>
      </c>
      <c r="O96" s="186" t="str">
        <f t="shared" si="38"/>
        <v>Runosmäen Minipantterit Valkoinen</v>
      </c>
      <c r="P96" s="300" t="str">
        <f t="shared" si="39"/>
        <v>TuNL T2017-18</v>
      </c>
    </row>
    <row r="97" spans="1:16" x14ac:dyDescent="0.25">
      <c r="A97" s="1" t="s">
        <v>19</v>
      </c>
      <c r="B97" s="1">
        <v>69</v>
      </c>
      <c r="D97">
        <v>6</v>
      </c>
      <c r="E97" s="1"/>
      <c r="H97" s="42"/>
      <c r="I97" s="42"/>
      <c r="J97" s="9"/>
      <c r="K97" s="10"/>
      <c r="L97" s="11"/>
      <c r="P97" s="305"/>
    </row>
    <row r="98" spans="1:16" x14ac:dyDescent="0.25">
      <c r="A98" s="1" t="s">
        <v>20</v>
      </c>
      <c r="B98" s="1" t="s">
        <v>25</v>
      </c>
      <c r="D98">
        <v>2</v>
      </c>
      <c r="E98" s="1"/>
      <c r="H98" s="41"/>
      <c r="I98" s="41"/>
      <c r="J98" s="9"/>
      <c r="K98" s="10"/>
      <c r="L98" s="11"/>
      <c r="P98" s="12"/>
    </row>
    <row r="99" spans="1:16" ht="15.75" thickBot="1" x14ac:dyDescent="0.3">
      <c r="A99" s="1" t="s">
        <v>21</v>
      </c>
      <c r="B99" s="1" t="s">
        <v>24</v>
      </c>
      <c r="D99">
        <v>1</v>
      </c>
      <c r="E99" s="1"/>
      <c r="H99" s="278"/>
      <c r="I99" s="278"/>
      <c r="J99" s="14"/>
      <c r="K99" s="15"/>
      <c r="L99" s="16"/>
      <c r="M99" s="17"/>
      <c r="N99" s="17"/>
      <c r="O99" s="17"/>
      <c r="P99" s="18"/>
    </row>
    <row r="100" spans="1:16" x14ac:dyDescent="0.25">
      <c r="A100" s="1" t="s">
        <v>22</v>
      </c>
      <c r="B100" s="1" t="s">
        <v>23</v>
      </c>
      <c r="E100" s="1"/>
      <c r="J100" s="156"/>
      <c r="K100" s="10"/>
      <c r="L100" s="11"/>
    </row>
    <row r="101" spans="1:16" x14ac:dyDescent="0.25">
      <c r="E101" s="1"/>
      <c r="J101" s="156"/>
      <c r="K101" s="10"/>
      <c r="L101" s="11"/>
    </row>
    <row r="102" spans="1:16" x14ac:dyDescent="0.25">
      <c r="A102" s="1" t="s">
        <v>23</v>
      </c>
      <c r="B102" s="1" t="s">
        <v>21</v>
      </c>
      <c r="E102" s="1"/>
      <c r="J102" s="156"/>
      <c r="K102" s="10"/>
      <c r="L102" s="11"/>
    </row>
    <row r="103" spans="1:16" x14ac:dyDescent="0.25">
      <c r="A103" s="1" t="s">
        <v>24</v>
      </c>
      <c r="B103" s="1" t="s">
        <v>20</v>
      </c>
      <c r="E103" s="1"/>
      <c r="L103" s="11"/>
    </row>
    <row r="104" spans="1:16" x14ac:dyDescent="0.25">
      <c r="A104" s="1" t="s">
        <v>25</v>
      </c>
      <c r="B104" s="1" t="s">
        <v>19</v>
      </c>
      <c r="E104" s="1"/>
      <c r="L104" s="11"/>
    </row>
    <row r="105" spans="1:16" x14ac:dyDescent="0.25">
      <c r="A105" s="1">
        <v>69</v>
      </c>
      <c r="B105" s="1">
        <v>60</v>
      </c>
      <c r="E105" s="1"/>
      <c r="L105" s="11"/>
    </row>
    <row r="106" spans="1:16" x14ac:dyDescent="0.25">
      <c r="E106" s="1"/>
    </row>
    <row r="107" spans="1:16" x14ac:dyDescent="0.25">
      <c r="A107" s="1" t="s">
        <v>20</v>
      </c>
      <c r="B107" s="1">
        <v>60</v>
      </c>
      <c r="E107" s="1"/>
    </row>
    <row r="108" spans="1:16" x14ac:dyDescent="0.25">
      <c r="A108" s="1" t="s">
        <v>21</v>
      </c>
      <c r="B108" s="1">
        <v>69</v>
      </c>
      <c r="E108" s="1"/>
    </row>
    <row r="109" spans="1:16" x14ac:dyDescent="0.25">
      <c r="A109" s="1" t="s">
        <v>22</v>
      </c>
      <c r="B109" s="1" t="s">
        <v>25</v>
      </c>
      <c r="E109" s="1"/>
    </row>
    <row r="110" spans="1:16" x14ac:dyDescent="0.25">
      <c r="A110" s="1" t="s">
        <v>23</v>
      </c>
      <c r="B110" s="1" t="s">
        <v>24</v>
      </c>
      <c r="E110" s="1"/>
    </row>
    <row r="111" spans="1:16" x14ac:dyDescent="0.25">
      <c r="E111" s="1"/>
    </row>
    <row r="112" spans="1:16" x14ac:dyDescent="0.25">
      <c r="A112" s="1" t="s">
        <v>24</v>
      </c>
      <c r="B112" s="1" t="s">
        <v>22</v>
      </c>
      <c r="E112" s="1"/>
    </row>
    <row r="113" spans="1:2" x14ac:dyDescent="0.25">
      <c r="A113" s="1" t="s">
        <v>25</v>
      </c>
      <c r="B113" s="1" t="s">
        <v>21</v>
      </c>
    </row>
    <row r="114" spans="1:2" x14ac:dyDescent="0.25">
      <c r="A114" s="1">
        <v>69</v>
      </c>
      <c r="B114" s="1" t="s">
        <v>20</v>
      </c>
    </row>
    <row r="115" spans="1:2" x14ac:dyDescent="0.25">
      <c r="A115" s="1">
        <v>60</v>
      </c>
      <c r="B115" s="1" t="s">
        <v>19</v>
      </c>
    </row>
    <row r="117" spans="1:2" x14ac:dyDescent="0.25">
      <c r="A117" s="1" t="s">
        <v>25</v>
      </c>
      <c r="B117" s="1" t="s">
        <v>23</v>
      </c>
    </row>
    <row r="118" spans="1:2" x14ac:dyDescent="0.25">
      <c r="A118" s="1">
        <v>69</v>
      </c>
      <c r="B118" s="1" t="s">
        <v>22</v>
      </c>
    </row>
    <row r="119" spans="1:2" x14ac:dyDescent="0.25">
      <c r="A119" s="1">
        <v>60</v>
      </c>
      <c r="B119" s="1" t="s">
        <v>21</v>
      </c>
    </row>
    <row r="120" spans="1:2" x14ac:dyDescent="0.25">
      <c r="A120" s="1" t="s">
        <v>19</v>
      </c>
      <c r="B120" s="1" t="s">
        <v>20</v>
      </c>
    </row>
  </sheetData>
  <phoneticPr fontId="15" type="noConversion"/>
  <conditionalFormatting sqref="S2:AD13 AE13 AD14">
    <cfRule type="cellIs" dxfId="2" priority="1" operator="greaterThan">
      <formula>1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F512-4301-4417-87C1-FBE14E31F0ED}">
  <dimension ref="A1:Q120"/>
  <sheetViews>
    <sheetView zoomScale="90" zoomScaleNormal="90" workbookViewId="0">
      <selection activeCell="O11" sqref="O11"/>
    </sheetView>
  </sheetViews>
  <sheetFormatPr defaultColWidth="8.85546875" defaultRowHeight="15.75" x14ac:dyDescent="0.25"/>
  <cols>
    <col min="1" max="1" width="5.28515625" style="1" customWidth="1"/>
    <col min="2" max="2" width="11.28515625" style="1" customWidth="1"/>
    <col min="3" max="3" width="27.140625" style="218" customWidth="1"/>
    <col min="4" max="4" width="27.7109375" style="1" customWidth="1"/>
    <col min="5" max="5" width="19.140625" style="3" bestFit="1" customWidth="1"/>
    <col min="6" max="7" width="2.7109375" style="1" customWidth="1"/>
    <col min="8" max="8" width="4.7109375" style="3" customWidth="1"/>
    <col min="9" max="9" width="5.140625" style="3" customWidth="1"/>
    <col min="10" max="10" width="12.140625" style="1" customWidth="1"/>
    <col min="11" max="11" width="5.42578125" style="1" customWidth="1"/>
    <col min="12" max="12" width="9.28515625" style="1" customWidth="1"/>
    <col min="13" max="13" width="19" style="1" customWidth="1"/>
    <col min="14" max="14" width="16.85546875" style="1" customWidth="1"/>
    <col min="15" max="15" width="27.85546875" style="1" customWidth="1"/>
    <col min="16" max="16" width="28" style="1" customWidth="1"/>
    <col min="17" max="17" width="5.42578125" style="1" bestFit="1" customWidth="1"/>
    <col min="18" max="18" width="5.140625" style="1" customWidth="1"/>
    <col min="19" max="19" width="7.85546875" style="1" bestFit="1" customWidth="1"/>
    <col min="20" max="20" width="11.85546875" style="1" bestFit="1" customWidth="1"/>
    <col min="21" max="21" width="13.140625" style="1" bestFit="1" customWidth="1"/>
    <col min="22" max="22" width="15.140625" style="1" bestFit="1" customWidth="1"/>
    <col min="23" max="24" width="14.42578125" style="1" bestFit="1" customWidth="1"/>
    <col min="25" max="25" width="17.85546875" style="1" bestFit="1" customWidth="1"/>
    <col min="26" max="26" width="14.85546875" style="1" bestFit="1" customWidth="1"/>
    <col min="27" max="16384" width="8.85546875" style="1"/>
  </cols>
  <sheetData>
    <row r="1" spans="1:17" x14ac:dyDescent="0.25">
      <c r="B1" s="1" t="s">
        <v>0</v>
      </c>
      <c r="C1" s="218" t="s">
        <v>1</v>
      </c>
      <c r="D1" s="2" t="s">
        <v>2</v>
      </c>
      <c r="E1" s="3" t="s">
        <v>135</v>
      </c>
      <c r="F1" s="1" t="s">
        <v>136</v>
      </c>
      <c r="G1" s="1" t="s">
        <v>137</v>
      </c>
      <c r="J1" s="4" t="s">
        <v>3</v>
      </c>
      <c r="K1" s="4" t="s">
        <v>4</v>
      </c>
      <c r="L1" s="4" t="s">
        <v>5</v>
      </c>
      <c r="M1" s="4" t="s">
        <v>6</v>
      </c>
      <c r="N1" s="4" t="s">
        <v>2</v>
      </c>
      <c r="O1" s="224" t="s">
        <v>7</v>
      </c>
      <c r="P1" s="225" t="s">
        <v>8</v>
      </c>
      <c r="Q1" s="7" t="s">
        <v>9</v>
      </c>
    </row>
    <row r="2" spans="1:17" x14ac:dyDescent="0.25">
      <c r="A2" s="1">
        <v>11</v>
      </c>
      <c r="B2" s="228" t="s">
        <v>32</v>
      </c>
      <c r="C2" s="229" t="s">
        <v>33</v>
      </c>
      <c r="D2" s="228" t="s">
        <v>16</v>
      </c>
      <c r="E2" s="3">
        <f>SUM(F2:G2)</f>
        <v>2</v>
      </c>
      <c r="F2" s="1">
        <f t="shared" ref="F2:F33" si="0">COUNTIF(H:H,$A2)</f>
        <v>1</v>
      </c>
      <c r="G2" s="1">
        <f t="shared" ref="G2:G33" si="1">COUNTIF(I:I,$A2)</f>
        <v>1</v>
      </c>
      <c r="H2" s="3">
        <v>21</v>
      </c>
      <c r="I2" s="3">
        <v>22</v>
      </c>
      <c r="J2" s="231">
        <v>46136</v>
      </c>
      <c r="K2" s="232">
        <f>J2</f>
        <v>46136</v>
      </c>
      <c r="L2" s="233">
        <v>0.70833333333333337</v>
      </c>
      <c r="M2" s="234" t="s">
        <v>15</v>
      </c>
      <c r="N2" s="234" t="s">
        <v>138</v>
      </c>
      <c r="O2" s="235" t="str">
        <f t="shared" ref="O2:P4" si="2">VLOOKUP(H2,$A:$C,3,0)</f>
        <v>MaPa Punainen</v>
      </c>
      <c r="P2" s="236" t="str">
        <f t="shared" si="2"/>
        <v>Pääskyvuori Gepardit 2015</v>
      </c>
      <c r="Q2" s="1" t="s">
        <v>144</v>
      </c>
    </row>
    <row r="3" spans="1:17" x14ac:dyDescent="0.25">
      <c r="A3" s="1">
        <v>12</v>
      </c>
      <c r="B3" s="228" t="s">
        <v>34</v>
      </c>
      <c r="C3" s="229" t="s">
        <v>35</v>
      </c>
      <c r="D3" s="228" t="s">
        <v>16</v>
      </c>
      <c r="E3" s="3">
        <f t="shared" ref="E3:E66" si="3">SUM(F3:G3)</f>
        <v>2</v>
      </c>
      <c r="F3" s="1">
        <f t="shared" si="0"/>
        <v>1</v>
      </c>
      <c r="G3" s="1">
        <f t="shared" si="1"/>
        <v>1</v>
      </c>
      <c r="H3" s="3">
        <v>23</v>
      </c>
      <c r="I3" s="3">
        <v>24</v>
      </c>
      <c r="J3" s="237">
        <v>46136</v>
      </c>
      <c r="K3" s="238">
        <f>J3</f>
        <v>46136</v>
      </c>
      <c r="L3" s="239">
        <v>0.70833333333333337</v>
      </c>
      <c r="M3" s="240" t="s">
        <v>15</v>
      </c>
      <c r="N3" s="240" t="s">
        <v>139</v>
      </c>
      <c r="O3" s="241" t="str">
        <f t="shared" si="2"/>
        <v>Peltolan Futarit Mustat</v>
      </c>
      <c r="P3" s="242" t="str">
        <f t="shared" si="2"/>
        <v>Hannunniitun Hait</v>
      </c>
    </row>
    <row r="4" spans="1:17" x14ac:dyDescent="0.25">
      <c r="A4" s="1">
        <v>13</v>
      </c>
      <c r="B4" s="228" t="s">
        <v>36</v>
      </c>
      <c r="C4" s="229" t="s">
        <v>37</v>
      </c>
      <c r="D4" s="228" t="s">
        <v>16</v>
      </c>
      <c r="E4" s="3">
        <f t="shared" si="3"/>
        <v>2</v>
      </c>
      <c r="F4" s="1">
        <f t="shared" si="0"/>
        <v>1</v>
      </c>
      <c r="G4" s="1">
        <f t="shared" si="1"/>
        <v>1</v>
      </c>
      <c r="H4" s="3">
        <v>25</v>
      </c>
      <c r="I4" s="3">
        <v>26</v>
      </c>
      <c r="J4" s="231">
        <v>46136</v>
      </c>
      <c r="K4" s="232">
        <f t="shared" ref="K4:K67" si="4">J4</f>
        <v>46136</v>
      </c>
      <c r="L4" s="233">
        <v>0.73263888888888884</v>
      </c>
      <c r="M4" s="234" t="s">
        <v>15</v>
      </c>
      <c r="N4" s="234" t="s">
        <v>138</v>
      </c>
      <c r="O4" s="235" t="str">
        <f t="shared" si="2"/>
        <v>Hepokulta valkoinen</v>
      </c>
      <c r="P4" s="236" t="str">
        <f t="shared" si="2"/>
        <v>Hirvensalon Nappulat 2015</v>
      </c>
      <c r="Q4" s="1" t="s">
        <v>144</v>
      </c>
    </row>
    <row r="5" spans="1:17" x14ac:dyDescent="0.25">
      <c r="A5" s="1">
        <v>14</v>
      </c>
      <c r="B5" s="228" t="s">
        <v>38</v>
      </c>
      <c r="C5" s="229" t="s">
        <v>39</v>
      </c>
      <c r="D5" s="228" t="s">
        <v>16</v>
      </c>
      <c r="E5" s="3">
        <f t="shared" si="3"/>
        <v>2</v>
      </c>
      <c r="F5" s="1">
        <f t="shared" si="0"/>
        <v>1</v>
      </c>
      <c r="G5" s="1">
        <f t="shared" si="1"/>
        <v>1</v>
      </c>
      <c r="H5" s="3">
        <v>27</v>
      </c>
      <c r="I5" s="3">
        <v>28</v>
      </c>
      <c r="J5" s="237">
        <v>46136</v>
      </c>
      <c r="K5" s="238">
        <f t="shared" si="4"/>
        <v>46136</v>
      </c>
      <c r="L5" s="239">
        <v>0.73263888888888884</v>
      </c>
      <c r="M5" s="240" t="s">
        <v>15</v>
      </c>
      <c r="N5" s="240" t="s">
        <v>139</v>
      </c>
      <c r="O5" s="241" t="str">
        <f t="shared" ref="O5:O11" si="5">VLOOKUP(H5,$A:$C,3,0)</f>
        <v>Hannunniitun Hurrikaanit</v>
      </c>
      <c r="P5" s="242" t="str">
        <f t="shared" ref="P5:P11" si="6">VLOOKUP(I5,$A:$C,3,0)</f>
        <v>Kaana 2015</v>
      </c>
    </row>
    <row r="6" spans="1:17" x14ac:dyDescent="0.25">
      <c r="A6" s="1">
        <v>15</v>
      </c>
      <c r="B6" s="228" t="s">
        <v>40</v>
      </c>
      <c r="C6" s="229" t="s">
        <v>41</v>
      </c>
      <c r="D6" s="228" t="s">
        <v>16</v>
      </c>
      <c r="E6" s="3">
        <f t="shared" si="3"/>
        <v>2</v>
      </c>
      <c r="F6" s="1">
        <f t="shared" si="0"/>
        <v>1</v>
      </c>
      <c r="G6" s="1">
        <f t="shared" si="1"/>
        <v>1</v>
      </c>
      <c r="H6" s="3">
        <v>29</v>
      </c>
      <c r="I6" s="3">
        <v>21</v>
      </c>
      <c r="J6" s="231">
        <v>46136</v>
      </c>
      <c r="K6" s="232">
        <f t="shared" si="4"/>
        <v>46136</v>
      </c>
      <c r="L6" s="233">
        <v>0.75694444444444453</v>
      </c>
      <c r="M6" s="234" t="s">
        <v>15</v>
      </c>
      <c r="N6" s="234" t="s">
        <v>138</v>
      </c>
      <c r="O6" s="235" t="str">
        <f t="shared" si="5"/>
        <v>Pohjolan Puumat</v>
      </c>
      <c r="P6" s="236" t="str">
        <f t="shared" si="6"/>
        <v>MaPa Punainen</v>
      </c>
      <c r="Q6" s="1" t="s">
        <v>144</v>
      </c>
    </row>
    <row r="7" spans="1:17" x14ac:dyDescent="0.25">
      <c r="A7" s="1">
        <v>16</v>
      </c>
      <c r="B7" s="228" t="s">
        <v>42</v>
      </c>
      <c r="C7" s="229" t="s">
        <v>43</v>
      </c>
      <c r="D7" s="228" t="s">
        <v>16</v>
      </c>
      <c r="E7" s="3">
        <f t="shared" si="3"/>
        <v>2</v>
      </c>
      <c r="F7" s="1">
        <f t="shared" si="0"/>
        <v>1</v>
      </c>
      <c r="G7" s="1">
        <f t="shared" si="1"/>
        <v>1</v>
      </c>
      <c r="H7" s="3">
        <v>22</v>
      </c>
      <c r="I7" s="3">
        <v>23</v>
      </c>
      <c r="J7" s="237">
        <v>46136</v>
      </c>
      <c r="K7" s="238">
        <f t="shared" si="4"/>
        <v>46136</v>
      </c>
      <c r="L7" s="239">
        <v>0.75694444444444453</v>
      </c>
      <c r="M7" s="240" t="s">
        <v>15</v>
      </c>
      <c r="N7" s="240" t="s">
        <v>139</v>
      </c>
      <c r="O7" s="241" t="str">
        <f t="shared" si="5"/>
        <v>Pääskyvuori Gepardit 2015</v>
      </c>
      <c r="P7" s="242" t="str">
        <f t="shared" si="6"/>
        <v>Peltolan Futarit Mustat</v>
      </c>
    </row>
    <row r="8" spans="1:17" x14ac:dyDescent="0.25">
      <c r="A8" s="1">
        <v>17</v>
      </c>
      <c r="B8" s="228" t="s">
        <v>44</v>
      </c>
      <c r="C8" s="230" t="s">
        <v>45</v>
      </c>
      <c r="D8" s="228" t="s">
        <v>16</v>
      </c>
      <c r="E8" s="3">
        <f t="shared" si="3"/>
        <v>2</v>
      </c>
      <c r="F8" s="1">
        <f t="shared" si="0"/>
        <v>1</v>
      </c>
      <c r="G8" s="1">
        <f t="shared" si="1"/>
        <v>1</v>
      </c>
      <c r="H8" s="3">
        <v>24</v>
      </c>
      <c r="I8" s="3">
        <v>25</v>
      </c>
      <c r="J8" s="231">
        <v>46136</v>
      </c>
      <c r="K8" s="232">
        <f>J8</f>
        <v>46136</v>
      </c>
      <c r="L8" s="233">
        <v>0.78125</v>
      </c>
      <c r="M8" s="234" t="s">
        <v>15</v>
      </c>
      <c r="N8" s="234" t="s">
        <v>138</v>
      </c>
      <c r="O8" s="235" t="str">
        <f t="shared" si="5"/>
        <v>Hannunniitun Hait</v>
      </c>
      <c r="P8" s="236" t="str">
        <f t="shared" si="6"/>
        <v>Hepokulta valkoinen</v>
      </c>
      <c r="Q8" s="1" t="s">
        <v>144</v>
      </c>
    </row>
    <row r="9" spans="1:17" x14ac:dyDescent="0.25">
      <c r="A9" s="1">
        <v>21</v>
      </c>
      <c r="B9" s="226" t="s">
        <v>32</v>
      </c>
      <c r="C9" s="227" t="s">
        <v>46</v>
      </c>
      <c r="D9" s="226" t="s">
        <v>15</v>
      </c>
      <c r="E9" s="3">
        <f t="shared" si="3"/>
        <v>2</v>
      </c>
      <c r="F9" s="1">
        <f t="shared" si="0"/>
        <v>1</v>
      </c>
      <c r="G9" s="1">
        <f t="shared" si="1"/>
        <v>1</v>
      </c>
      <c r="H9" s="3">
        <v>26</v>
      </c>
      <c r="I9" s="3">
        <v>27</v>
      </c>
      <c r="J9" s="243">
        <v>46136</v>
      </c>
      <c r="K9" s="244">
        <f>J9</f>
        <v>46136</v>
      </c>
      <c r="L9" s="239">
        <v>0.78125</v>
      </c>
      <c r="M9" s="240" t="s">
        <v>15</v>
      </c>
      <c r="N9" s="240" t="s">
        <v>139</v>
      </c>
      <c r="O9" s="241" t="str">
        <f t="shared" si="5"/>
        <v>Hirvensalon Nappulat 2015</v>
      </c>
      <c r="P9" s="242" t="str">
        <f t="shared" si="6"/>
        <v>Hannunniitun Hurrikaanit</v>
      </c>
    </row>
    <row r="10" spans="1:17" x14ac:dyDescent="0.25">
      <c r="A10" s="1">
        <v>22</v>
      </c>
      <c r="B10" s="226" t="s">
        <v>47</v>
      </c>
      <c r="C10" s="227" t="s">
        <v>48</v>
      </c>
      <c r="D10" s="226" t="s">
        <v>15</v>
      </c>
      <c r="E10" s="3">
        <f t="shared" si="3"/>
        <v>2</v>
      </c>
      <c r="F10" s="1">
        <f t="shared" si="0"/>
        <v>1</v>
      </c>
      <c r="G10" s="1">
        <f t="shared" si="1"/>
        <v>1</v>
      </c>
      <c r="H10" s="3">
        <v>28</v>
      </c>
      <c r="I10" s="3">
        <v>29</v>
      </c>
      <c r="J10" s="245">
        <v>46136</v>
      </c>
      <c r="K10" s="246">
        <f t="shared" si="4"/>
        <v>46136</v>
      </c>
      <c r="L10" s="233">
        <v>0.80555555555555547</v>
      </c>
      <c r="M10" s="234" t="s">
        <v>15</v>
      </c>
      <c r="N10" s="234" t="s">
        <v>138</v>
      </c>
      <c r="O10" s="235" t="str">
        <f t="shared" si="5"/>
        <v>Kaana 2015</v>
      </c>
      <c r="P10" s="236" t="str">
        <f t="shared" si="6"/>
        <v>Pohjolan Puumat</v>
      </c>
      <c r="Q10" s="1" t="s">
        <v>144</v>
      </c>
    </row>
    <row r="11" spans="1:17" x14ac:dyDescent="0.25">
      <c r="A11" s="1">
        <v>23</v>
      </c>
      <c r="B11" s="226" t="s">
        <v>34</v>
      </c>
      <c r="C11" s="227" t="s">
        <v>49</v>
      </c>
      <c r="D11" s="226" t="s">
        <v>15</v>
      </c>
      <c r="E11" s="3">
        <f t="shared" si="3"/>
        <v>2</v>
      </c>
      <c r="F11" s="1">
        <f t="shared" si="0"/>
        <v>1</v>
      </c>
      <c r="G11" s="1">
        <f t="shared" si="1"/>
        <v>1</v>
      </c>
      <c r="J11" s="243">
        <v>46136</v>
      </c>
      <c r="K11" s="244">
        <f t="shared" si="4"/>
        <v>46136</v>
      </c>
      <c r="L11" s="239">
        <v>0.80555555555555547</v>
      </c>
      <c r="M11" s="240" t="s">
        <v>15</v>
      </c>
      <c r="N11" s="240" t="s">
        <v>139</v>
      </c>
      <c r="O11" s="241" t="e">
        <f t="shared" si="5"/>
        <v>#N/A</v>
      </c>
      <c r="P11" s="242" t="e">
        <f t="shared" si="6"/>
        <v>#N/A</v>
      </c>
    </row>
    <row r="12" spans="1:17" x14ac:dyDescent="0.25">
      <c r="A12" s="1">
        <v>24</v>
      </c>
      <c r="B12" s="226" t="s">
        <v>55</v>
      </c>
      <c r="C12" s="227" t="s">
        <v>133</v>
      </c>
      <c r="D12" s="226" t="s">
        <v>15</v>
      </c>
      <c r="E12" s="3">
        <f t="shared" si="3"/>
        <v>2</v>
      </c>
      <c r="F12" s="1">
        <f t="shared" si="0"/>
        <v>1</v>
      </c>
      <c r="G12" s="1">
        <f t="shared" si="1"/>
        <v>1</v>
      </c>
      <c r="J12" s="156">
        <v>46136</v>
      </c>
      <c r="K12" s="10">
        <f t="shared" si="4"/>
        <v>46136</v>
      </c>
      <c r="L12" s="11"/>
      <c r="O12" s="80"/>
      <c r="P12" s="80"/>
    </row>
    <row r="13" spans="1:17" x14ac:dyDescent="0.25">
      <c r="A13" s="1">
        <v>25</v>
      </c>
      <c r="B13" s="226" t="s">
        <v>36</v>
      </c>
      <c r="C13" s="227" t="s">
        <v>52</v>
      </c>
      <c r="D13" s="226" t="s">
        <v>15</v>
      </c>
      <c r="E13" s="3">
        <f t="shared" si="3"/>
        <v>2</v>
      </c>
      <c r="F13" s="1">
        <f t="shared" si="0"/>
        <v>1</v>
      </c>
      <c r="G13" s="1">
        <f t="shared" si="1"/>
        <v>1</v>
      </c>
      <c r="J13" s="156">
        <v>46136</v>
      </c>
      <c r="K13" s="10">
        <f t="shared" si="4"/>
        <v>46136</v>
      </c>
      <c r="L13" s="11"/>
      <c r="O13" s="80"/>
      <c r="P13" s="80"/>
    </row>
    <row r="14" spans="1:17" x14ac:dyDescent="0.25">
      <c r="A14" s="1">
        <v>26</v>
      </c>
      <c r="B14" s="226" t="s">
        <v>53</v>
      </c>
      <c r="C14" s="227" t="s">
        <v>54</v>
      </c>
      <c r="D14" s="226" t="s">
        <v>15</v>
      </c>
      <c r="E14" s="3">
        <f t="shared" si="3"/>
        <v>2</v>
      </c>
      <c r="F14" s="1">
        <f t="shared" si="0"/>
        <v>1</v>
      </c>
      <c r="G14" s="1">
        <f t="shared" si="1"/>
        <v>1</v>
      </c>
      <c r="H14" s="3">
        <v>11</v>
      </c>
      <c r="I14" s="3">
        <v>12</v>
      </c>
      <c r="J14" s="247">
        <v>46136</v>
      </c>
      <c r="K14" s="248">
        <f t="shared" si="4"/>
        <v>46136</v>
      </c>
      <c r="L14" s="249">
        <v>0.70833333333333337</v>
      </c>
      <c r="M14" s="250" t="s">
        <v>16</v>
      </c>
      <c r="N14" s="250" t="s">
        <v>140</v>
      </c>
      <c r="O14" s="251" t="str">
        <f t="shared" ref="O14:O23" si="7">VLOOKUP(H14,$A:$C,3,0)</f>
        <v>MaPa Musta</v>
      </c>
      <c r="P14" s="252" t="str">
        <f t="shared" ref="P14:P23" si="8">VLOOKUP(I14,$A:$C,3,0)</f>
        <v>Peltolan Futarit Keltaiset</v>
      </c>
      <c r="Q14" s="1" t="s">
        <v>144</v>
      </c>
    </row>
    <row r="15" spans="1:17" x14ac:dyDescent="0.25">
      <c r="A15" s="1">
        <v>27</v>
      </c>
      <c r="B15" s="226" t="s">
        <v>55</v>
      </c>
      <c r="C15" s="227" t="s">
        <v>132</v>
      </c>
      <c r="D15" s="226" t="s">
        <v>15</v>
      </c>
      <c r="E15" s="3">
        <f t="shared" si="3"/>
        <v>2</v>
      </c>
      <c r="F15" s="1">
        <f t="shared" si="0"/>
        <v>1</v>
      </c>
      <c r="G15" s="1">
        <f t="shared" si="1"/>
        <v>1</v>
      </c>
      <c r="H15" s="3">
        <v>13</v>
      </c>
      <c r="I15" s="3">
        <v>14</v>
      </c>
      <c r="J15" s="253">
        <v>46136</v>
      </c>
      <c r="K15" s="254">
        <f t="shared" si="4"/>
        <v>46136</v>
      </c>
      <c r="L15" s="255">
        <v>0.70833333333333337</v>
      </c>
      <c r="M15" s="256" t="s">
        <v>16</v>
      </c>
      <c r="N15" s="256" t="s">
        <v>141</v>
      </c>
      <c r="O15" s="257" t="str">
        <f t="shared" si="7"/>
        <v>Hepokulta sininen</v>
      </c>
      <c r="P15" s="258" t="str">
        <f t="shared" si="8"/>
        <v>Uittamon Ukkoset</v>
      </c>
    </row>
    <row r="16" spans="1:17" x14ac:dyDescent="0.25">
      <c r="A16" s="1">
        <v>28</v>
      </c>
      <c r="B16" s="226" t="s">
        <v>50</v>
      </c>
      <c r="C16" s="227" t="s">
        <v>51</v>
      </c>
      <c r="D16" s="226" t="s">
        <v>15</v>
      </c>
      <c r="E16" s="3">
        <f t="shared" si="3"/>
        <v>2</v>
      </c>
      <c r="F16" s="1">
        <f t="shared" si="0"/>
        <v>1</v>
      </c>
      <c r="G16" s="1">
        <f t="shared" si="1"/>
        <v>1</v>
      </c>
      <c r="H16" s="3">
        <v>15</v>
      </c>
      <c r="I16" s="3">
        <v>16</v>
      </c>
      <c r="J16" s="247">
        <v>46136</v>
      </c>
      <c r="K16" s="248">
        <f t="shared" si="4"/>
        <v>46136</v>
      </c>
      <c r="L16" s="249">
        <v>0.73263888888888884</v>
      </c>
      <c r="M16" s="250" t="s">
        <v>16</v>
      </c>
      <c r="N16" s="250" t="s">
        <v>140</v>
      </c>
      <c r="O16" s="259" t="str">
        <f t="shared" si="7"/>
        <v>Vakke 2015-16</v>
      </c>
      <c r="P16" s="252" t="str">
        <f t="shared" si="8"/>
        <v>Kärsämäen Ryminä -15</v>
      </c>
      <c r="Q16" s="1" t="s">
        <v>144</v>
      </c>
    </row>
    <row r="17" spans="1:17" x14ac:dyDescent="0.25">
      <c r="A17" s="1">
        <v>29</v>
      </c>
      <c r="B17" s="226" t="s">
        <v>44</v>
      </c>
      <c r="C17" s="227" t="s">
        <v>56</v>
      </c>
      <c r="D17" s="226" t="s">
        <v>15</v>
      </c>
      <c r="E17" s="3">
        <f t="shared" si="3"/>
        <v>2</v>
      </c>
      <c r="F17" s="1">
        <f t="shared" si="0"/>
        <v>1</v>
      </c>
      <c r="G17" s="1">
        <f t="shared" si="1"/>
        <v>1</v>
      </c>
      <c r="H17" s="3">
        <v>17</v>
      </c>
      <c r="I17" s="3">
        <v>11</v>
      </c>
      <c r="J17" s="253">
        <v>46136</v>
      </c>
      <c r="K17" s="254">
        <f t="shared" si="4"/>
        <v>46136</v>
      </c>
      <c r="L17" s="255">
        <v>0.73263888888888884</v>
      </c>
      <c r="M17" s="256" t="s">
        <v>16</v>
      </c>
      <c r="N17" s="256" t="s">
        <v>141</v>
      </c>
      <c r="O17" s="256" t="str">
        <f t="shared" si="7"/>
        <v>HePo 2015</v>
      </c>
      <c r="P17" s="258" t="str">
        <f t="shared" si="8"/>
        <v>MaPa Musta</v>
      </c>
    </row>
    <row r="18" spans="1:17" x14ac:dyDescent="0.25">
      <c r="A18" s="1">
        <v>31</v>
      </c>
      <c r="B18" s="75" t="s">
        <v>38</v>
      </c>
      <c r="C18" s="76" t="s">
        <v>39</v>
      </c>
      <c r="D18" s="75" t="s">
        <v>18</v>
      </c>
      <c r="E18" s="3">
        <f t="shared" si="3"/>
        <v>0</v>
      </c>
      <c r="F18" s="1">
        <f t="shared" si="0"/>
        <v>0</v>
      </c>
      <c r="G18" s="1">
        <f t="shared" si="1"/>
        <v>0</v>
      </c>
      <c r="H18" s="3">
        <v>12</v>
      </c>
      <c r="I18" s="3">
        <v>13</v>
      </c>
      <c r="J18" s="247">
        <v>46136</v>
      </c>
      <c r="K18" s="248">
        <f t="shared" si="4"/>
        <v>46136</v>
      </c>
      <c r="L18" s="249">
        <v>0.75694444444444453</v>
      </c>
      <c r="M18" s="250" t="s">
        <v>16</v>
      </c>
      <c r="N18" s="250" t="s">
        <v>140</v>
      </c>
      <c r="O18" s="251" t="str">
        <f t="shared" si="7"/>
        <v>Peltolan Futarit Keltaiset</v>
      </c>
      <c r="P18" s="252" t="str">
        <f t="shared" si="8"/>
        <v>Hepokulta sininen</v>
      </c>
      <c r="Q18" s="1" t="s">
        <v>144</v>
      </c>
    </row>
    <row r="19" spans="1:17" x14ac:dyDescent="0.25">
      <c r="A19" s="1">
        <v>32</v>
      </c>
      <c r="B19" s="75" t="s">
        <v>57</v>
      </c>
      <c r="C19" s="76" t="s">
        <v>58</v>
      </c>
      <c r="D19" s="75" t="s">
        <v>18</v>
      </c>
      <c r="E19" s="3">
        <f t="shared" si="3"/>
        <v>0</v>
      </c>
      <c r="F19" s="1">
        <f t="shared" si="0"/>
        <v>0</v>
      </c>
      <c r="G19" s="1">
        <f t="shared" si="1"/>
        <v>0</v>
      </c>
      <c r="H19" s="3">
        <v>14</v>
      </c>
      <c r="I19" s="3">
        <v>15</v>
      </c>
      <c r="J19" s="260">
        <v>46136</v>
      </c>
      <c r="K19" s="261">
        <f t="shared" si="4"/>
        <v>46136</v>
      </c>
      <c r="L19" s="262">
        <v>0.75694444444444453</v>
      </c>
      <c r="M19" s="263" t="s">
        <v>16</v>
      </c>
      <c r="N19" s="263" t="s">
        <v>141</v>
      </c>
      <c r="O19" s="264" t="str">
        <f t="shared" si="7"/>
        <v>Uittamon Ukkoset</v>
      </c>
      <c r="P19" s="265" t="str">
        <f t="shared" si="8"/>
        <v>Vakke 2015-16</v>
      </c>
    </row>
    <row r="20" spans="1:17" x14ac:dyDescent="0.25">
      <c r="A20" s="1">
        <v>33</v>
      </c>
      <c r="B20" s="75" t="s">
        <v>59</v>
      </c>
      <c r="C20" s="76" t="s">
        <v>60</v>
      </c>
      <c r="D20" s="75" t="s">
        <v>18</v>
      </c>
      <c r="E20" s="3">
        <f t="shared" si="3"/>
        <v>0</v>
      </c>
      <c r="F20" s="1">
        <f t="shared" si="0"/>
        <v>0</v>
      </c>
      <c r="G20" s="1">
        <f t="shared" si="1"/>
        <v>0</v>
      </c>
      <c r="H20" s="3">
        <v>16</v>
      </c>
      <c r="I20" s="3">
        <v>17</v>
      </c>
      <c r="J20" s="253">
        <v>46136</v>
      </c>
      <c r="K20" s="254">
        <f t="shared" si="4"/>
        <v>46136</v>
      </c>
      <c r="L20" s="255">
        <v>0.78125</v>
      </c>
      <c r="M20" s="256" t="s">
        <v>16</v>
      </c>
      <c r="N20" s="256" t="s">
        <v>140</v>
      </c>
      <c r="O20" s="257" t="str">
        <f t="shared" si="7"/>
        <v>Kärsämäen Ryminä -15</v>
      </c>
      <c r="P20" s="258" t="str">
        <f t="shared" si="8"/>
        <v>HePo 2015</v>
      </c>
      <c r="Q20" s="1" t="s">
        <v>144</v>
      </c>
    </row>
    <row r="21" spans="1:17" x14ac:dyDescent="0.25">
      <c r="A21" s="1">
        <v>34</v>
      </c>
      <c r="B21" s="75" t="s">
        <v>32</v>
      </c>
      <c r="C21" s="76" t="s">
        <v>61</v>
      </c>
      <c r="D21" s="75" t="s">
        <v>18</v>
      </c>
      <c r="E21" s="3">
        <f t="shared" si="3"/>
        <v>0</v>
      </c>
      <c r="F21" s="1">
        <f t="shared" si="0"/>
        <v>0</v>
      </c>
      <c r="G21" s="1">
        <f t="shared" si="1"/>
        <v>0</v>
      </c>
      <c r="J21" s="153">
        <v>46136</v>
      </c>
      <c r="K21" s="83">
        <f t="shared" si="4"/>
        <v>46136</v>
      </c>
      <c r="L21" s="85">
        <v>0.78125</v>
      </c>
      <c r="M21" s="84" t="s">
        <v>16</v>
      </c>
      <c r="N21" s="84" t="s">
        <v>141</v>
      </c>
      <c r="O21" s="86" t="e">
        <f t="shared" si="7"/>
        <v>#N/A</v>
      </c>
      <c r="P21" s="216" t="e">
        <f t="shared" si="8"/>
        <v>#N/A</v>
      </c>
    </row>
    <row r="22" spans="1:17" x14ac:dyDescent="0.25">
      <c r="A22" s="1">
        <v>35</v>
      </c>
      <c r="B22" s="75" t="s">
        <v>44</v>
      </c>
      <c r="C22" s="76" t="s">
        <v>44</v>
      </c>
      <c r="D22" s="75" t="s">
        <v>18</v>
      </c>
      <c r="E22" s="3">
        <f t="shared" si="3"/>
        <v>0</v>
      </c>
      <c r="F22" s="1">
        <f t="shared" si="0"/>
        <v>0</v>
      </c>
      <c r="G22" s="1">
        <f t="shared" si="1"/>
        <v>0</v>
      </c>
      <c r="J22" s="151">
        <v>46136</v>
      </c>
      <c r="K22" s="10">
        <f t="shared" si="4"/>
        <v>46136</v>
      </c>
      <c r="L22" s="11">
        <v>0.80555555555555547</v>
      </c>
      <c r="M22" s="1" t="s">
        <v>16</v>
      </c>
      <c r="N22" s="1" t="s">
        <v>140</v>
      </c>
      <c r="O22" s="80" t="e">
        <f t="shared" si="7"/>
        <v>#N/A</v>
      </c>
      <c r="P22" s="217" t="e">
        <f t="shared" si="8"/>
        <v>#N/A</v>
      </c>
    </row>
    <row r="23" spans="1:17" x14ac:dyDescent="0.25">
      <c r="A23" s="1">
        <v>36</v>
      </c>
      <c r="B23" s="75" t="s">
        <v>42</v>
      </c>
      <c r="C23" s="76" t="s">
        <v>62</v>
      </c>
      <c r="D23" s="75" t="s">
        <v>18</v>
      </c>
      <c r="E23" s="3">
        <f t="shared" si="3"/>
        <v>0</v>
      </c>
      <c r="F23" s="1">
        <f t="shared" si="0"/>
        <v>0</v>
      </c>
      <c r="G23" s="1">
        <f t="shared" si="1"/>
        <v>0</v>
      </c>
      <c r="J23" s="153">
        <v>46136</v>
      </c>
      <c r="K23" s="83">
        <f t="shared" si="4"/>
        <v>46136</v>
      </c>
      <c r="L23" s="85">
        <v>0.80555555555555547</v>
      </c>
      <c r="M23" s="84" t="s">
        <v>16</v>
      </c>
      <c r="N23" s="84" t="s">
        <v>141</v>
      </c>
      <c r="O23" s="86" t="e">
        <f t="shared" si="7"/>
        <v>#N/A</v>
      </c>
      <c r="P23" s="216" t="e">
        <f t="shared" si="8"/>
        <v>#N/A</v>
      </c>
    </row>
    <row r="24" spans="1:17" x14ac:dyDescent="0.25">
      <c r="A24" s="1">
        <v>37</v>
      </c>
      <c r="B24" s="75" t="s">
        <v>63</v>
      </c>
      <c r="C24" s="76" t="s">
        <v>64</v>
      </c>
      <c r="D24" s="75" t="s">
        <v>18</v>
      </c>
      <c r="E24" s="3">
        <f t="shared" si="3"/>
        <v>0</v>
      </c>
      <c r="F24" s="1">
        <f t="shared" si="0"/>
        <v>0</v>
      </c>
      <c r="G24" s="1">
        <f t="shared" si="1"/>
        <v>0</v>
      </c>
      <c r="J24" s="156">
        <v>46136</v>
      </c>
      <c r="K24" s="10">
        <f t="shared" si="4"/>
        <v>46136</v>
      </c>
      <c r="L24" s="11"/>
      <c r="O24" s="80"/>
      <c r="P24" s="80"/>
    </row>
    <row r="25" spans="1:17" x14ac:dyDescent="0.25">
      <c r="A25" s="1">
        <v>38</v>
      </c>
      <c r="B25" s="75" t="s">
        <v>55</v>
      </c>
      <c r="C25" s="76" t="s">
        <v>65</v>
      </c>
      <c r="D25" s="75" t="s">
        <v>18</v>
      </c>
      <c r="E25" s="3">
        <f t="shared" si="3"/>
        <v>0</v>
      </c>
      <c r="F25" s="1">
        <f t="shared" si="0"/>
        <v>0</v>
      </c>
      <c r="G25" s="1">
        <f t="shared" si="1"/>
        <v>0</v>
      </c>
      <c r="J25" s="156">
        <v>46136</v>
      </c>
      <c r="K25" s="10">
        <f t="shared" si="4"/>
        <v>46136</v>
      </c>
      <c r="L25" s="11"/>
      <c r="O25" s="80"/>
      <c r="P25" s="80"/>
    </row>
    <row r="26" spans="1:17" x14ac:dyDescent="0.25">
      <c r="A26" s="1">
        <v>41</v>
      </c>
      <c r="B26" s="88" t="s">
        <v>34</v>
      </c>
      <c r="C26" s="89" t="s">
        <v>66</v>
      </c>
      <c r="D26" s="88" t="s">
        <v>67</v>
      </c>
      <c r="E26" s="3">
        <f t="shared" si="3"/>
        <v>0</v>
      </c>
      <c r="F26" s="1">
        <f t="shared" si="0"/>
        <v>0</v>
      </c>
      <c r="G26" s="1">
        <f t="shared" si="1"/>
        <v>0</v>
      </c>
      <c r="J26" s="156">
        <v>46136</v>
      </c>
      <c r="K26" s="10">
        <f t="shared" si="4"/>
        <v>46136</v>
      </c>
      <c r="L26" s="11"/>
    </row>
    <row r="27" spans="1:17" x14ac:dyDescent="0.25">
      <c r="A27" s="1">
        <v>42</v>
      </c>
      <c r="B27" s="88" t="s">
        <v>68</v>
      </c>
      <c r="C27" s="89" t="s">
        <v>68</v>
      </c>
      <c r="D27" s="88" t="s">
        <v>67</v>
      </c>
      <c r="E27" s="3">
        <f t="shared" si="3"/>
        <v>0</v>
      </c>
      <c r="F27" s="1">
        <f t="shared" si="0"/>
        <v>0</v>
      </c>
      <c r="G27" s="1">
        <f t="shared" si="1"/>
        <v>0</v>
      </c>
      <c r="J27" s="156">
        <v>46136</v>
      </c>
      <c r="K27" s="10">
        <f t="shared" si="4"/>
        <v>46136</v>
      </c>
      <c r="L27" s="11"/>
    </row>
    <row r="28" spans="1:17" x14ac:dyDescent="0.25">
      <c r="A28" s="1">
        <v>43</v>
      </c>
      <c r="B28" s="88" t="s">
        <v>53</v>
      </c>
      <c r="C28" s="89" t="s">
        <v>69</v>
      </c>
      <c r="D28" s="88" t="s">
        <v>67</v>
      </c>
      <c r="E28" s="3">
        <f t="shared" si="3"/>
        <v>0</v>
      </c>
      <c r="F28" s="1">
        <f t="shared" si="0"/>
        <v>0</v>
      </c>
      <c r="G28" s="1">
        <f t="shared" si="1"/>
        <v>0</v>
      </c>
      <c r="J28" s="156">
        <v>46136</v>
      </c>
      <c r="K28" s="10">
        <f t="shared" si="4"/>
        <v>46136</v>
      </c>
      <c r="L28" s="11"/>
    </row>
    <row r="29" spans="1:17" x14ac:dyDescent="0.25">
      <c r="A29" s="1">
        <v>51</v>
      </c>
      <c r="B29" s="96" t="s">
        <v>32</v>
      </c>
      <c r="C29" s="97" t="s">
        <v>70</v>
      </c>
      <c r="D29" s="96" t="s">
        <v>17</v>
      </c>
      <c r="E29" s="3">
        <f t="shared" si="3"/>
        <v>0</v>
      </c>
      <c r="F29" s="1">
        <f t="shared" si="0"/>
        <v>0</v>
      </c>
      <c r="G29" s="1">
        <f t="shared" si="1"/>
        <v>0</v>
      </c>
      <c r="J29" s="156">
        <v>46136</v>
      </c>
      <c r="K29" s="10">
        <f t="shared" si="4"/>
        <v>46136</v>
      </c>
      <c r="L29" s="11"/>
      <c r="O29" s="80"/>
      <c r="P29" s="80"/>
    </row>
    <row r="30" spans="1:17" x14ac:dyDescent="0.25">
      <c r="A30" s="1">
        <v>52</v>
      </c>
      <c r="B30" s="96" t="s">
        <v>34</v>
      </c>
      <c r="C30" s="97" t="s">
        <v>34</v>
      </c>
      <c r="D30" s="96" t="s">
        <v>17</v>
      </c>
      <c r="E30" s="3">
        <f t="shared" si="3"/>
        <v>0</v>
      </c>
      <c r="F30" s="1">
        <f t="shared" si="0"/>
        <v>0</v>
      </c>
      <c r="G30" s="1">
        <f t="shared" si="1"/>
        <v>0</v>
      </c>
      <c r="J30" s="156">
        <v>46136</v>
      </c>
      <c r="K30" s="10">
        <f t="shared" si="4"/>
        <v>46136</v>
      </c>
      <c r="L30" s="11"/>
      <c r="O30" s="80"/>
      <c r="P30" s="80"/>
    </row>
    <row r="31" spans="1:17" x14ac:dyDescent="0.25">
      <c r="A31" s="1">
        <v>53</v>
      </c>
      <c r="B31" s="96" t="s">
        <v>44</v>
      </c>
      <c r="C31" s="97" t="s">
        <v>71</v>
      </c>
      <c r="D31" s="96" t="s">
        <v>17</v>
      </c>
      <c r="E31" s="3">
        <f t="shared" si="3"/>
        <v>0</v>
      </c>
      <c r="F31" s="1">
        <f t="shared" si="0"/>
        <v>0</v>
      </c>
      <c r="G31" s="1">
        <f t="shared" si="1"/>
        <v>0</v>
      </c>
      <c r="J31" s="156">
        <v>46136</v>
      </c>
      <c r="K31" s="10">
        <f t="shared" si="4"/>
        <v>46136</v>
      </c>
      <c r="L31" s="11"/>
      <c r="O31" s="80"/>
      <c r="P31" s="80"/>
    </row>
    <row r="32" spans="1:17" x14ac:dyDescent="0.25">
      <c r="A32" s="1">
        <v>54</v>
      </c>
      <c r="B32" s="96" t="s">
        <v>59</v>
      </c>
      <c r="C32" s="97" t="s">
        <v>72</v>
      </c>
      <c r="D32" s="96" t="s">
        <v>17</v>
      </c>
      <c r="E32" s="3">
        <f t="shared" si="3"/>
        <v>0</v>
      </c>
      <c r="F32" s="1">
        <f t="shared" si="0"/>
        <v>0</v>
      </c>
      <c r="G32" s="1">
        <f t="shared" si="1"/>
        <v>0</v>
      </c>
      <c r="J32" s="156">
        <v>46136</v>
      </c>
      <c r="K32" s="10">
        <f t="shared" si="4"/>
        <v>46136</v>
      </c>
      <c r="L32" s="11"/>
      <c r="O32" s="80"/>
      <c r="P32" s="80"/>
    </row>
    <row r="33" spans="1:16" x14ac:dyDescent="0.25">
      <c r="A33" s="1">
        <v>55</v>
      </c>
      <c r="B33" s="96" t="s">
        <v>55</v>
      </c>
      <c r="C33" s="97" t="s">
        <v>73</v>
      </c>
      <c r="D33" s="96" t="s">
        <v>17</v>
      </c>
      <c r="E33" s="3">
        <f t="shared" si="3"/>
        <v>0</v>
      </c>
      <c r="F33" s="1">
        <f t="shared" si="0"/>
        <v>0</v>
      </c>
      <c r="G33" s="1">
        <f t="shared" si="1"/>
        <v>0</v>
      </c>
      <c r="J33" s="156">
        <v>46136</v>
      </c>
      <c r="K33" s="10">
        <f t="shared" si="4"/>
        <v>46136</v>
      </c>
      <c r="L33" s="11"/>
      <c r="O33" s="80"/>
      <c r="P33" s="80"/>
    </row>
    <row r="34" spans="1:16" x14ac:dyDescent="0.25">
      <c r="A34" s="1">
        <v>61</v>
      </c>
      <c r="B34" s="98" t="s">
        <v>44</v>
      </c>
      <c r="C34" s="99" t="s">
        <v>74</v>
      </c>
      <c r="D34" s="98" t="s">
        <v>75</v>
      </c>
      <c r="E34" s="3">
        <f t="shared" si="3"/>
        <v>0</v>
      </c>
      <c r="F34" s="1">
        <f t="shared" ref="F34:F65" si="9">COUNTIF(H:H,$A34)</f>
        <v>0</v>
      </c>
      <c r="G34" s="1">
        <f t="shared" ref="G34:G65" si="10">COUNTIF(I:I,$A34)</f>
        <v>0</v>
      </c>
      <c r="J34" s="156">
        <v>46136</v>
      </c>
      <c r="K34" s="10">
        <f t="shared" si="4"/>
        <v>46136</v>
      </c>
      <c r="L34" s="11"/>
      <c r="O34" s="80"/>
      <c r="P34" s="80"/>
    </row>
    <row r="35" spans="1:16" x14ac:dyDescent="0.25">
      <c r="A35" s="1">
        <v>62</v>
      </c>
      <c r="B35" s="98" t="s">
        <v>59</v>
      </c>
      <c r="C35" s="99" t="s">
        <v>76</v>
      </c>
      <c r="D35" s="98" t="s">
        <v>75</v>
      </c>
      <c r="E35" s="3">
        <f t="shared" si="3"/>
        <v>0</v>
      </c>
      <c r="F35" s="1">
        <f t="shared" si="9"/>
        <v>0</v>
      </c>
      <c r="G35" s="1">
        <f t="shared" si="10"/>
        <v>0</v>
      </c>
      <c r="J35" s="156">
        <v>46136</v>
      </c>
      <c r="K35" s="10">
        <f t="shared" si="4"/>
        <v>46136</v>
      </c>
      <c r="L35" s="11"/>
      <c r="O35" s="80"/>
      <c r="P35" s="80"/>
    </row>
    <row r="36" spans="1:16" x14ac:dyDescent="0.25">
      <c r="A36" s="1">
        <v>63</v>
      </c>
      <c r="B36" s="98" t="s">
        <v>55</v>
      </c>
      <c r="C36" s="99" t="s">
        <v>77</v>
      </c>
      <c r="D36" s="98" t="s">
        <v>75</v>
      </c>
      <c r="E36" s="3">
        <f t="shared" si="3"/>
        <v>0</v>
      </c>
      <c r="F36" s="1">
        <f t="shared" si="9"/>
        <v>0</v>
      </c>
      <c r="G36" s="1">
        <f t="shared" si="10"/>
        <v>0</v>
      </c>
      <c r="J36" s="156">
        <v>46136</v>
      </c>
      <c r="K36" s="10">
        <f t="shared" si="4"/>
        <v>46136</v>
      </c>
      <c r="L36" s="11"/>
    </row>
    <row r="37" spans="1:16" x14ac:dyDescent="0.25">
      <c r="A37" s="1">
        <v>71</v>
      </c>
      <c r="B37" s="188" t="s">
        <v>42</v>
      </c>
      <c r="C37" s="189" t="s">
        <v>78</v>
      </c>
      <c r="D37" s="188" t="s">
        <v>79</v>
      </c>
      <c r="E37" s="3">
        <f t="shared" si="3"/>
        <v>0</v>
      </c>
      <c r="F37" s="1">
        <f t="shared" si="9"/>
        <v>0</v>
      </c>
      <c r="G37" s="1">
        <f t="shared" si="10"/>
        <v>0</v>
      </c>
      <c r="J37" s="156">
        <v>46136</v>
      </c>
      <c r="K37" s="10">
        <f t="shared" si="4"/>
        <v>46136</v>
      </c>
      <c r="L37" s="11"/>
    </row>
    <row r="38" spans="1:16" x14ac:dyDescent="0.25">
      <c r="A38" s="1">
        <v>72</v>
      </c>
      <c r="B38" s="188" t="s">
        <v>53</v>
      </c>
      <c r="C38" s="189" t="s">
        <v>80</v>
      </c>
      <c r="D38" s="188" t="s">
        <v>79</v>
      </c>
      <c r="E38" s="3">
        <f t="shared" si="3"/>
        <v>0</v>
      </c>
      <c r="F38" s="1">
        <f t="shared" si="9"/>
        <v>0</v>
      </c>
      <c r="G38" s="1">
        <f t="shared" si="10"/>
        <v>0</v>
      </c>
      <c r="J38" s="156">
        <v>46136</v>
      </c>
      <c r="K38" s="10">
        <f t="shared" si="4"/>
        <v>46136</v>
      </c>
      <c r="L38" s="11"/>
    </row>
    <row r="39" spans="1:16" x14ac:dyDescent="0.25">
      <c r="A39" s="1">
        <v>73</v>
      </c>
      <c r="B39" s="188" t="s">
        <v>38</v>
      </c>
      <c r="C39" s="189" t="s">
        <v>81</v>
      </c>
      <c r="D39" s="188" t="s">
        <v>79</v>
      </c>
      <c r="E39" s="3">
        <f t="shared" si="3"/>
        <v>0</v>
      </c>
      <c r="F39" s="1">
        <f t="shared" si="9"/>
        <v>0</v>
      </c>
      <c r="G39" s="1">
        <f t="shared" si="10"/>
        <v>0</v>
      </c>
      <c r="J39" s="156">
        <v>46136</v>
      </c>
      <c r="K39" s="10">
        <f t="shared" si="4"/>
        <v>46136</v>
      </c>
      <c r="L39" s="11"/>
    </row>
    <row r="40" spans="1:16" x14ac:dyDescent="0.25">
      <c r="A40" s="1">
        <v>74</v>
      </c>
      <c r="B40" s="188" t="s">
        <v>44</v>
      </c>
      <c r="C40" s="189" t="s">
        <v>82</v>
      </c>
      <c r="D40" s="188" t="s">
        <v>79</v>
      </c>
      <c r="E40" s="3">
        <f t="shared" si="3"/>
        <v>0</v>
      </c>
      <c r="F40" s="1">
        <f t="shared" si="9"/>
        <v>0</v>
      </c>
      <c r="G40" s="1">
        <f t="shared" si="10"/>
        <v>0</v>
      </c>
      <c r="J40" s="156">
        <v>46136</v>
      </c>
      <c r="K40" s="10">
        <f t="shared" si="4"/>
        <v>46136</v>
      </c>
      <c r="L40" s="11"/>
    </row>
    <row r="41" spans="1:16" x14ac:dyDescent="0.25">
      <c r="A41" s="1">
        <v>75</v>
      </c>
      <c r="B41" s="188" t="s">
        <v>32</v>
      </c>
      <c r="C41" s="189" t="s">
        <v>83</v>
      </c>
      <c r="D41" s="188" t="s">
        <v>79</v>
      </c>
      <c r="E41" s="3">
        <f t="shared" si="3"/>
        <v>0</v>
      </c>
      <c r="F41" s="1">
        <f t="shared" si="9"/>
        <v>0</v>
      </c>
      <c r="G41" s="1">
        <f t="shared" si="10"/>
        <v>0</v>
      </c>
      <c r="J41" s="156">
        <v>46136</v>
      </c>
      <c r="K41" s="10">
        <f t="shared" si="4"/>
        <v>46136</v>
      </c>
      <c r="L41" s="11"/>
    </row>
    <row r="42" spans="1:16" x14ac:dyDescent="0.25">
      <c r="A42" s="1">
        <v>76</v>
      </c>
      <c r="B42" s="188" t="s">
        <v>59</v>
      </c>
      <c r="C42" s="189" t="s">
        <v>84</v>
      </c>
      <c r="D42" s="188" t="s">
        <v>79</v>
      </c>
      <c r="E42" s="3">
        <f t="shared" si="3"/>
        <v>0</v>
      </c>
      <c r="F42" s="1">
        <f t="shared" si="9"/>
        <v>0</v>
      </c>
      <c r="G42" s="1">
        <f t="shared" si="10"/>
        <v>0</v>
      </c>
      <c r="J42" s="156">
        <v>46136</v>
      </c>
      <c r="K42" s="10">
        <f t="shared" si="4"/>
        <v>46136</v>
      </c>
      <c r="L42" s="11"/>
    </row>
    <row r="43" spans="1:16" x14ac:dyDescent="0.25">
      <c r="A43" s="1">
        <v>77</v>
      </c>
      <c r="B43" s="188" t="s">
        <v>40</v>
      </c>
      <c r="C43" s="189" t="s">
        <v>85</v>
      </c>
      <c r="D43" s="188" t="s">
        <v>79</v>
      </c>
      <c r="E43" s="3">
        <f t="shared" si="3"/>
        <v>0</v>
      </c>
      <c r="F43" s="1">
        <f t="shared" si="9"/>
        <v>0</v>
      </c>
      <c r="G43" s="1">
        <f t="shared" si="10"/>
        <v>0</v>
      </c>
      <c r="J43" s="156">
        <v>46136</v>
      </c>
      <c r="K43" s="10">
        <f t="shared" si="4"/>
        <v>46136</v>
      </c>
      <c r="L43" s="11"/>
    </row>
    <row r="44" spans="1:16" x14ac:dyDescent="0.25">
      <c r="A44" s="1">
        <v>78</v>
      </c>
      <c r="B44" s="188" t="s">
        <v>86</v>
      </c>
      <c r="C44" s="189" t="s">
        <v>86</v>
      </c>
      <c r="D44" s="188" t="s">
        <v>79</v>
      </c>
      <c r="E44" s="3">
        <f t="shared" si="3"/>
        <v>0</v>
      </c>
      <c r="F44" s="1">
        <f t="shared" si="9"/>
        <v>0</v>
      </c>
      <c r="G44" s="1">
        <f t="shared" si="10"/>
        <v>0</v>
      </c>
      <c r="J44" s="156">
        <v>46136</v>
      </c>
      <c r="K44" s="10">
        <f t="shared" si="4"/>
        <v>46136</v>
      </c>
      <c r="L44" s="11"/>
    </row>
    <row r="45" spans="1:16" x14ac:dyDescent="0.25">
      <c r="A45" s="1">
        <v>79</v>
      </c>
      <c r="B45" s="188" t="s">
        <v>63</v>
      </c>
      <c r="C45" s="189" t="s">
        <v>87</v>
      </c>
      <c r="D45" s="188" t="s">
        <v>79</v>
      </c>
      <c r="E45" s="3">
        <f t="shared" si="3"/>
        <v>0</v>
      </c>
      <c r="F45" s="1">
        <f t="shared" si="9"/>
        <v>0</v>
      </c>
      <c r="G45" s="1">
        <f t="shared" si="10"/>
        <v>0</v>
      </c>
      <c r="J45" s="156">
        <v>46136</v>
      </c>
      <c r="K45" s="10">
        <f t="shared" si="4"/>
        <v>46136</v>
      </c>
      <c r="L45" s="11"/>
    </row>
    <row r="46" spans="1:16" x14ac:dyDescent="0.25">
      <c r="A46" s="1">
        <v>81</v>
      </c>
      <c r="B46" s="176" t="s">
        <v>38</v>
      </c>
      <c r="C46" s="177" t="s">
        <v>88</v>
      </c>
      <c r="D46" s="176" t="s">
        <v>12</v>
      </c>
      <c r="E46" s="3">
        <f t="shared" si="3"/>
        <v>1</v>
      </c>
      <c r="F46" s="1">
        <f t="shared" si="9"/>
        <v>0</v>
      </c>
      <c r="G46" s="1">
        <f t="shared" si="10"/>
        <v>1</v>
      </c>
      <c r="J46" s="156">
        <v>46136</v>
      </c>
      <c r="K46" s="10">
        <f t="shared" si="4"/>
        <v>46136</v>
      </c>
      <c r="L46" s="11"/>
    </row>
    <row r="47" spans="1:16" x14ac:dyDescent="0.25">
      <c r="A47" s="1">
        <v>82</v>
      </c>
      <c r="B47" s="176" t="s">
        <v>44</v>
      </c>
      <c r="C47" s="177" t="s">
        <v>89</v>
      </c>
      <c r="D47" s="176" t="s">
        <v>12</v>
      </c>
      <c r="E47" s="3">
        <f t="shared" si="3"/>
        <v>1</v>
      </c>
      <c r="F47" s="1">
        <f t="shared" si="9"/>
        <v>1</v>
      </c>
      <c r="G47" s="1">
        <f t="shared" si="10"/>
        <v>0</v>
      </c>
      <c r="H47" s="41"/>
      <c r="I47" s="41"/>
      <c r="J47" s="156">
        <v>46136</v>
      </c>
      <c r="K47" s="10">
        <f t="shared" si="4"/>
        <v>46136</v>
      </c>
      <c r="L47" s="11"/>
    </row>
    <row r="48" spans="1:16" x14ac:dyDescent="0.25">
      <c r="A48" s="1">
        <v>83</v>
      </c>
      <c r="B48" s="176" t="s">
        <v>32</v>
      </c>
      <c r="C48" s="177" t="s">
        <v>90</v>
      </c>
      <c r="D48" s="176" t="s">
        <v>12</v>
      </c>
      <c r="E48" s="3">
        <f t="shared" si="3"/>
        <v>2</v>
      </c>
      <c r="F48" s="1">
        <f t="shared" si="9"/>
        <v>1</v>
      </c>
      <c r="G48" s="1">
        <f t="shared" si="10"/>
        <v>1</v>
      </c>
      <c r="J48" s="156">
        <v>46136</v>
      </c>
      <c r="K48" s="10">
        <f t="shared" si="4"/>
        <v>46136</v>
      </c>
      <c r="L48" s="11"/>
    </row>
    <row r="49" spans="1:12" x14ac:dyDescent="0.25">
      <c r="A49" s="1">
        <v>84</v>
      </c>
      <c r="B49" s="176" t="s">
        <v>68</v>
      </c>
      <c r="C49" s="177" t="s">
        <v>91</v>
      </c>
      <c r="D49" s="176" t="s">
        <v>12</v>
      </c>
      <c r="E49" s="3">
        <f t="shared" si="3"/>
        <v>1</v>
      </c>
      <c r="F49" s="1">
        <f t="shared" si="9"/>
        <v>0</v>
      </c>
      <c r="G49" s="1">
        <f t="shared" si="10"/>
        <v>1</v>
      </c>
      <c r="J49" s="156">
        <v>46136</v>
      </c>
      <c r="K49" s="10">
        <f t="shared" si="4"/>
        <v>46136</v>
      </c>
      <c r="L49" s="11"/>
    </row>
    <row r="50" spans="1:12" x14ac:dyDescent="0.25">
      <c r="A50" s="1">
        <v>85</v>
      </c>
      <c r="B50" s="176" t="s">
        <v>59</v>
      </c>
      <c r="C50" s="177" t="s">
        <v>92</v>
      </c>
      <c r="D50" s="176" t="s">
        <v>12</v>
      </c>
      <c r="E50" s="3">
        <f t="shared" si="3"/>
        <v>1</v>
      </c>
      <c r="F50" s="1">
        <f t="shared" si="9"/>
        <v>1</v>
      </c>
      <c r="G50" s="1">
        <f t="shared" si="10"/>
        <v>0</v>
      </c>
      <c r="J50" s="156">
        <v>46136</v>
      </c>
      <c r="K50" s="10">
        <f t="shared" si="4"/>
        <v>46136</v>
      </c>
      <c r="L50" s="11"/>
    </row>
    <row r="51" spans="1:12" x14ac:dyDescent="0.25">
      <c r="A51" s="1">
        <v>86</v>
      </c>
      <c r="B51" s="176" t="s">
        <v>63</v>
      </c>
      <c r="C51" s="177" t="s">
        <v>87</v>
      </c>
      <c r="D51" s="176" t="s">
        <v>12</v>
      </c>
      <c r="E51" s="3">
        <f t="shared" si="3"/>
        <v>2</v>
      </c>
      <c r="F51" s="1">
        <f t="shared" si="9"/>
        <v>1</v>
      </c>
      <c r="G51" s="1">
        <f t="shared" si="10"/>
        <v>1</v>
      </c>
      <c r="J51" s="156">
        <v>46136</v>
      </c>
      <c r="K51" s="10">
        <f t="shared" si="4"/>
        <v>46136</v>
      </c>
      <c r="L51" s="11"/>
    </row>
    <row r="52" spans="1:12" x14ac:dyDescent="0.25">
      <c r="A52" s="1">
        <v>91</v>
      </c>
      <c r="B52" s="157" t="s">
        <v>42</v>
      </c>
      <c r="C52" s="219" t="s">
        <v>93</v>
      </c>
      <c r="D52" s="157" t="s">
        <v>94</v>
      </c>
      <c r="E52" s="3">
        <f t="shared" si="3"/>
        <v>0</v>
      </c>
      <c r="F52" s="1">
        <f t="shared" si="9"/>
        <v>0</v>
      </c>
      <c r="G52" s="1">
        <f t="shared" si="10"/>
        <v>0</v>
      </c>
      <c r="H52" s="41"/>
      <c r="I52" s="41"/>
      <c r="J52" s="156">
        <v>46136</v>
      </c>
      <c r="K52" s="10">
        <f t="shared" si="4"/>
        <v>46136</v>
      </c>
      <c r="L52" s="11"/>
    </row>
    <row r="53" spans="1:12" x14ac:dyDescent="0.25">
      <c r="A53" s="1">
        <v>92</v>
      </c>
      <c r="B53" s="157" t="s">
        <v>53</v>
      </c>
      <c r="C53" s="158" t="s">
        <v>99</v>
      </c>
      <c r="D53" s="157" t="s">
        <v>94</v>
      </c>
      <c r="E53" s="3">
        <f t="shared" si="3"/>
        <v>0</v>
      </c>
      <c r="F53" s="1">
        <f t="shared" si="9"/>
        <v>0</v>
      </c>
      <c r="G53" s="1">
        <f t="shared" si="10"/>
        <v>0</v>
      </c>
      <c r="J53" s="156">
        <v>46136</v>
      </c>
      <c r="K53" s="10">
        <f t="shared" si="4"/>
        <v>46136</v>
      </c>
      <c r="L53" s="11"/>
    </row>
    <row r="54" spans="1:12" x14ac:dyDescent="0.25">
      <c r="A54" s="1">
        <v>93</v>
      </c>
      <c r="B54" s="157" t="s">
        <v>44</v>
      </c>
      <c r="C54" s="158" t="s">
        <v>96</v>
      </c>
      <c r="D54" s="157" t="s">
        <v>94</v>
      </c>
      <c r="E54" s="3">
        <f t="shared" si="3"/>
        <v>0</v>
      </c>
      <c r="F54" s="1">
        <f t="shared" si="9"/>
        <v>0</v>
      </c>
      <c r="G54" s="1">
        <f t="shared" si="10"/>
        <v>0</v>
      </c>
      <c r="J54" s="156">
        <v>46136</v>
      </c>
      <c r="K54" s="10">
        <f t="shared" si="4"/>
        <v>46136</v>
      </c>
      <c r="L54" s="11"/>
    </row>
    <row r="55" spans="1:12" x14ac:dyDescent="0.25">
      <c r="A55" s="1">
        <v>94</v>
      </c>
      <c r="B55" s="157" t="s">
        <v>55</v>
      </c>
      <c r="C55" s="158" t="s">
        <v>101</v>
      </c>
      <c r="D55" s="157" t="s">
        <v>94</v>
      </c>
      <c r="E55" s="3">
        <f t="shared" si="3"/>
        <v>0</v>
      </c>
      <c r="F55" s="1">
        <f t="shared" si="9"/>
        <v>0</v>
      </c>
      <c r="G55" s="1">
        <f t="shared" si="10"/>
        <v>0</v>
      </c>
      <c r="J55" s="156">
        <v>46136</v>
      </c>
      <c r="K55" s="10">
        <f t="shared" si="4"/>
        <v>46136</v>
      </c>
      <c r="L55" s="11"/>
    </row>
    <row r="56" spans="1:12" x14ac:dyDescent="0.25">
      <c r="A56" s="1">
        <v>95</v>
      </c>
      <c r="B56" s="157" t="s">
        <v>53</v>
      </c>
      <c r="C56" s="158" t="s">
        <v>98</v>
      </c>
      <c r="D56" s="157" t="s">
        <v>94</v>
      </c>
      <c r="E56" s="3">
        <f t="shared" si="3"/>
        <v>0</v>
      </c>
      <c r="F56" s="1">
        <f t="shared" si="9"/>
        <v>0</v>
      </c>
      <c r="G56" s="1">
        <f t="shared" si="10"/>
        <v>0</v>
      </c>
      <c r="H56" s="41"/>
      <c r="I56" s="41"/>
      <c r="J56" s="156">
        <v>46136</v>
      </c>
      <c r="K56" s="10">
        <f t="shared" si="4"/>
        <v>46136</v>
      </c>
      <c r="L56" s="11"/>
    </row>
    <row r="57" spans="1:12" x14ac:dyDescent="0.25">
      <c r="A57" s="1">
        <v>96</v>
      </c>
      <c r="B57" s="157" t="s">
        <v>38</v>
      </c>
      <c r="C57" s="158" t="s">
        <v>95</v>
      </c>
      <c r="D57" s="157" t="s">
        <v>94</v>
      </c>
      <c r="E57" s="3">
        <f t="shared" si="3"/>
        <v>0</v>
      </c>
      <c r="F57" s="1">
        <f t="shared" si="9"/>
        <v>0</v>
      </c>
      <c r="G57" s="1">
        <f t="shared" si="10"/>
        <v>0</v>
      </c>
      <c r="J57" s="156">
        <v>46136</v>
      </c>
      <c r="K57" s="10">
        <f t="shared" si="4"/>
        <v>46136</v>
      </c>
      <c r="L57" s="11"/>
    </row>
    <row r="58" spans="1:12" x14ac:dyDescent="0.25">
      <c r="A58" s="1">
        <v>97</v>
      </c>
      <c r="B58" s="157" t="s">
        <v>32</v>
      </c>
      <c r="C58" s="158" t="s">
        <v>100</v>
      </c>
      <c r="D58" s="157" t="s">
        <v>94</v>
      </c>
      <c r="E58" s="3">
        <f t="shared" si="3"/>
        <v>0</v>
      </c>
      <c r="F58" s="1">
        <f t="shared" si="9"/>
        <v>0</v>
      </c>
      <c r="G58" s="1">
        <f t="shared" si="10"/>
        <v>0</v>
      </c>
      <c r="J58" s="156">
        <v>46136</v>
      </c>
      <c r="K58" s="10">
        <f t="shared" si="4"/>
        <v>46136</v>
      </c>
      <c r="L58" s="11"/>
    </row>
    <row r="59" spans="1:12" x14ac:dyDescent="0.25">
      <c r="A59" s="1">
        <v>98</v>
      </c>
      <c r="B59" s="157" t="s">
        <v>36</v>
      </c>
      <c r="C59" s="158" t="s">
        <v>97</v>
      </c>
      <c r="D59" s="157" t="s">
        <v>94</v>
      </c>
      <c r="E59" s="3">
        <f t="shared" si="3"/>
        <v>0</v>
      </c>
      <c r="F59" s="1">
        <f t="shared" si="9"/>
        <v>0</v>
      </c>
      <c r="G59" s="1">
        <f t="shared" si="10"/>
        <v>0</v>
      </c>
      <c r="H59" s="41"/>
      <c r="I59" s="41"/>
      <c r="J59" s="156">
        <v>46136</v>
      </c>
      <c r="K59" s="10">
        <f t="shared" si="4"/>
        <v>46136</v>
      </c>
      <c r="L59" s="11"/>
    </row>
    <row r="60" spans="1:12" x14ac:dyDescent="0.25">
      <c r="A60" s="1">
        <v>99</v>
      </c>
      <c r="B60" s="157" t="s">
        <v>55</v>
      </c>
      <c r="C60" s="158" t="s">
        <v>102</v>
      </c>
      <c r="D60" s="157" t="s">
        <v>94</v>
      </c>
      <c r="E60" s="3">
        <f t="shared" si="3"/>
        <v>0</v>
      </c>
      <c r="F60" s="1">
        <f t="shared" si="9"/>
        <v>0</v>
      </c>
      <c r="G60" s="1">
        <f t="shared" si="10"/>
        <v>0</v>
      </c>
      <c r="H60" s="41"/>
      <c r="I60" s="41"/>
      <c r="J60" s="156">
        <v>46136</v>
      </c>
      <c r="K60" s="10">
        <f t="shared" si="4"/>
        <v>46136</v>
      </c>
      <c r="L60" s="11"/>
    </row>
    <row r="61" spans="1:12" x14ac:dyDescent="0.25">
      <c r="A61" s="1" t="s">
        <v>115</v>
      </c>
      <c r="B61" s="131" t="s">
        <v>44</v>
      </c>
      <c r="C61" s="132" t="s">
        <v>134</v>
      </c>
      <c r="D61" s="131" t="s">
        <v>103</v>
      </c>
      <c r="E61" s="3">
        <f t="shared" si="3"/>
        <v>0</v>
      </c>
      <c r="F61" s="1">
        <f t="shared" si="9"/>
        <v>0</v>
      </c>
      <c r="G61" s="1">
        <f t="shared" si="10"/>
        <v>0</v>
      </c>
      <c r="J61" s="156">
        <v>46136</v>
      </c>
      <c r="K61" s="10">
        <f t="shared" si="4"/>
        <v>46136</v>
      </c>
      <c r="L61" s="11"/>
    </row>
    <row r="62" spans="1:12" x14ac:dyDescent="0.25">
      <c r="A62" s="1" t="s">
        <v>116</v>
      </c>
      <c r="B62" s="131" t="s">
        <v>36</v>
      </c>
      <c r="C62" s="132" t="s">
        <v>104</v>
      </c>
      <c r="D62" s="131" t="s">
        <v>103</v>
      </c>
      <c r="E62" s="3">
        <f t="shared" si="3"/>
        <v>0</v>
      </c>
      <c r="F62" s="1">
        <f t="shared" si="9"/>
        <v>0</v>
      </c>
      <c r="G62" s="1">
        <f t="shared" si="10"/>
        <v>0</v>
      </c>
      <c r="J62" s="156">
        <v>46136</v>
      </c>
      <c r="K62" s="10">
        <f t="shared" si="4"/>
        <v>46136</v>
      </c>
      <c r="L62" s="11"/>
    </row>
    <row r="63" spans="1:12" x14ac:dyDescent="0.25">
      <c r="A63" s="1" t="s">
        <v>117</v>
      </c>
      <c r="B63" s="131" t="s">
        <v>53</v>
      </c>
      <c r="C63" s="132" t="s">
        <v>105</v>
      </c>
      <c r="D63" s="131" t="s">
        <v>103</v>
      </c>
      <c r="E63" s="3">
        <f t="shared" si="3"/>
        <v>0</v>
      </c>
      <c r="F63" s="1">
        <f t="shared" si="9"/>
        <v>0</v>
      </c>
      <c r="G63" s="1">
        <f t="shared" si="10"/>
        <v>0</v>
      </c>
      <c r="H63" s="41"/>
      <c r="I63" s="41"/>
      <c r="J63" s="156">
        <v>46136</v>
      </c>
      <c r="K63" s="10">
        <f t="shared" si="4"/>
        <v>46136</v>
      </c>
      <c r="L63" s="11"/>
    </row>
    <row r="64" spans="1:12" x14ac:dyDescent="0.25">
      <c r="A64" s="1" t="s">
        <v>118</v>
      </c>
      <c r="B64" s="131" t="s">
        <v>32</v>
      </c>
      <c r="C64" s="132" t="s">
        <v>106</v>
      </c>
      <c r="D64" s="131" t="s">
        <v>103</v>
      </c>
      <c r="E64" s="3">
        <f t="shared" si="3"/>
        <v>0</v>
      </c>
      <c r="F64" s="1">
        <f t="shared" si="9"/>
        <v>0</v>
      </c>
      <c r="G64" s="1">
        <f t="shared" si="10"/>
        <v>0</v>
      </c>
      <c r="J64" s="156">
        <v>46136</v>
      </c>
      <c r="K64" s="10">
        <f t="shared" si="4"/>
        <v>46136</v>
      </c>
      <c r="L64" s="11"/>
    </row>
    <row r="65" spans="1:12" x14ac:dyDescent="0.25">
      <c r="A65" s="1" t="s">
        <v>119</v>
      </c>
      <c r="B65" s="124" t="s">
        <v>42</v>
      </c>
      <c r="C65" s="220" t="s">
        <v>107</v>
      </c>
      <c r="D65" s="124" t="s">
        <v>108</v>
      </c>
      <c r="E65" s="3">
        <f t="shared" si="3"/>
        <v>0</v>
      </c>
      <c r="F65" s="1">
        <f t="shared" si="9"/>
        <v>0</v>
      </c>
      <c r="G65" s="1">
        <f t="shared" si="10"/>
        <v>0</v>
      </c>
      <c r="J65" s="156">
        <v>46136</v>
      </c>
      <c r="K65" s="10">
        <f t="shared" si="4"/>
        <v>46136</v>
      </c>
      <c r="L65" s="11"/>
    </row>
    <row r="66" spans="1:12" x14ac:dyDescent="0.25">
      <c r="A66" s="1" t="s">
        <v>120</v>
      </c>
      <c r="B66" s="124" t="s">
        <v>38</v>
      </c>
      <c r="C66" s="220" t="s">
        <v>109</v>
      </c>
      <c r="D66" s="124" t="s">
        <v>108</v>
      </c>
      <c r="E66" s="3">
        <f t="shared" si="3"/>
        <v>0</v>
      </c>
      <c r="F66" s="1">
        <f t="shared" ref="F66:F72" si="11">COUNTIF(H:H,$A66)</f>
        <v>0</v>
      </c>
      <c r="G66" s="1">
        <f t="shared" ref="G66:G72" si="12">COUNTIF(I:I,$A66)</f>
        <v>0</v>
      </c>
      <c r="J66" s="156">
        <v>46136</v>
      </c>
      <c r="K66" s="10">
        <f t="shared" si="4"/>
        <v>46136</v>
      </c>
      <c r="L66" s="11"/>
    </row>
    <row r="67" spans="1:12" x14ac:dyDescent="0.25">
      <c r="A67" s="1" t="s">
        <v>121</v>
      </c>
      <c r="B67" s="124" t="s">
        <v>53</v>
      </c>
      <c r="C67" s="220" t="s">
        <v>105</v>
      </c>
      <c r="D67" s="124" t="s">
        <v>108</v>
      </c>
      <c r="E67" s="3">
        <f>SUM(F67:G67)</f>
        <v>0</v>
      </c>
      <c r="F67" s="1">
        <f t="shared" si="11"/>
        <v>0</v>
      </c>
      <c r="G67" s="1">
        <f t="shared" si="12"/>
        <v>0</v>
      </c>
      <c r="H67" s="41"/>
      <c r="I67" s="41"/>
      <c r="J67" s="156">
        <v>46136</v>
      </c>
      <c r="K67" s="10">
        <f t="shared" si="4"/>
        <v>46136</v>
      </c>
      <c r="L67" s="11"/>
    </row>
    <row r="68" spans="1:12" x14ac:dyDescent="0.25">
      <c r="A68" s="1" t="s">
        <v>122</v>
      </c>
      <c r="B68" s="124" t="s">
        <v>44</v>
      </c>
      <c r="C68" s="220" t="s">
        <v>131</v>
      </c>
      <c r="D68" s="124" t="s">
        <v>108</v>
      </c>
      <c r="E68" s="3">
        <f t="shared" ref="E68:E72" si="13">SUM(F68:G68)</f>
        <v>0</v>
      </c>
      <c r="F68" s="1">
        <f t="shared" si="11"/>
        <v>0</v>
      </c>
      <c r="G68" s="1">
        <f t="shared" si="12"/>
        <v>0</v>
      </c>
      <c r="J68" s="156">
        <v>46136</v>
      </c>
      <c r="K68" s="10">
        <f t="shared" ref="K68:K80" si="14">J68</f>
        <v>46136</v>
      </c>
      <c r="L68" s="11"/>
    </row>
    <row r="69" spans="1:12" x14ac:dyDescent="0.25">
      <c r="A69" s="1" t="s">
        <v>123</v>
      </c>
      <c r="B69" s="117" t="s">
        <v>110</v>
      </c>
      <c r="C69" s="221" t="s">
        <v>110</v>
      </c>
      <c r="D69" s="117" t="s">
        <v>111</v>
      </c>
      <c r="E69" s="3">
        <f t="shared" si="13"/>
        <v>0</v>
      </c>
      <c r="F69" s="1">
        <f t="shared" si="11"/>
        <v>0</v>
      </c>
      <c r="G69" s="1">
        <f t="shared" si="12"/>
        <v>0</v>
      </c>
      <c r="J69" s="156">
        <v>46136</v>
      </c>
      <c r="K69" s="10">
        <f t="shared" si="14"/>
        <v>46136</v>
      </c>
      <c r="L69" s="11"/>
    </row>
    <row r="70" spans="1:12" x14ac:dyDescent="0.25">
      <c r="A70" s="1" t="s">
        <v>124</v>
      </c>
      <c r="B70" s="117" t="s">
        <v>112</v>
      </c>
      <c r="C70" s="221" t="s">
        <v>112</v>
      </c>
      <c r="D70" s="117" t="s">
        <v>111</v>
      </c>
      <c r="E70" s="3">
        <f t="shared" si="13"/>
        <v>0</v>
      </c>
      <c r="F70" s="1">
        <f t="shared" si="11"/>
        <v>0</v>
      </c>
      <c r="G70" s="1">
        <f t="shared" si="12"/>
        <v>0</v>
      </c>
      <c r="J70" s="156">
        <v>46136</v>
      </c>
      <c r="K70" s="10">
        <f t="shared" si="14"/>
        <v>46136</v>
      </c>
      <c r="L70" s="11"/>
    </row>
    <row r="71" spans="1:12" x14ac:dyDescent="0.25">
      <c r="A71" s="1" t="s">
        <v>125</v>
      </c>
      <c r="B71" s="117" t="s">
        <v>113</v>
      </c>
      <c r="C71" s="221" t="s">
        <v>113</v>
      </c>
      <c r="D71" s="117" t="s">
        <v>111</v>
      </c>
      <c r="E71" s="3">
        <f t="shared" si="13"/>
        <v>0</v>
      </c>
      <c r="F71" s="1">
        <f t="shared" si="11"/>
        <v>0</v>
      </c>
      <c r="G71" s="1">
        <f t="shared" si="12"/>
        <v>0</v>
      </c>
      <c r="J71" s="156">
        <v>46136</v>
      </c>
      <c r="K71" s="10">
        <f t="shared" si="14"/>
        <v>46136</v>
      </c>
      <c r="L71" s="11"/>
    </row>
    <row r="72" spans="1:12" x14ac:dyDescent="0.25">
      <c r="A72" s="1" t="s">
        <v>126</v>
      </c>
      <c r="B72" s="117" t="s">
        <v>114</v>
      </c>
      <c r="C72" s="221" t="s">
        <v>114</v>
      </c>
      <c r="D72" s="117" t="s">
        <v>111</v>
      </c>
      <c r="E72" s="3">
        <f t="shared" si="13"/>
        <v>0</v>
      </c>
      <c r="F72" s="1">
        <f t="shared" si="11"/>
        <v>0</v>
      </c>
      <c r="G72" s="1">
        <f t="shared" si="12"/>
        <v>0</v>
      </c>
      <c r="J72" s="156">
        <v>46136</v>
      </c>
      <c r="K72" s="10">
        <f t="shared" si="14"/>
        <v>46136</v>
      </c>
      <c r="L72" s="11"/>
    </row>
    <row r="73" spans="1:12" x14ac:dyDescent="0.25">
      <c r="C73" s="222"/>
      <c r="D73" s="45"/>
      <c r="J73" s="156">
        <v>46136</v>
      </c>
      <c r="K73" s="10">
        <f t="shared" si="14"/>
        <v>46136</v>
      </c>
      <c r="L73" s="11"/>
    </row>
    <row r="74" spans="1:12" x14ac:dyDescent="0.25">
      <c r="C74" s="219"/>
      <c r="D74" s="158"/>
      <c r="J74" s="156">
        <v>46136</v>
      </c>
      <c r="K74" s="10">
        <f t="shared" si="14"/>
        <v>46136</v>
      </c>
      <c r="L74" s="11"/>
    </row>
    <row r="75" spans="1:12" x14ac:dyDescent="0.25">
      <c r="C75" s="223"/>
      <c r="D75" s="13"/>
      <c r="H75" s="3">
        <v>82</v>
      </c>
      <c r="I75" s="3">
        <v>83</v>
      </c>
      <c r="J75" s="156">
        <v>46136</v>
      </c>
      <c r="K75" s="10">
        <f t="shared" si="14"/>
        <v>46136</v>
      </c>
      <c r="L75" s="11"/>
    </row>
    <row r="76" spans="1:12" x14ac:dyDescent="0.25">
      <c r="A76" s="1" t="s">
        <v>26</v>
      </c>
      <c r="C76" s="223"/>
      <c r="D76" s="13" t="s">
        <v>27</v>
      </c>
      <c r="H76" s="42">
        <v>85</v>
      </c>
      <c r="I76" s="42">
        <v>86</v>
      </c>
      <c r="J76" s="156">
        <v>46136</v>
      </c>
      <c r="K76" s="10">
        <f t="shared" si="14"/>
        <v>46136</v>
      </c>
      <c r="L76" s="11"/>
    </row>
    <row r="77" spans="1:12" x14ac:dyDescent="0.25">
      <c r="A77" s="1">
        <v>69</v>
      </c>
      <c r="B77" s="1" t="s">
        <v>24</v>
      </c>
      <c r="C77" s="223"/>
      <c r="D77" s="42">
        <v>48</v>
      </c>
      <c r="H77" s="42"/>
      <c r="I77" s="42"/>
      <c r="J77" s="156">
        <v>46136</v>
      </c>
      <c r="K77" s="10">
        <f t="shared" si="14"/>
        <v>46136</v>
      </c>
      <c r="L77" s="11"/>
    </row>
    <row r="78" spans="1:12" x14ac:dyDescent="0.25">
      <c r="A78" s="1">
        <v>60</v>
      </c>
      <c r="B78" s="1" t="s">
        <v>23</v>
      </c>
      <c r="D78" s="42">
        <v>49</v>
      </c>
      <c r="E78" s="1"/>
      <c r="H78" s="42"/>
      <c r="I78" s="42"/>
      <c r="J78" s="156">
        <v>46136</v>
      </c>
      <c r="K78" s="10">
        <f t="shared" si="14"/>
        <v>46136</v>
      </c>
      <c r="L78" s="11"/>
    </row>
    <row r="79" spans="1:12" x14ac:dyDescent="0.25">
      <c r="A79" s="1" t="s">
        <v>19</v>
      </c>
      <c r="B79" s="1" t="s">
        <v>22</v>
      </c>
      <c r="D79" s="42">
        <v>40</v>
      </c>
      <c r="E79" s="1"/>
      <c r="F79"/>
      <c r="G79"/>
      <c r="H79" s="42">
        <v>83</v>
      </c>
      <c r="I79" s="42">
        <v>81</v>
      </c>
      <c r="J79" s="156">
        <v>46136</v>
      </c>
      <c r="K79" s="10">
        <f t="shared" si="14"/>
        <v>46136</v>
      </c>
      <c r="L79" s="11"/>
    </row>
    <row r="80" spans="1:12" x14ac:dyDescent="0.25">
      <c r="A80" s="1" t="s">
        <v>20</v>
      </c>
      <c r="B80" s="1" t="s">
        <v>21</v>
      </c>
      <c r="D80" s="42"/>
      <c r="E80" s="1"/>
      <c r="H80" s="42">
        <v>86</v>
      </c>
      <c r="I80" s="42">
        <v>84</v>
      </c>
      <c r="J80" s="156">
        <v>46136</v>
      </c>
      <c r="K80" s="10">
        <f t="shared" si="14"/>
        <v>46136</v>
      </c>
      <c r="L80" s="11"/>
    </row>
    <row r="81" spans="1:12" x14ac:dyDescent="0.25">
      <c r="D81" s="42">
        <v>49</v>
      </c>
      <c r="E81" s="1"/>
      <c r="H81" s="42"/>
      <c r="I81" s="42"/>
      <c r="J81" s="156"/>
      <c r="K81" s="10"/>
      <c r="L81" s="11"/>
    </row>
    <row r="82" spans="1:12" x14ac:dyDescent="0.25">
      <c r="A82" s="1" t="s">
        <v>21</v>
      </c>
      <c r="B82" s="1" t="s">
        <v>19</v>
      </c>
      <c r="D82" s="42" t="s">
        <v>31</v>
      </c>
      <c r="E82" s="1"/>
      <c r="H82" s="42"/>
      <c r="I82" s="42"/>
      <c r="J82" s="156"/>
      <c r="K82" s="10"/>
      <c r="L82" s="11"/>
    </row>
    <row r="83" spans="1:12" x14ac:dyDescent="0.25">
      <c r="A83" s="1" t="s">
        <v>22</v>
      </c>
      <c r="B83" s="1">
        <v>60</v>
      </c>
      <c r="D83" s="42">
        <v>48</v>
      </c>
      <c r="E83" s="1"/>
      <c r="H83" s="42"/>
      <c r="I83" s="42"/>
      <c r="J83" s="156"/>
      <c r="K83" s="10"/>
      <c r="L83" s="11"/>
    </row>
    <row r="84" spans="1:12" x14ac:dyDescent="0.25">
      <c r="A84" s="1" t="s">
        <v>23</v>
      </c>
      <c r="B84" s="1">
        <v>69</v>
      </c>
      <c r="D84" s="42"/>
      <c r="E84" s="1"/>
      <c r="H84" s="42"/>
      <c r="I84" s="42"/>
      <c r="J84" s="156"/>
      <c r="K84" s="10"/>
      <c r="L84" s="11"/>
    </row>
    <row r="85" spans="1:12" x14ac:dyDescent="0.25">
      <c r="A85" s="1" t="s">
        <v>24</v>
      </c>
      <c r="B85" s="1" t="s">
        <v>25</v>
      </c>
      <c r="D85" s="42" t="s">
        <v>31</v>
      </c>
      <c r="E85" s="1"/>
      <c r="H85" s="42"/>
      <c r="I85" s="42"/>
      <c r="J85" s="156"/>
      <c r="K85" s="10"/>
      <c r="L85" s="11"/>
    </row>
    <row r="86" spans="1:12" x14ac:dyDescent="0.25">
      <c r="D86" s="42">
        <v>48</v>
      </c>
      <c r="E86" s="1"/>
      <c r="H86" s="42"/>
      <c r="I86" s="42"/>
      <c r="J86" s="156"/>
      <c r="K86" s="10"/>
      <c r="L86" s="11"/>
    </row>
    <row r="87" spans="1:12" x14ac:dyDescent="0.25">
      <c r="A87" s="1">
        <v>60</v>
      </c>
      <c r="B87" s="1" t="s">
        <v>25</v>
      </c>
      <c r="D87" s="42">
        <v>47</v>
      </c>
      <c r="E87" s="1"/>
      <c r="H87" s="42"/>
      <c r="I87" s="42"/>
      <c r="J87" s="156"/>
      <c r="K87" s="10"/>
      <c r="L87" s="11"/>
    </row>
    <row r="88" spans="1:12" x14ac:dyDescent="0.25">
      <c r="A88" s="1" t="s">
        <v>19</v>
      </c>
      <c r="B88" s="1" t="s">
        <v>24</v>
      </c>
      <c r="E88" s="1"/>
      <c r="H88" s="42"/>
      <c r="I88" s="42"/>
      <c r="J88" s="156"/>
      <c r="K88" s="10"/>
      <c r="L88" s="11"/>
    </row>
    <row r="89" spans="1:12" x14ac:dyDescent="0.25">
      <c r="A89" s="1" t="s">
        <v>20</v>
      </c>
      <c r="B89" s="1" t="s">
        <v>23</v>
      </c>
      <c r="D89">
        <v>2</v>
      </c>
      <c r="E89" s="1"/>
      <c r="H89" s="42"/>
      <c r="I89" s="42"/>
      <c r="J89" s="156"/>
      <c r="K89" s="10"/>
      <c r="L89" s="11"/>
    </row>
    <row r="90" spans="1:12" x14ac:dyDescent="0.25">
      <c r="A90" s="1" t="s">
        <v>21</v>
      </c>
      <c r="B90" s="1" t="s">
        <v>22</v>
      </c>
      <c r="D90">
        <v>3</v>
      </c>
      <c r="E90" s="1"/>
      <c r="H90" s="42"/>
      <c r="I90" s="42"/>
      <c r="J90" s="156"/>
      <c r="K90" s="10"/>
      <c r="L90" s="11"/>
    </row>
    <row r="91" spans="1:12" x14ac:dyDescent="0.25">
      <c r="D91">
        <v>4</v>
      </c>
      <c r="E91" s="1"/>
      <c r="H91" s="42"/>
      <c r="I91" s="42"/>
      <c r="J91" s="156"/>
      <c r="K91" s="10"/>
      <c r="L91" s="11"/>
    </row>
    <row r="92" spans="1:12" x14ac:dyDescent="0.25">
      <c r="A92" s="1" t="s">
        <v>22</v>
      </c>
      <c r="B92" s="1" t="s">
        <v>20</v>
      </c>
      <c r="D92"/>
      <c r="E92" s="1"/>
      <c r="H92" s="42"/>
      <c r="I92" s="42"/>
      <c r="J92" s="156"/>
      <c r="K92" s="10"/>
      <c r="L92" s="11"/>
    </row>
    <row r="93" spans="1:12" x14ac:dyDescent="0.25">
      <c r="A93" s="1" t="s">
        <v>23</v>
      </c>
      <c r="B93" s="1" t="s">
        <v>19</v>
      </c>
      <c r="D93">
        <v>3</v>
      </c>
      <c r="E93" s="1"/>
      <c r="H93" s="42"/>
      <c r="I93" s="42"/>
      <c r="J93" s="156"/>
      <c r="K93" s="10"/>
      <c r="L93" s="11"/>
    </row>
    <row r="94" spans="1:12" x14ac:dyDescent="0.25">
      <c r="A94" s="1" t="s">
        <v>24</v>
      </c>
      <c r="B94" s="1">
        <v>60</v>
      </c>
      <c r="D94">
        <v>6</v>
      </c>
      <c r="E94" s="1"/>
      <c r="J94" s="156"/>
      <c r="K94" s="10"/>
      <c r="L94" s="11"/>
    </row>
    <row r="95" spans="1:12" x14ac:dyDescent="0.25">
      <c r="A95" s="1" t="s">
        <v>25</v>
      </c>
      <c r="B95" s="1">
        <v>69</v>
      </c>
      <c r="D95">
        <v>2</v>
      </c>
      <c r="E95" s="1"/>
      <c r="J95" s="156"/>
      <c r="K95" s="10"/>
      <c r="L95" s="11"/>
    </row>
    <row r="96" spans="1:12" x14ac:dyDescent="0.25">
      <c r="D96"/>
      <c r="E96" s="1"/>
      <c r="J96" s="156"/>
      <c r="K96" s="10"/>
      <c r="L96" s="11"/>
    </row>
    <row r="97" spans="1:12" x14ac:dyDescent="0.25">
      <c r="A97" s="1" t="s">
        <v>19</v>
      </c>
      <c r="B97" s="1">
        <v>69</v>
      </c>
      <c r="D97">
        <v>6</v>
      </c>
      <c r="E97" s="1"/>
      <c r="J97" s="156"/>
      <c r="K97" s="10"/>
      <c r="L97" s="11"/>
    </row>
    <row r="98" spans="1:12" x14ac:dyDescent="0.25">
      <c r="A98" s="1" t="s">
        <v>20</v>
      </c>
      <c r="B98" s="1" t="s">
        <v>25</v>
      </c>
      <c r="D98">
        <v>2</v>
      </c>
      <c r="E98" s="1"/>
      <c r="J98" s="156"/>
      <c r="K98" s="10"/>
      <c r="L98" s="11"/>
    </row>
    <row r="99" spans="1:12" x14ac:dyDescent="0.25">
      <c r="A99" s="1" t="s">
        <v>21</v>
      </c>
      <c r="B99" s="1" t="s">
        <v>24</v>
      </c>
      <c r="D99">
        <v>1</v>
      </c>
      <c r="E99" s="1"/>
      <c r="J99" s="156"/>
      <c r="K99" s="10"/>
      <c r="L99" s="11"/>
    </row>
    <row r="100" spans="1:12" x14ac:dyDescent="0.25">
      <c r="A100" s="1" t="s">
        <v>22</v>
      </c>
      <c r="B100" s="1" t="s">
        <v>23</v>
      </c>
      <c r="E100" s="1"/>
      <c r="J100" s="156"/>
      <c r="K100" s="10"/>
      <c r="L100" s="11"/>
    </row>
    <row r="101" spans="1:12" x14ac:dyDescent="0.25">
      <c r="E101" s="1"/>
      <c r="J101" s="156"/>
      <c r="K101" s="10"/>
      <c r="L101" s="11"/>
    </row>
    <row r="102" spans="1:12" x14ac:dyDescent="0.25">
      <c r="A102" s="1" t="s">
        <v>23</v>
      </c>
      <c r="B102" s="1" t="s">
        <v>21</v>
      </c>
      <c r="E102" s="1"/>
      <c r="J102" s="156"/>
      <c r="K102" s="10"/>
      <c r="L102" s="11"/>
    </row>
    <row r="103" spans="1:12" x14ac:dyDescent="0.25">
      <c r="A103" s="1" t="s">
        <v>24</v>
      </c>
      <c r="B103" s="1" t="s">
        <v>20</v>
      </c>
      <c r="E103" s="1"/>
      <c r="L103" s="11"/>
    </row>
    <row r="104" spans="1:12" x14ac:dyDescent="0.25">
      <c r="A104" s="1" t="s">
        <v>25</v>
      </c>
      <c r="B104" s="1" t="s">
        <v>19</v>
      </c>
      <c r="E104" s="1"/>
      <c r="L104" s="11"/>
    </row>
    <row r="105" spans="1:12" x14ac:dyDescent="0.25">
      <c r="A105" s="1">
        <v>69</v>
      </c>
      <c r="B105" s="1">
        <v>60</v>
      </c>
      <c r="E105" s="1"/>
      <c r="L105" s="11"/>
    </row>
    <row r="106" spans="1:12" x14ac:dyDescent="0.25">
      <c r="E106" s="1"/>
    </row>
    <row r="107" spans="1:12" x14ac:dyDescent="0.25">
      <c r="A107" s="1" t="s">
        <v>20</v>
      </c>
      <c r="B107" s="1">
        <v>60</v>
      </c>
      <c r="E107" s="1"/>
    </row>
    <row r="108" spans="1:12" x14ac:dyDescent="0.25">
      <c r="A108" s="1" t="s">
        <v>21</v>
      </c>
      <c r="B108" s="1">
        <v>69</v>
      </c>
      <c r="E108" s="1"/>
    </row>
    <row r="109" spans="1:12" x14ac:dyDescent="0.25">
      <c r="A109" s="1" t="s">
        <v>22</v>
      </c>
      <c r="B109" s="1" t="s">
        <v>25</v>
      </c>
      <c r="E109" s="1"/>
    </row>
    <row r="110" spans="1:12" x14ac:dyDescent="0.25">
      <c r="A110" s="1" t="s">
        <v>23</v>
      </c>
      <c r="B110" s="1" t="s">
        <v>24</v>
      </c>
      <c r="E110" s="1"/>
    </row>
    <row r="111" spans="1:12" x14ac:dyDescent="0.25">
      <c r="E111" s="1"/>
    </row>
    <row r="112" spans="1:12" x14ac:dyDescent="0.25">
      <c r="A112" s="1" t="s">
        <v>24</v>
      </c>
      <c r="B112" s="1" t="s">
        <v>22</v>
      </c>
      <c r="E112" s="1"/>
    </row>
    <row r="113" spans="1:2" x14ac:dyDescent="0.25">
      <c r="A113" s="1" t="s">
        <v>25</v>
      </c>
      <c r="B113" s="1" t="s">
        <v>21</v>
      </c>
    </row>
    <row r="114" spans="1:2" x14ac:dyDescent="0.25">
      <c r="A114" s="1">
        <v>69</v>
      </c>
      <c r="B114" s="1" t="s">
        <v>20</v>
      </c>
    </row>
    <row r="115" spans="1:2" x14ac:dyDescent="0.25">
      <c r="A115" s="1">
        <v>60</v>
      </c>
      <c r="B115" s="1" t="s">
        <v>19</v>
      </c>
    </row>
    <row r="117" spans="1:2" x14ac:dyDescent="0.25">
      <c r="A117" s="1" t="s">
        <v>25</v>
      </c>
      <c r="B117" s="1" t="s">
        <v>23</v>
      </c>
    </row>
    <row r="118" spans="1:2" x14ac:dyDescent="0.25">
      <c r="A118" s="1">
        <v>69</v>
      </c>
      <c r="B118" s="1" t="s">
        <v>22</v>
      </c>
    </row>
    <row r="119" spans="1:2" x14ac:dyDescent="0.25">
      <c r="A119" s="1">
        <v>60</v>
      </c>
      <c r="B119" s="1" t="s">
        <v>21</v>
      </c>
    </row>
    <row r="120" spans="1:2" x14ac:dyDescent="0.25">
      <c r="A120" s="1" t="s">
        <v>19</v>
      </c>
      <c r="B120" s="1" t="s">
        <v>20</v>
      </c>
    </row>
  </sheetData>
  <conditionalFormatting sqref="S2:AD13 AE13 AD14">
    <cfRule type="cellIs" dxfId="1" priority="1" operator="greaterThan">
      <formula>1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5B526-C006-4447-B122-E3C6EC81D941}">
  <dimension ref="A1:Q120"/>
  <sheetViews>
    <sheetView zoomScale="90" zoomScaleNormal="90" workbookViewId="0">
      <selection activeCell="O11" sqref="O11"/>
    </sheetView>
  </sheetViews>
  <sheetFormatPr defaultColWidth="8.85546875" defaultRowHeight="15" x14ac:dyDescent="0.25"/>
  <cols>
    <col min="1" max="1" width="5.28515625" style="1" customWidth="1"/>
    <col min="2" max="2" width="11.28515625" style="1" customWidth="1"/>
    <col min="3" max="3" width="27.140625" style="1" customWidth="1"/>
    <col min="4" max="4" width="27.7109375" style="1" customWidth="1"/>
    <col min="5" max="5" width="19.140625" style="3" bestFit="1" customWidth="1"/>
    <col min="6" max="7" width="2.7109375" style="1" customWidth="1"/>
    <col min="8" max="8" width="4.7109375" style="3" customWidth="1"/>
    <col min="9" max="9" width="5.140625" style="3" customWidth="1"/>
    <col min="10" max="10" width="12.140625" style="1" customWidth="1"/>
    <col min="11" max="11" width="5.42578125" style="1" customWidth="1"/>
    <col min="12" max="12" width="9.28515625" style="1" customWidth="1"/>
    <col min="13" max="13" width="19" style="1" customWidth="1"/>
    <col min="14" max="14" width="16.85546875" style="1" customWidth="1"/>
    <col min="15" max="15" width="27.85546875" style="1" customWidth="1"/>
    <col min="16" max="16" width="28" style="1" customWidth="1"/>
    <col min="17" max="17" width="5.42578125" style="1" bestFit="1" customWidth="1"/>
    <col min="18" max="18" width="5.140625" style="1" customWidth="1"/>
    <col min="19" max="19" width="7.85546875" style="1" bestFit="1" customWidth="1"/>
    <col min="20" max="20" width="11.85546875" style="1" bestFit="1" customWidth="1"/>
    <col min="21" max="21" width="13.140625" style="1" bestFit="1" customWidth="1"/>
    <col min="22" max="22" width="15.140625" style="1" bestFit="1" customWidth="1"/>
    <col min="23" max="24" width="14.42578125" style="1" bestFit="1" customWidth="1"/>
    <col min="25" max="25" width="17.85546875" style="1" bestFit="1" customWidth="1"/>
    <col min="26" max="26" width="14.85546875" style="1" bestFit="1" customWidth="1"/>
    <col min="27" max="16384" width="8.85546875" style="1"/>
  </cols>
  <sheetData>
    <row r="1" spans="1:17" ht="15.75" thickBot="1" x14ac:dyDescent="0.3">
      <c r="B1" s="1" t="s">
        <v>0</v>
      </c>
      <c r="C1" s="1" t="s">
        <v>1</v>
      </c>
      <c r="D1" s="2" t="s">
        <v>2</v>
      </c>
      <c r="E1" s="3" t="s">
        <v>135</v>
      </c>
      <c r="F1" s="1" t="s">
        <v>136</v>
      </c>
      <c r="G1" s="1" t="s">
        <v>137</v>
      </c>
      <c r="J1" s="4" t="s">
        <v>3</v>
      </c>
      <c r="K1" s="4" t="s">
        <v>4</v>
      </c>
      <c r="L1" s="4" t="s">
        <v>5</v>
      </c>
      <c r="M1" s="4" t="s">
        <v>6</v>
      </c>
      <c r="N1" s="4" t="s">
        <v>2</v>
      </c>
      <c r="O1" s="5" t="s">
        <v>7</v>
      </c>
      <c r="P1" s="6" t="s">
        <v>8</v>
      </c>
      <c r="Q1" s="7" t="s">
        <v>9</v>
      </c>
    </row>
    <row r="2" spans="1:17" ht="15.75" x14ac:dyDescent="0.25">
      <c r="A2" s="1">
        <v>11</v>
      </c>
      <c r="B2" s="43" t="s">
        <v>32</v>
      </c>
      <c r="C2" s="44" t="s">
        <v>33</v>
      </c>
      <c r="D2" s="43" t="s">
        <v>16</v>
      </c>
      <c r="E2" s="3">
        <f>SUM(F2:G2)</f>
        <v>0</v>
      </c>
      <c r="F2" s="1">
        <f t="shared" ref="F2:F33" si="0">COUNTIF(H:H,$A2)</f>
        <v>0</v>
      </c>
      <c r="G2" s="1">
        <f t="shared" ref="G2:G33" si="1">COUNTIF(I:I,$A2)</f>
        <v>0</v>
      </c>
      <c r="H2" s="3">
        <v>31</v>
      </c>
      <c r="I2" s="3">
        <v>32</v>
      </c>
      <c r="J2" s="47">
        <v>46137</v>
      </c>
      <c r="K2" s="48">
        <f t="shared" ref="K2:K10" si="2">J2</f>
        <v>46137</v>
      </c>
      <c r="L2" s="49">
        <v>0.41666666666666669</v>
      </c>
      <c r="M2" s="50" t="s">
        <v>18</v>
      </c>
      <c r="N2" s="50" t="s">
        <v>10</v>
      </c>
      <c r="O2" s="51" t="str">
        <f t="shared" ref="O2:P9" si="3">VLOOKUP(H2,$A:$C,3,0)</f>
        <v>Uittamon Ukkoset</v>
      </c>
      <c r="P2" s="52" t="str">
        <f t="shared" si="3"/>
        <v>Kupittaa 15-16</v>
      </c>
      <c r="Q2" s="1" t="s">
        <v>142</v>
      </c>
    </row>
    <row r="3" spans="1:17" ht="15.75" x14ac:dyDescent="0.25">
      <c r="A3" s="1">
        <v>12</v>
      </c>
      <c r="B3" s="43" t="s">
        <v>34</v>
      </c>
      <c r="C3" s="44" t="s">
        <v>35</v>
      </c>
      <c r="D3" s="43" t="s">
        <v>16</v>
      </c>
      <c r="E3" s="3">
        <f t="shared" ref="E3:E66" si="4">SUM(F3:G3)</f>
        <v>0</v>
      </c>
      <c r="F3" s="1">
        <f t="shared" si="0"/>
        <v>0</v>
      </c>
      <c r="G3" s="1">
        <f t="shared" si="1"/>
        <v>0</v>
      </c>
      <c r="H3" s="3">
        <v>33</v>
      </c>
      <c r="I3" s="3">
        <v>34</v>
      </c>
      <c r="J3" s="53">
        <v>46137</v>
      </c>
      <c r="K3" s="54">
        <f t="shared" si="2"/>
        <v>46137</v>
      </c>
      <c r="L3" s="55">
        <v>0.41666666666666669</v>
      </c>
      <c r="M3" s="56" t="s">
        <v>18</v>
      </c>
      <c r="N3" s="56" t="s">
        <v>11</v>
      </c>
      <c r="O3" s="57" t="str">
        <f t="shared" si="3"/>
        <v>Runosmäki 2016 vihreät</v>
      </c>
      <c r="P3" s="58" t="str">
        <f t="shared" si="3"/>
        <v>Mapa 2016</v>
      </c>
    </row>
    <row r="4" spans="1:17" ht="15.75" x14ac:dyDescent="0.25">
      <c r="A4" s="1">
        <v>13</v>
      </c>
      <c r="B4" s="43" t="s">
        <v>36</v>
      </c>
      <c r="C4" s="44" t="s">
        <v>37</v>
      </c>
      <c r="D4" s="43" t="s">
        <v>16</v>
      </c>
      <c r="E4" s="3">
        <f t="shared" si="4"/>
        <v>0</v>
      </c>
      <c r="F4" s="1">
        <f t="shared" si="0"/>
        <v>0</v>
      </c>
      <c r="G4" s="1">
        <f t="shared" si="1"/>
        <v>0</v>
      </c>
      <c r="H4" s="3">
        <v>35</v>
      </c>
      <c r="I4" s="3">
        <v>36</v>
      </c>
      <c r="J4" s="53">
        <v>46137</v>
      </c>
      <c r="K4" s="54">
        <f t="shared" si="2"/>
        <v>46137</v>
      </c>
      <c r="L4" s="55">
        <v>0.41666666666666669</v>
      </c>
      <c r="M4" s="56" t="s">
        <v>18</v>
      </c>
      <c r="N4" s="56" t="s">
        <v>13</v>
      </c>
      <c r="O4" s="57" t="str">
        <f t="shared" si="3"/>
        <v>Pohjola</v>
      </c>
      <c r="P4" s="58" t="str">
        <f t="shared" si="3"/>
        <v>Kärsämäen Ryminä -16</v>
      </c>
    </row>
    <row r="5" spans="1:17" ht="15.75" x14ac:dyDescent="0.25">
      <c r="A5" s="1">
        <v>14</v>
      </c>
      <c r="B5" s="43" t="s">
        <v>38</v>
      </c>
      <c r="C5" s="44" t="s">
        <v>39</v>
      </c>
      <c r="D5" s="43" t="s">
        <v>16</v>
      </c>
      <c r="E5" s="3">
        <f t="shared" si="4"/>
        <v>0</v>
      </c>
      <c r="F5" s="1">
        <f t="shared" si="0"/>
        <v>0</v>
      </c>
      <c r="G5" s="1">
        <f t="shared" si="1"/>
        <v>0</v>
      </c>
      <c r="H5" s="3">
        <v>37</v>
      </c>
      <c r="I5" s="3">
        <v>38</v>
      </c>
      <c r="J5" s="59">
        <v>46137</v>
      </c>
      <c r="K5" s="60">
        <f t="shared" si="2"/>
        <v>46137</v>
      </c>
      <c r="L5" s="61">
        <v>0.41666666666666669</v>
      </c>
      <c r="M5" s="56" t="s">
        <v>18</v>
      </c>
      <c r="N5" s="62" t="s">
        <v>14</v>
      </c>
      <c r="O5" s="63" t="str">
        <f t="shared" si="3"/>
        <v>Tytöt 2015-2016</v>
      </c>
      <c r="P5" s="64" t="str">
        <f t="shared" si="3"/>
        <v>Hanttarin Kotkat</v>
      </c>
    </row>
    <row r="6" spans="1:17" ht="15.75" x14ac:dyDescent="0.25">
      <c r="A6" s="1">
        <v>15</v>
      </c>
      <c r="B6" s="43" t="s">
        <v>40</v>
      </c>
      <c r="C6" s="44" t="s">
        <v>41</v>
      </c>
      <c r="D6" s="43" t="s">
        <v>16</v>
      </c>
      <c r="E6" s="3">
        <f t="shared" si="4"/>
        <v>0</v>
      </c>
      <c r="F6" s="1">
        <f t="shared" si="0"/>
        <v>0</v>
      </c>
      <c r="G6" s="1">
        <f t="shared" si="1"/>
        <v>0</v>
      </c>
      <c r="H6" s="3">
        <v>32</v>
      </c>
      <c r="I6" s="3">
        <v>33</v>
      </c>
      <c r="J6" s="65">
        <v>46137</v>
      </c>
      <c r="K6" s="66">
        <f t="shared" si="2"/>
        <v>46137</v>
      </c>
      <c r="L6" s="67">
        <v>0.43402777777777773</v>
      </c>
      <c r="M6" s="68" t="s">
        <v>18</v>
      </c>
      <c r="N6" s="68" t="s">
        <v>10</v>
      </c>
      <c r="O6" s="69" t="str">
        <f t="shared" si="3"/>
        <v>Kupittaa 15-16</v>
      </c>
      <c r="P6" s="70" t="str">
        <f t="shared" si="3"/>
        <v>Runosmäki 2016 vihreät</v>
      </c>
      <c r="Q6" s="1" t="s">
        <v>142</v>
      </c>
    </row>
    <row r="7" spans="1:17" ht="15.75" x14ac:dyDescent="0.25">
      <c r="A7" s="1">
        <v>16</v>
      </c>
      <c r="B7" s="43" t="s">
        <v>42</v>
      </c>
      <c r="C7" s="44" t="s">
        <v>43</v>
      </c>
      <c r="D7" s="43" t="s">
        <v>16</v>
      </c>
      <c r="E7" s="3">
        <f t="shared" si="4"/>
        <v>0</v>
      </c>
      <c r="F7" s="1">
        <f t="shared" si="0"/>
        <v>0</v>
      </c>
      <c r="G7" s="1">
        <f t="shared" si="1"/>
        <v>0</v>
      </c>
      <c r="H7" s="3">
        <v>34</v>
      </c>
      <c r="I7" s="3">
        <v>35</v>
      </c>
      <c r="J7" s="71">
        <v>46137</v>
      </c>
      <c r="K7" s="72">
        <f t="shared" si="2"/>
        <v>46137</v>
      </c>
      <c r="L7" s="55">
        <v>0.43402777777777773</v>
      </c>
      <c r="M7" s="56" t="s">
        <v>18</v>
      </c>
      <c r="N7" s="56" t="s">
        <v>11</v>
      </c>
      <c r="O7" s="57" t="str">
        <f t="shared" si="3"/>
        <v>Mapa 2016</v>
      </c>
      <c r="P7" s="58" t="str">
        <f t="shared" si="3"/>
        <v>Pohjola</v>
      </c>
    </row>
    <row r="8" spans="1:17" x14ac:dyDescent="0.25">
      <c r="A8" s="1">
        <v>17</v>
      </c>
      <c r="B8" s="43" t="s">
        <v>44</v>
      </c>
      <c r="C8" s="43" t="s">
        <v>45</v>
      </c>
      <c r="D8" s="43" t="s">
        <v>16</v>
      </c>
      <c r="E8" s="3">
        <f t="shared" si="4"/>
        <v>0</v>
      </c>
      <c r="F8" s="1">
        <f t="shared" si="0"/>
        <v>0</v>
      </c>
      <c r="G8" s="1">
        <f t="shared" si="1"/>
        <v>0</v>
      </c>
      <c r="H8" s="3">
        <v>36</v>
      </c>
      <c r="I8" s="3">
        <v>37</v>
      </c>
      <c r="J8" s="71">
        <v>46137</v>
      </c>
      <c r="K8" s="72">
        <f t="shared" si="2"/>
        <v>46137</v>
      </c>
      <c r="L8" s="55">
        <v>0.43402777777777773</v>
      </c>
      <c r="M8" s="56" t="s">
        <v>18</v>
      </c>
      <c r="N8" s="56" t="s">
        <v>13</v>
      </c>
      <c r="O8" s="57" t="str">
        <f t="shared" si="3"/>
        <v>Kärsämäen Ryminä -16</v>
      </c>
      <c r="P8" s="58" t="str">
        <f t="shared" si="3"/>
        <v>Tytöt 2015-2016</v>
      </c>
    </row>
    <row r="9" spans="1:17" ht="15.75" x14ac:dyDescent="0.25">
      <c r="A9" s="1">
        <v>21</v>
      </c>
      <c r="B9" s="45" t="s">
        <v>32</v>
      </c>
      <c r="C9" s="46" t="s">
        <v>46</v>
      </c>
      <c r="D9" s="45" t="s">
        <v>15</v>
      </c>
      <c r="E9" s="3">
        <f t="shared" si="4"/>
        <v>0</v>
      </c>
      <c r="F9" s="1">
        <f t="shared" si="0"/>
        <v>0</v>
      </c>
      <c r="G9" s="1">
        <f t="shared" si="1"/>
        <v>0</v>
      </c>
      <c r="H9" s="3">
        <v>38</v>
      </c>
      <c r="I9" s="3">
        <v>31</v>
      </c>
      <c r="J9" s="73">
        <v>46137</v>
      </c>
      <c r="K9" s="74">
        <f t="shared" si="2"/>
        <v>46137</v>
      </c>
      <c r="L9" s="61">
        <v>0.43402777777777773</v>
      </c>
      <c r="M9" s="62" t="s">
        <v>18</v>
      </c>
      <c r="N9" s="62" t="s">
        <v>14</v>
      </c>
      <c r="O9" s="63" t="str">
        <f t="shared" si="3"/>
        <v>Hanttarin Kotkat</v>
      </c>
      <c r="P9" s="64" t="str">
        <f t="shared" si="3"/>
        <v>Uittamon Ukkoset</v>
      </c>
    </row>
    <row r="10" spans="1:17" ht="15.75" x14ac:dyDescent="0.25">
      <c r="A10" s="1">
        <v>22</v>
      </c>
      <c r="B10" s="45" t="s">
        <v>47</v>
      </c>
      <c r="C10" s="46" t="s">
        <v>48</v>
      </c>
      <c r="D10" s="45" t="s">
        <v>15</v>
      </c>
      <c r="E10" s="3">
        <f t="shared" si="4"/>
        <v>0</v>
      </c>
      <c r="F10" s="1">
        <f t="shared" si="0"/>
        <v>0</v>
      </c>
      <c r="G10" s="1">
        <f t="shared" si="1"/>
        <v>0</v>
      </c>
      <c r="J10" s="205">
        <v>46137</v>
      </c>
      <c r="K10" s="206">
        <f t="shared" si="2"/>
        <v>46137</v>
      </c>
      <c r="L10" s="207">
        <v>0.4513888888888889</v>
      </c>
      <c r="M10" s="208"/>
      <c r="N10" s="209" t="s">
        <v>128</v>
      </c>
      <c r="O10" s="209" t="s">
        <v>127</v>
      </c>
      <c r="P10" s="210"/>
      <c r="Q10" s="1" t="s">
        <v>143</v>
      </c>
    </row>
    <row r="11" spans="1:17" ht="15.75" x14ac:dyDescent="0.25">
      <c r="A11" s="1">
        <v>23</v>
      </c>
      <c r="B11" s="45" t="s">
        <v>34</v>
      </c>
      <c r="C11" s="46" t="s">
        <v>49</v>
      </c>
      <c r="D11" s="45" t="s">
        <v>15</v>
      </c>
      <c r="E11" s="3">
        <f t="shared" si="4"/>
        <v>0</v>
      </c>
      <c r="F11" s="1">
        <f t="shared" si="0"/>
        <v>0</v>
      </c>
      <c r="G11" s="1">
        <f t="shared" si="1"/>
        <v>0</v>
      </c>
      <c r="H11" s="3">
        <v>31</v>
      </c>
      <c r="I11" s="3">
        <v>33</v>
      </c>
      <c r="J11" s="65">
        <v>46137</v>
      </c>
      <c r="K11" s="66">
        <f t="shared" ref="K11:K25" si="5">J11</f>
        <v>46137</v>
      </c>
      <c r="L11" s="67">
        <v>0.46180555555555558</v>
      </c>
      <c r="M11" s="68" t="s">
        <v>18</v>
      </c>
      <c r="N11" s="68" t="s">
        <v>10</v>
      </c>
      <c r="O11" s="69" t="str">
        <f t="shared" ref="O11:O25" si="6">VLOOKUP(H11,$A:$C,3,0)</f>
        <v>Uittamon Ukkoset</v>
      </c>
      <c r="P11" s="70" t="str">
        <f t="shared" ref="P11:P25" si="7">VLOOKUP(I11,$A:$C,3,0)</f>
        <v>Runosmäki 2016 vihreät</v>
      </c>
      <c r="Q11" s="1" t="s">
        <v>142</v>
      </c>
    </row>
    <row r="12" spans="1:17" ht="15.75" x14ac:dyDescent="0.25">
      <c r="A12" s="1">
        <v>24</v>
      </c>
      <c r="B12" s="45" t="s">
        <v>50</v>
      </c>
      <c r="C12" s="46" t="s">
        <v>51</v>
      </c>
      <c r="D12" s="45" t="s">
        <v>15</v>
      </c>
      <c r="E12" s="3">
        <f t="shared" si="4"/>
        <v>0</v>
      </c>
      <c r="F12" s="1">
        <f t="shared" si="0"/>
        <v>0</v>
      </c>
      <c r="G12" s="1">
        <f t="shared" si="1"/>
        <v>0</v>
      </c>
      <c r="H12" s="3">
        <v>32</v>
      </c>
      <c r="I12" s="3">
        <v>34</v>
      </c>
      <c r="J12" s="71">
        <v>46137</v>
      </c>
      <c r="K12" s="72">
        <f t="shared" si="5"/>
        <v>46137</v>
      </c>
      <c r="L12" s="55">
        <v>0.46180555555555558</v>
      </c>
      <c r="M12" s="56" t="s">
        <v>18</v>
      </c>
      <c r="N12" s="56" t="s">
        <v>11</v>
      </c>
      <c r="O12" s="57" t="str">
        <f t="shared" si="6"/>
        <v>Kupittaa 15-16</v>
      </c>
      <c r="P12" s="58" t="str">
        <f t="shared" si="7"/>
        <v>Mapa 2016</v>
      </c>
    </row>
    <row r="13" spans="1:17" ht="15.75" x14ac:dyDescent="0.25">
      <c r="A13" s="1">
        <v>25</v>
      </c>
      <c r="B13" s="45" t="s">
        <v>36</v>
      </c>
      <c r="C13" s="46" t="s">
        <v>52</v>
      </c>
      <c r="D13" s="45" t="s">
        <v>15</v>
      </c>
      <c r="E13" s="3">
        <f t="shared" si="4"/>
        <v>0</v>
      </c>
      <c r="F13" s="1">
        <f t="shared" si="0"/>
        <v>0</v>
      </c>
      <c r="G13" s="1">
        <f t="shared" si="1"/>
        <v>0</v>
      </c>
      <c r="H13" s="3">
        <v>35</v>
      </c>
      <c r="I13" s="3">
        <v>37</v>
      </c>
      <c r="J13" s="71">
        <v>46137</v>
      </c>
      <c r="K13" s="72">
        <f t="shared" si="5"/>
        <v>46137</v>
      </c>
      <c r="L13" s="55">
        <v>0.46180555555555558</v>
      </c>
      <c r="M13" s="56" t="s">
        <v>18</v>
      </c>
      <c r="N13" s="56" t="s">
        <v>13</v>
      </c>
      <c r="O13" s="57" t="str">
        <f t="shared" si="6"/>
        <v>Pohjola</v>
      </c>
      <c r="P13" s="58" t="str">
        <f t="shared" si="7"/>
        <v>Tytöt 2015-2016</v>
      </c>
    </row>
    <row r="14" spans="1:17" ht="15.75" x14ac:dyDescent="0.25">
      <c r="A14" s="1">
        <v>26</v>
      </c>
      <c r="B14" s="45" t="s">
        <v>53</v>
      </c>
      <c r="C14" s="46" t="s">
        <v>54</v>
      </c>
      <c r="D14" s="45" t="s">
        <v>15</v>
      </c>
      <c r="E14" s="3">
        <f t="shared" si="4"/>
        <v>0</v>
      </c>
      <c r="F14" s="1">
        <f t="shared" si="0"/>
        <v>0</v>
      </c>
      <c r="G14" s="1">
        <f t="shared" si="1"/>
        <v>0</v>
      </c>
      <c r="H14" s="3">
        <v>36</v>
      </c>
      <c r="I14" s="3">
        <v>38</v>
      </c>
      <c r="J14" s="73">
        <v>46137</v>
      </c>
      <c r="K14" s="74">
        <f t="shared" si="5"/>
        <v>46137</v>
      </c>
      <c r="L14" s="61">
        <v>0.46180555555555558</v>
      </c>
      <c r="M14" s="56" t="s">
        <v>18</v>
      </c>
      <c r="N14" s="62" t="s">
        <v>14</v>
      </c>
      <c r="O14" s="63" t="str">
        <f t="shared" si="6"/>
        <v>Kärsämäen Ryminä -16</v>
      </c>
      <c r="P14" s="64" t="str">
        <f t="shared" si="7"/>
        <v>Hanttarin Kotkat</v>
      </c>
    </row>
    <row r="15" spans="1:17" ht="15.75" x14ac:dyDescent="0.25">
      <c r="A15" s="1">
        <v>27</v>
      </c>
      <c r="B15" s="45" t="s">
        <v>55</v>
      </c>
      <c r="C15" s="46" t="s">
        <v>132</v>
      </c>
      <c r="D15" s="45" t="s">
        <v>15</v>
      </c>
      <c r="E15" s="3">
        <f t="shared" si="4"/>
        <v>0</v>
      </c>
      <c r="F15" s="1">
        <f t="shared" si="0"/>
        <v>0</v>
      </c>
      <c r="G15" s="1">
        <f t="shared" si="1"/>
        <v>0</v>
      </c>
      <c r="H15" s="3">
        <v>41</v>
      </c>
      <c r="I15" s="3">
        <v>42</v>
      </c>
      <c r="J15" s="90">
        <v>46137</v>
      </c>
      <c r="K15" s="91">
        <f t="shared" si="5"/>
        <v>46137</v>
      </c>
      <c r="L15" s="92">
        <v>0.47916666666666669</v>
      </c>
      <c r="M15" s="93" t="s">
        <v>67</v>
      </c>
      <c r="N15" s="93" t="s">
        <v>10</v>
      </c>
      <c r="O15" s="94" t="str">
        <f t="shared" si="6"/>
        <v>Peltolan Dynamo</v>
      </c>
      <c r="P15" s="95" t="str">
        <f t="shared" si="7"/>
        <v>Linna</v>
      </c>
      <c r="Q15" s="1" t="s">
        <v>144</v>
      </c>
    </row>
    <row r="16" spans="1:17" ht="15.75" x14ac:dyDescent="0.25">
      <c r="A16" s="1">
        <v>28</v>
      </c>
      <c r="B16" s="45" t="s">
        <v>55</v>
      </c>
      <c r="C16" s="46" t="s">
        <v>133</v>
      </c>
      <c r="D16" s="45" t="s">
        <v>15</v>
      </c>
      <c r="E16" s="3">
        <f t="shared" si="4"/>
        <v>0</v>
      </c>
      <c r="F16" s="1">
        <f t="shared" si="0"/>
        <v>0</v>
      </c>
      <c r="G16" s="1">
        <f t="shared" si="1"/>
        <v>0</v>
      </c>
      <c r="H16" s="3">
        <v>61</v>
      </c>
      <c r="I16" s="3">
        <v>62</v>
      </c>
      <c r="J16" s="100">
        <v>46137</v>
      </c>
      <c r="K16" s="101">
        <f t="shared" si="5"/>
        <v>46137</v>
      </c>
      <c r="L16" s="102">
        <v>0.47916666666666669</v>
      </c>
      <c r="M16" s="103" t="s">
        <v>75</v>
      </c>
      <c r="N16" s="103" t="s">
        <v>11</v>
      </c>
      <c r="O16" s="104" t="str">
        <f t="shared" si="6"/>
        <v>Pohjola 2017</v>
      </c>
      <c r="P16" s="105" t="str">
        <f t="shared" si="7"/>
        <v>Runosmäki Valkoiset</v>
      </c>
    </row>
    <row r="17" spans="1:17" ht="15.75" x14ac:dyDescent="0.25">
      <c r="A17" s="1">
        <v>29</v>
      </c>
      <c r="B17" s="45" t="s">
        <v>44</v>
      </c>
      <c r="C17" s="46" t="s">
        <v>56</v>
      </c>
      <c r="D17" s="45" t="s">
        <v>15</v>
      </c>
      <c r="E17" s="3">
        <f t="shared" si="4"/>
        <v>0</v>
      </c>
      <c r="F17" s="1">
        <f t="shared" si="0"/>
        <v>0</v>
      </c>
      <c r="G17" s="1">
        <f t="shared" si="1"/>
        <v>0</v>
      </c>
      <c r="H17" s="3">
        <v>51</v>
      </c>
      <c r="I17" s="3">
        <v>52</v>
      </c>
      <c r="J17" s="107">
        <v>46137</v>
      </c>
      <c r="K17" s="108">
        <f t="shared" si="5"/>
        <v>46137</v>
      </c>
      <c r="L17" s="109">
        <v>0.47916666666666669</v>
      </c>
      <c r="M17" s="110" t="s">
        <v>17</v>
      </c>
      <c r="N17" s="110" t="s">
        <v>13</v>
      </c>
      <c r="O17" s="111" t="str">
        <f t="shared" si="6"/>
        <v>MaPa 2017</v>
      </c>
      <c r="P17" s="112" t="str">
        <f t="shared" si="7"/>
        <v>Peltola</v>
      </c>
    </row>
    <row r="18" spans="1:17" ht="15.75" x14ac:dyDescent="0.25">
      <c r="A18" s="1">
        <v>31</v>
      </c>
      <c r="B18" s="75" t="s">
        <v>38</v>
      </c>
      <c r="C18" s="76" t="s">
        <v>39</v>
      </c>
      <c r="D18" s="75" t="s">
        <v>18</v>
      </c>
      <c r="E18" s="3">
        <f t="shared" si="4"/>
        <v>3</v>
      </c>
      <c r="F18" s="1">
        <f t="shared" si="0"/>
        <v>2</v>
      </c>
      <c r="G18" s="1">
        <f t="shared" si="1"/>
        <v>1</v>
      </c>
      <c r="H18" s="3">
        <v>53</v>
      </c>
      <c r="I18" s="3">
        <v>54</v>
      </c>
      <c r="J18" s="113">
        <v>46137</v>
      </c>
      <c r="K18" s="114">
        <f t="shared" si="5"/>
        <v>46137</v>
      </c>
      <c r="L18" s="109">
        <v>0.47916666666666669</v>
      </c>
      <c r="M18" s="110" t="s">
        <v>17</v>
      </c>
      <c r="N18" s="115" t="s">
        <v>14</v>
      </c>
      <c r="O18" s="111" t="str">
        <f t="shared" si="6"/>
        <v>Pohjola sininen 2017</v>
      </c>
      <c r="P18" s="112" t="str">
        <f t="shared" si="7"/>
        <v>Runosmäki Vihreät</v>
      </c>
    </row>
    <row r="19" spans="1:17" ht="15.75" x14ac:dyDescent="0.25">
      <c r="A19" s="1">
        <v>32</v>
      </c>
      <c r="B19" s="75" t="s">
        <v>57</v>
      </c>
      <c r="C19" s="76" t="s">
        <v>58</v>
      </c>
      <c r="D19" s="75" t="s">
        <v>18</v>
      </c>
      <c r="E19" s="3">
        <f t="shared" si="4"/>
        <v>3</v>
      </c>
      <c r="F19" s="1">
        <f t="shared" si="0"/>
        <v>2</v>
      </c>
      <c r="G19" s="1">
        <f t="shared" si="1"/>
        <v>1</v>
      </c>
      <c r="H19" s="3">
        <v>42</v>
      </c>
      <c r="I19" s="3">
        <v>43</v>
      </c>
      <c r="J19" s="90">
        <v>46137</v>
      </c>
      <c r="K19" s="91">
        <f t="shared" si="5"/>
        <v>46137</v>
      </c>
      <c r="L19" s="92">
        <v>0.50347222222222221</v>
      </c>
      <c r="M19" s="93" t="s">
        <v>67</v>
      </c>
      <c r="N19" s="93" t="s">
        <v>10</v>
      </c>
      <c r="O19" s="94" t="str">
        <f t="shared" si="6"/>
        <v>Linna</v>
      </c>
      <c r="P19" s="95" t="str">
        <f t="shared" si="7"/>
        <v>Hirvensalo2016</v>
      </c>
      <c r="Q19" s="1" t="s">
        <v>144</v>
      </c>
    </row>
    <row r="20" spans="1:17" ht="15.75" x14ac:dyDescent="0.25">
      <c r="A20" s="1">
        <v>33</v>
      </c>
      <c r="B20" s="75" t="s">
        <v>59</v>
      </c>
      <c r="C20" s="76" t="s">
        <v>60</v>
      </c>
      <c r="D20" s="75" t="s">
        <v>18</v>
      </c>
      <c r="E20" s="3">
        <f t="shared" si="4"/>
        <v>3</v>
      </c>
      <c r="F20" s="1">
        <f t="shared" si="0"/>
        <v>1</v>
      </c>
      <c r="G20" s="1">
        <f t="shared" si="1"/>
        <v>2</v>
      </c>
      <c r="H20" s="3">
        <v>62</v>
      </c>
      <c r="I20" s="3">
        <v>63</v>
      </c>
      <c r="J20" s="100">
        <v>46137</v>
      </c>
      <c r="K20" s="101">
        <f t="shared" si="5"/>
        <v>46137</v>
      </c>
      <c r="L20" s="102">
        <v>0.50347222222222221</v>
      </c>
      <c r="M20" s="103" t="s">
        <v>75</v>
      </c>
      <c r="N20" s="103" t="s">
        <v>11</v>
      </c>
      <c r="O20" s="103" t="str">
        <f t="shared" si="6"/>
        <v>Runosmäki Valkoiset</v>
      </c>
      <c r="P20" s="106" t="str">
        <f t="shared" si="7"/>
        <v>Hannunniittu Sininen</v>
      </c>
    </row>
    <row r="21" spans="1:17" ht="15.75" x14ac:dyDescent="0.25">
      <c r="A21" s="1">
        <v>34</v>
      </c>
      <c r="B21" s="75" t="s">
        <v>32</v>
      </c>
      <c r="C21" s="76" t="s">
        <v>61</v>
      </c>
      <c r="D21" s="75" t="s">
        <v>18</v>
      </c>
      <c r="E21" s="3">
        <f t="shared" si="4"/>
        <v>3</v>
      </c>
      <c r="F21" s="1">
        <f t="shared" si="0"/>
        <v>1</v>
      </c>
      <c r="G21" s="1">
        <f t="shared" si="1"/>
        <v>2</v>
      </c>
      <c r="H21" s="3">
        <v>55</v>
      </c>
      <c r="I21" s="3">
        <v>51</v>
      </c>
      <c r="J21" s="107">
        <v>46137</v>
      </c>
      <c r="K21" s="108">
        <f t="shared" si="5"/>
        <v>46137</v>
      </c>
      <c r="L21" s="109">
        <v>0.50347222222222221</v>
      </c>
      <c r="M21" s="110" t="s">
        <v>17</v>
      </c>
      <c r="N21" s="110" t="s">
        <v>13</v>
      </c>
      <c r="O21" s="110" t="str">
        <f t="shared" si="6"/>
        <v>Hannunniittu Punainen</v>
      </c>
      <c r="P21" s="116" t="str">
        <f t="shared" si="7"/>
        <v>MaPa 2017</v>
      </c>
    </row>
    <row r="22" spans="1:17" ht="15.75" x14ac:dyDescent="0.25">
      <c r="A22" s="1">
        <v>35</v>
      </c>
      <c r="B22" s="75" t="s">
        <v>44</v>
      </c>
      <c r="C22" s="76" t="s">
        <v>44</v>
      </c>
      <c r="D22" s="75" t="s">
        <v>18</v>
      </c>
      <c r="E22" s="3">
        <f t="shared" si="4"/>
        <v>3</v>
      </c>
      <c r="F22" s="1">
        <f t="shared" si="0"/>
        <v>2</v>
      </c>
      <c r="G22" s="1">
        <f t="shared" si="1"/>
        <v>1</v>
      </c>
      <c r="H22" s="3">
        <v>52</v>
      </c>
      <c r="I22" s="3">
        <v>53</v>
      </c>
      <c r="J22" s="107">
        <v>46137</v>
      </c>
      <c r="K22" s="108">
        <f t="shared" si="5"/>
        <v>46137</v>
      </c>
      <c r="L22" s="109">
        <v>0.50347222222222221</v>
      </c>
      <c r="M22" s="110" t="s">
        <v>17</v>
      </c>
      <c r="N22" s="110" t="s">
        <v>14</v>
      </c>
      <c r="O22" s="110" t="str">
        <f t="shared" si="6"/>
        <v>Peltola</v>
      </c>
      <c r="P22" s="116" t="str">
        <f t="shared" si="7"/>
        <v>Pohjola sininen 2017</v>
      </c>
    </row>
    <row r="23" spans="1:17" ht="15.75" x14ac:dyDescent="0.25">
      <c r="A23" s="1">
        <v>36</v>
      </c>
      <c r="B23" s="75" t="s">
        <v>42</v>
      </c>
      <c r="C23" s="76" t="s">
        <v>62</v>
      </c>
      <c r="D23" s="75" t="s">
        <v>18</v>
      </c>
      <c r="E23" s="3">
        <f t="shared" si="4"/>
        <v>3</v>
      </c>
      <c r="F23" s="1">
        <f t="shared" si="0"/>
        <v>2</v>
      </c>
      <c r="G23" s="1">
        <f t="shared" si="1"/>
        <v>1</v>
      </c>
      <c r="H23" s="3">
        <v>43</v>
      </c>
      <c r="I23" s="3">
        <v>41</v>
      </c>
      <c r="J23" s="90">
        <v>46137</v>
      </c>
      <c r="K23" s="91">
        <f t="shared" si="5"/>
        <v>46137</v>
      </c>
      <c r="L23" s="92">
        <v>0.52777777777777779</v>
      </c>
      <c r="M23" s="93" t="s">
        <v>67</v>
      </c>
      <c r="N23" s="93" t="s">
        <v>10</v>
      </c>
      <c r="O23" s="94" t="str">
        <f t="shared" si="6"/>
        <v>Hirvensalo2016</v>
      </c>
      <c r="P23" s="95" t="str">
        <f t="shared" si="7"/>
        <v>Peltolan Dynamo</v>
      </c>
      <c r="Q23" s="1" t="s">
        <v>144</v>
      </c>
    </row>
    <row r="24" spans="1:17" ht="15.75" x14ac:dyDescent="0.25">
      <c r="A24" s="1">
        <v>37</v>
      </c>
      <c r="B24" s="75" t="s">
        <v>63</v>
      </c>
      <c r="C24" s="76" t="s">
        <v>64</v>
      </c>
      <c r="D24" s="75" t="s">
        <v>18</v>
      </c>
      <c r="E24" s="3">
        <f t="shared" si="4"/>
        <v>3</v>
      </c>
      <c r="F24" s="1">
        <f t="shared" si="0"/>
        <v>1</v>
      </c>
      <c r="G24" s="1">
        <f t="shared" si="1"/>
        <v>2</v>
      </c>
      <c r="H24" s="3">
        <v>63</v>
      </c>
      <c r="I24" s="3">
        <v>61</v>
      </c>
      <c r="J24" s="100">
        <v>46137</v>
      </c>
      <c r="K24" s="101">
        <f t="shared" si="5"/>
        <v>46137</v>
      </c>
      <c r="L24" s="102">
        <v>0.52777777777777779</v>
      </c>
      <c r="M24" s="103" t="s">
        <v>75</v>
      </c>
      <c r="N24" s="103" t="s">
        <v>11</v>
      </c>
      <c r="O24" s="104" t="str">
        <f t="shared" si="6"/>
        <v>Hannunniittu Sininen</v>
      </c>
      <c r="P24" s="105" t="str">
        <f t="shared" si="7"/>
        <v>Pohjola 2017</v>
      </c>
    </row>
    <row r="25" spans="1:17" ht="15.75" x14ac:dyDescent="0.25">
      <c r="A25" s="1">
        <v>38</v>
      </c>
      <c r="B25" s="75" t="s">
        <v>55</v>
      </c>
      <c r="C25" s="76" t="s">
        <v>65</v>
      </c>
      <c r="D25" s="75" t="s">
        <v>18</v>
      </c>
      <c r="E25" s="3">
        <f t="shared" si="4"/>
        <v>3</v>
      </c>
      <c r="F25" s="1">
        <f t="shared" si="0"/>
        <v>1</v>
      </c>
      <c r="G25" s="1">
        <f t="shared" si="1"/>
        <v>2</v>
      </c>
      <c r="H25" s="3">
        <v>54</v>
      </c>
      <c r="I25" s="3">
        <v>55</v>
      </c>
      <c r="J25" s="107">
        <v>46137</v>
      </c>
      <c r="K25" s="108">
        <f t="shared" si="5"/>
        <v>46137</v>
      </c>
      <c r="L25" s="109">
        <v>0.52777777777777779</v>
      </c>
      <c r="M25" s="110" t="s">
        <v>17</v>
      </c>
      <c r="N25" s="110" t="s">
        <v>13</v>
      </c>
      <c r="O25" s="111" t="str">
        <f t="shared" si="6"/>
        <v>Runosmäki Vihreät</v>
      </c>
      <c r="P25" s="112" t="str">
        <f t="shared" si="7"/>
        <v>Hannunniittu Punainen</v>
      </c>
    </row>
    <row r="26" spans="1:17" ht="15.75" x14ac:dyDescent="0.25">
      <c r="A26" s="1">
        <v>41</v>
      </c>
      <c r="B26" s="88" t="s">
        <v>34</v>
      </c>
      <c r="C26" s="89" t="s">
        <v>66</v>
      </c>
      <c r="D26" s="88" t="s">
        <v>67</v>
      </c>
      <c r="E26" s="3">
        <f t="shared" si="4"/>
        <v>2</v>
      </c>
      <c r="F26" s="1">
        <f t="shared" si="0"/>
        <v>1</v>
      </c>
      <c r="G26" s="1">
        <f t="shared" si="1"/>
        <v>1</v>
      </c>
      <c r="J26" s="82">
        <v>46137</v>
      </c>
      <c r="K26" s="83">
        <v>46137</v>
      </c>
      <c r="L26" s="85">
        <v>0.52777777777777779</v>
      </c>
      <c r="M26" s="84"/>
      <c r="N26" s="84" t="s">
        <v>14</v>
      </c>
      <c r="O26" s="86"/>
      <c r="P26" s="87"/>
    </row>
    <row r="27" spans="1:17" ht="15.75" x14ac:dyDescent="0.25">
      <c r="A27" s="1">
        <v>42</v>
      </c>
      <c r="B27" s="88" t="s">
        <v>68</v>
      </c>
      <c r="C27" s="89" t="s">
        <v>68</v>
      </c>
      <c r="D27" s="88" t="s">
        <v>67</v>
      </c>
      <c r="E27" s="3">
        <f t="shared" si="4"/>
        <v>2</v>
      </c>
      <c r="F27" s="1">
        <f t="shared" si="0"/>
        <v>1</v>
      </c>
      <c r="G27" s="1">
        <f t="shared" si="1"/>
        <v>1</v>
      </c>
      <c r="J27" s="9"/>
      <c r="K27" s="10"/>
      <c r="L27" s="11"/>
      <c r="O27" s="80"/>
      <c r="P27" s="81"/>
    </row>
    <row r="28" spans="1:17" ht="15.75" x14ac:dyDescent="0.25">
      <c r="A28" s="1">
        <v>43</v>
      </c>
      <c r="B28" s="88" t="s">
        <v>53</v>
      </c>
      <c r="C28" s="89" t="s">
        <v>69</v>
      </c>
      <c r="D28" s="88" t="s">
        <v>67</v>
      </c>
      <c r="E28" s="3">
        <f t="shared" si="4"/>
        <v>2</v>
      </c>
      <c r="F28" s="1">
        <f t="shared" si="0"/>
        <v>1</v>
      </c>
      <c r="G28" s="1">
        <f t="shared" si="1"/>
        <v>1</v>
      </c>
      <c r="J28" s="9"/>
      <c r="K28" s="10"/>
      <c r="L28" s="11"/>
      <c r="O28" s="80"/>
      <c r="P28" s="81"/>
    </row>
    <row r="29" spans="1:17" ht="15.75" x14ac:dyDescent="0.25">
      <c r="A29" s="1">
        <v>51</v>
      </c>
      <c r="B29" s="96" t="s">
        <v>32</v>
      </c>
      <c r="C29" s="97" t="s">
        <v>70</v>
      </c>
      <c r="D29" s="96" t="s">
        <v>17</v>
      </c>
      <c r="E29" s="3">
        <f t="shared" si="4"/>
        <v>2</v>
      </c>
      <c r="F29" s="1">
        <f t="shared" si="0"/>
        <v>1</v>
      </c>
      <c r="G29" s="1">
        <f t="shared" si="1"/>
        <v>1</v>
      </c>
      <c r="J29" s="9"/>
      <c r="K29" s="10"/>
      <c r="L29" s="11"/>
      <c r="O29" s="80"/>
      <c r="P29" s="81"/>
    </row>
    <row r="30" spans="1:17" ht="15.75" x14ac:dyDescent="0.25">
      <c r="A30" s="1">
        <v>52</v>
      </c>
      <c r="B30" s="96" t="s">
        <v>34</v>
      </c>
      <c r="C30" s="97" t="s">
        <v>34</v>
      </c>
      <c r="D30" s="96" t="s">
        <v>17</v>
      </c>
      <c r="E30" s="3">
        <f t="shared" si="4"/>
        <v>2</v>
      </c>
      <c r="F30" s="1">
        <f t="shared" si="0"/>
        <v>1</v>
      </c>
      <c r="G30" s="1">
        <f t="shared" si="1"/>
        <v>1</v>
      </c>
      <c r="H30" s="3" t="s">
        <v>123</v>
      </c>
      <c r="I30" s="3" t="s">
        <v>124</v>
      </c>
      <c r="J30" s="143">
        <v>46138</v>
      </c>
      <c r="K30" s="118">
        <v>45774</v>
      </c>
      <c r="L30" s="119">
        <v>0.375</v>
      </c>
      <c r="M30" s="120" t="s">
        <v>111</v>
      </c>
      <c r="N30" s="120" t="s">
        <v>10</v>
      </c>
      <c r="O30" s="120" t="str">
        <f t="shared" ref="O30:O41" si="8">VLOOKUP(H30,$A:$C,3,0)</f>
        <v>Tytöt Itä</v>
      </c>
      <c r="P30" s="144" t="str">
        <f t="shared" ref="P30:P41" si="9">VLOOKUP(I30,$A:$C,3,0)</f>
        <v>Tytöt Pohjoinen</v>
      </c>
      <c r="Q30" s="1" t="s">
        <v>145</v>
      </c>
    </row>
    <row r="31" spans="1:17" ht="15.75" x14ac:dyDescent="0.25">
      <c r="A31" s="1">
        <v>53</v>
      </c>
      <c r="B31" s="96" t="s">
        <v>44</v>
      </c>
      <c r="C31" s="97" t="s">
        <v>71</v>
      </c>
      <c r="D31" s="96" t="s">
        <v>17</v>
      </c>
      <c r="E31" s="3">
        <f t="shared" si="4"/>
        <v>2</v>
      </c>
      <c r="F31" s="1">
        <f t="shared" si="0"/>
        <v>1</v>
      </c>
      <c r="G31" s="1">
        <f t="shared" si="1"/>
        <v>1</v>
      </c>
      <c r="H31" s="3" t="s">
        <v>125</v>
      </c>
      <c r="I31" s="3" t="s">
        <v>126</v>
      </c>
      <c r="J31" s="145">
        <v>46138</v>
      </c>
      <c r="K31" s="122">
        <v>45774</v>
      </c>
      <c r="L31" s="123">
        <v>0.375</v>
      </c>
      <c r="M31" s="121" t="s">
        <v>111</v>
      </c>
      <c r="N31" s="121" t="s">
        <v>11</v>
      </c>
      <c r="O31" s="121" t="str">
        <f t="shared" si="8"/>
        <v>Tytöt Länsi</v>
      </c>
      <c r="P31" s="146" t="str">
        <f t="shared" si="9"/>
        <v>Tytöt Etelä</v>
      </c>
    </row>
    <row r="32" spans="1:17" ht="15.75" x14ac:dyDescent="0.25">
      <c r="A32" s="1">
        <v>54</v>
      </c>
      <c r="B32" s="96" t="s">
        <v>59</v>
      </c>
      <c r="C32" s="97" t="s">
        <v>72</v>
      </c>
      <c r="D32" s="96" t="s">
        <v>17</v>
      </c>
      <c r="E32" s="3">
        <f t="shared" si="4"/>
        <v>2</v>
      </c>
      <c r="F32" s="1">
        <f t="shared" si="0"/>
        <v>1</v>
      </c>
      <c r="G32" s="1">
        <f t="shared" si="1"/>
        <v>1</v>
      </c>
      <c r="H32" s="3" t="s">
        <v>119</v>
      </c>
      <c r="I32" s="3" t="s">
        <v>120</v>
      </c>
      <c r="J32" s="147">
        <v>46138</v>
      </c>
      <c r="K32" s="125">
        <v>45774</v>
      </c>
      <c r="L32" s="126">
        <v>0.375</v>
      </c>
      <c r="M32" s="127" t="s">
        <v>130</v>
      </c>
      <c r="N32" s="127" t="s">
        <v>13</v>
      </c>
      <c r="O32" s="127" t="str">
        <f t="shared" si="8"/>
        <v>Kärsämäki 2020 Punainen</v>
      </c>
      <c r="P32" s="148" t="str">
        <f t="shared" si="9"/>
        <v>Uittamo 2020</v>
      </c>
    </row>
    <row r="33" spans="1:17" ht="15.75" x14ac:dyDescent="0.25">
      <c r="A33" s="1">
        <v>55</v>
      </c>
      <c r="B33" s="96" t="s">
        <v>55</v>
      </c>
      <c r="C33" s="97" t="s">
        <v>73</v>
      </c>
      <c r="D33" s="96" t="s">
        <v>17</v>
      </c>
      <c r="E33" s="3">
        <f t="shared" si="4"/>
        <v>2</v>
      </c>
      <c r="F33" s="1">
        <f t="shared" si="0"/>
        <v>1</v>
      </c>
      <c r="G33" s="1">
        <f t="shared" si="1"/>
        <v>1</v>
      </c>
      <c r="H33" s="3" t="s">
        <v>121</v>
      </c>
      <c r="I33" s="3" t="s">
        <v>122</v>
      </c>
      <c r="J33" s="149">
        <v>46138</v>
      </c>
      <c r="K33" s="128">
        <v>45774</v>
      </c>
      <c r="L33" s="129">
        <v>0.375</v>
      </c>
      <c r="M33" s="130" t="s">
        <v>130</v>
      </c>
      <c r="N33" s="130" t="s">
        <v>14</v>
      </c>
      <c r="O33" s="130" t="str">
        <f t="shared" si="8"/>
        <v>Hirvensalon Hurrikaanit</v>
      </c>
      <c r="P33" s="150" t="str">
        <f t="shared" si="9"/>
        <v>Pohjola 2020</v>
      </c>
    </row>
    <row r="34" spans="1:17" ht="15.75" x14ac:dyDescent="0.25">
      <c r="A34" s="1">
        <v>61</v>
      </c>
      <c r="B34" s="98" t="s">
        <v>44</v>
      </c>
      <c r="C34" s="99" t="s">
        <v>74</v>
      </c>
      <c r="D34" s="98" t="s">
        <v>75</v>
      </c>
      <c r="E34" s="3">
        <f t="shared" si="4"/>
        <v>2</v>
      </c>
      <c r="F34" s="1">
        <f t="shared" ref="F34:F65" si="10">COUNTIF(H:H,$A34)</f>
        <v>1</v>
      </c>
      <c r="G34" s="1">
        <f t="shared" ref="G34:G65" si="11">COUNTIF(I:I,$A34)</f>
        <v>1</v>
      </c>
      <c r="H34" s="3" t="s">
        <v>124</v>
      </c>
      <c r="I34" s="3" t="s">
        <v>125</v>
      </c>
      <c r="J34" s="143">
        <v>46138</v>
      </c>
      <c r="K34" s="118">
        <v>45774</v>
      </c>
      <c r="L34" s="119">
        <v>0.3888888888888889</v>
      </c>
      <c r="M34" s="120" t="s">
        <v>111</v>
      </c>
      <c r="N34" s="120" t="s">
        <v>10</v>
      </c>
      <c r="O34" s="120" t="str">
        <f t="shared" si="8"/>
        <v>Tytöt Pohjoinen</v>
      </c>
      <c r="P34" s="144" t="str">
        <f t="shared" si="9"/>
        <v>Tytöt Länsi</v>
      </c>
      <c r="Q34" s="1" t="s">
        <v>145</v>
      </c>
    </row>
    <row r="35" spans="1:17" ht="15.75" x14ac:dyDescent="0.25">
      <c r="A35" s="1">
        <v>62</v>
      </c>
      <c r="B35" s="98" t="s">
        <v>59</v>
      </c>
      <c r="C35" s="99" t="s">
        <v>76</v>
      </c>
      <c r="D35" s="98" t="s">
        <v>75</v>
      </c>
      <c r="E35" s="3">
        <f t="shared" si="4"/>
        <v>2</v>
      </c>
      <c r="F35" s="1">
        <f t="shared" si="10"/>
        <v>1</v>
      </c>
      <c r="G35" s="1">
        <f t="shared" si="11"/>
        <v>1</v>
      </c>
      <c r="H35" s="3" t="s">
        <v>126</v>
      </c>
      <c r="I35" s="3" t="s">
        <v>123</v>
      </c>
      <c r="J35" s="145">
        <v>46138</v>
      </c>
      <c r="K35" s="122">
        <v>45774</v>
      </c>
      <c r="L35" s="123">
        <v>0.3888888888888889</v>
      </c>
      <c r="M35" s="121" t="s">
        <v>111</v>
      </c>
      <c r="N35" s="121" t="s">
        <v>11</v>
      </c>
      <c r="O35" s="121" t="str">
        <f t="shared" si="8"/>
        <v>Tytöt Etelä</v>
      </c>
      <c r="P35" s="146" t="str">
        <f t="shared" si="9"/>
        <v>Tytöt Itä</v>
      </c>
    </row>
    <row r="36" spans="1:17" ht="15.75" x14ac:dyDescent="0.25">
      <c r="A36" s="1">
        <v>63</v>
      </c>
      <c r="B36" s="98" t="s">
        <v>55</v>
      </c>
      <c r="C36" s="99" t="s">
        <v>77</v>
      </c>
      <c r="D36" s="98" t="s">
        <v>75</v>
      </c>
      <c r="E36" s="3">
        <f t="shared" si="4"/>
        <v>2</v>
      </c>
      <c r="F36" s="1">
        <f t="shared" si="10"/>
        <v>1</v>
      </c>
      <c r="G36" s="1">
        <f t="shared" si="11"/>
        <v>1</v>
      </c>
      <c r="H36" s="3" t="s">
        <v>120</v>
      </c>
      <c r="I36" s="3" t="s">
        <v>121</v>
      </c>
      <c r="J36" s="147">
        <v>46138</v>
      </c>
      <c r="K36" s="125">
        <v>45774</v>
      </c>
      <c r="L36" s="126">
        <v>0.3888888888888889</v>
      </c>
      <c r="M36" s="127" t="s">
        <v>130</v>
      </c>
      <c r="N36" s="127" t="s">
        <v>13</v>
      </c>
      <c r="O36" s="127" t="str">
        <f t="shared" si="8"/>
        <v>Uittamo 2020</v>
      </c>
      <c r="P36" s="148" t="str">
        <f t="shared" si="9"/>
        <v>Hirvensalon Hurrikaanit</v>
      </c>
    </row>
    <row r="37" spans="1:17" ht="15.75" x14ac:dyDescent="0.25">
      <c r="A37" s="1">
        <v>71</v>
      </c>
      <c r="B37" s="188" t="s">
        <v>42</v>
      </c>
      <c r="C37" s="189" t="s">
        <v>78</v>
      </c>
      <c r="D37" s="188" t="s">
        <v>79</v>
      </c>
      <c r="E37" s="3">
        <f t="shared" si="4"/>
        <v>2</v>
      </c>
      <c r="F37" s="1">
        <f t="shared" si="10"/>
        <v>1</v>
      </c>
      <c r="G37" s="1">
        <f t="shared" si="11"/>
        <v>1</v>
      </c>
      <c r="H37" s="3" t="s">
        <v>122</v>
      </c>
      <c r="I37" s="3" t="s">
        <v>119</v>
      </c>
      <c r="J37" s="149">
        <v>46138</v>
      </c>
      <c r="K37" s="128">
        <v>45774</v>
      </c>
      <c r="L37" s="129">
        <v>0.3888888888888889</v>
      </c>
      <c r="M37" s="130" t="s">
        <v>130</v>
      </c>
      <c r="N37" s="130" t="s">
        <v>14</v>
      </c>
      <c r="O37" s="130" t="str">
        <f t="shared" si="8"/>
        <v>Pohjola 2020</v>
      </c>
      <c r="P37" s="150" t="str">
        <f t="shared" si="9"/>
        <v>Kärsämäki 2020 Punainen</v>
      </c>
    </row>
    <row r="38" spans="1:17" ht="15.75" x14ac:dyDescent="0.25">
      <c r="A38" s="1">
        <v>72</v>
      </c>
      <c r="B38" s="188" t="s">
        <v>53</v>
      </c>
      <c r="C38" s="189" t="s">
        <v>80</v>
      </c>
      <c r="D38" s="188" t="s">
        <v>79</v>
      </c>
      <c r="E38" s="3">
        <f t="shared" si="4"/>
        <v>2</v>
      </c>
      <c r="F38" s="1">
        <f t="shared" si="10"/>
        <v>1</v>
      </c>
      <c r="G38" s="1">
        <f t="shared" si="11"/>
        <v>1</v>
      </c>
      <c r="H38" s="3" t="s">
        <v>123</v>
      </c>
      <c r="I38" s="3" t="s">
        <v>125</v>
      </c>
      <c r="J38" s="143">
        <v>45774</v>
      </c>
      <c r="K38" s="118">
        <f t="shared" ref="K38:K42" si="12">J38</f>
        <v>45774</v>
      </c>
      <c r="L38" s="119">
        <v>0.40277777777777773</v>
      </c>
      <c r="M38" s="120" t="s">
        <v>111</v>
      </c>
      <c r="N38" s="120" t="s">
        <v>10</v>
      </c>
      <c r="O38" s="120" t="str">
        <f t="shared" si="8"/>
        <v>Tytöt Itä</v>
      </c>
      <c r="P38" s="144" t="str">
        <f t="shared" si="9"/>
        <v>Tytöt Länsi</v>
      </c>
      <c r="Q38" s="1" t="s">
        <v>145</v>
      </c>
    </row>
    <row r="39" spans="1:17" ht="15.75" x14ac:dyDescent="0.25">
      <c r="A39" s="1">
        <v>73</v>
      </c>
      <c r="B39" s="188" t="s">
        <v>38</v>
      </c>
      <c r="C39" s="189" t="s">
        <v>81</v>
      </c>
      <c r="D39" s="188" t="s">
        <v>79</v>
      </c>
      <c r="E39" s="3">
        <f t="shared" si="4"/>
        <v>2</v>
      </c>
      <c r="F39" s="1">
        <f t="shared" si="10"/>
        <v>1</v>
      </c>
      <c r="G39" s="1">
        <f t="shared" si="11"/>
        <v>1</v>
      </c>
      <c r="H39" s="3" t="s">
        <v>124</v>
      </c>
      <c r="I39" s="3" t="s">
        <v>126</v>
      </c>
      <c r="J39" s="145">
        <v>45774</v>
      </c>
      <c r="K39" s="122">
        <f t="shared" si="12"/>
        <v>45774</v>
      </c>
      <c r="L39" s="123">
        <v>0.40277777777777773</v>
      </c>
      <c r="M39" s="121" t="s">
        <v>111</v>
      </c>
      <c r="N39" s="121" t="s">
        <v>11</v>
      </c>
      <c r="O39" s="121" t="str">
        <f t="shared" si="8"/>
        <v>Tytöt Pohjoinen</v>
      </c>
      <c r="P39" s="146" t="str">
        <f t="shared" si="9"/>
        <v>Tytöt Etelä</v>
      </c>
    </row>
    <row r="40" spans="1:17" ht="15.75" x14ac:dyDescent="0.25">
      <c r="A40" s="1">
        <v>74</v>
      </c>
      <c r="B40" s="188" t="s">
        <v>44</v>
      </c>
      <c r="C40" s="189" t="s">
        <v>82</v>
      </c>
      <c r="D40" s="188" t="s">
        <v>79</v>
      </c>
      <c r="E40" s="3">
        <f t="shared" si="4"/>
        <v>2</v>
      </c>
      <c r="F40" s="1">
        <f t="shared" si="10"/>
        <v>1</v>
      </c>
      <c r="G40" s="1">
        <f t="shared" si="11"/>
        <v>1</v>
      </c>
      <c r="H40" s="3" t="s">
        <v>119</v>
      </c>
      <c r="I40" s="3" t="s">
        <v>121</v>
      </c>
      <c r="J40" s="147">
        <v>45774</v>
      </c>
      <c r="K40" s="125">
        <f t="shared" si="12"/>
        <v>45774</v>
      </c>
      <c r="L40" s="126">
        <v>0.40277777777777773</v>
      </c>
      <c r="M40" s="127" t="s">
        <v>130</v>
      </c>
      <c r="N40" s="127" t="s">
        <v>13</v>
      </c>
      <c r="O40" s="127" t="str">
        <f t="shared" si="8"/>
        <v>Kärsämäki 2020 Punainen</v>
      </c>
      <c r="P40" s="148" t="str">
        <f t="shared" si="9"/>
        <v>Hirvensalon Hurrikaanit</v>
      </c>
    </row>
    <row r="41" spans="1:17" ht="15.75" x14ac:dyDescent="0.25">
      <c r="A41" s="1">
        <v>75</v>
      </c>
      <c r="B41" s="188" t="s">
        <v>32</v>
      </c>
      <c r="C41" s="189" t="s">
        <v>83</v>
      </c>
      <c r="D41" s="188" t="s">
        <v>79</v>
      </c>
      <c r="E41" s="3">
        <f t="shared" si="4"/>
        <v>2</v>
      </c>
      <c r="F41" s="1">
        <f t="shared" si="10"/>
        <v>1</v>
      </c>
      <c r="G41" s="1">
        <f t="shared" si="11"/>
        <v>1</v>
      </c>
      <c r="H41" s="41" t="s">
        <v>120</v>
      </c>
      <c r="I41" s="41" t="s">
        <v>122</v>
      </c>
      <c r="J41" s="149">
        <v>45774</v>
      </c>
      <c r="K41" s="128">
        <f t="shared" si="12"/>
        <v>45774</v>
      </c>
      <c r="L41" s="129">
        <v>0.40277777777777773</v>
      </c>
      <c r="M41" s="130" t="s">
        <v>130</v>
      </c>
      <c r="N41" s="130" t="s">
        <v>14</v>
      </c>
      <c r="O41" s="130" t="str">
        <f t="shared" si="8"/>
        <v>Uittamo 2020</v>
      </c>
      <c r="P41" s="150" t="str">
        <f t="shared" si="9"/>
        <v>Pohjola 2020</v>
      </c>
    </row>
    <row r="42" spans="1:17" ht="15.75" x14ac:dyDescent="0.25">
      <c r="A42" s="1">
        <v>76</v>
      </c>
      <c r="B42" s="188" t="s">
        <v>59</v>
      </c>
      <c r="C42" s="189" t="s">
        <v>84</v>
      </c>
      <c r="D42" s="188" t="s">
        <v>79</v>
      </c>
      <c r="E42" s="3">
        <f t="shared" si="4"/>
        <v>2</v>
      </c>
      <c r="F42" s="1">
        <f t="shared" si="10"/>
        <v>1</v>
      </c>
      <c r="G42" s="1">
        <f t="shared" si="11"/>
        <v>1</v>
      </c>
      <c r="J42" s="211">
        <v>45774</v>
      </c>
      <c r="K42" s="212">
        <f t="shared" si="12"/>
        <v>45774</v>
      </c>
      <c r="L42" s="213">
        <v>0.41666666666666669</v>
      </c>
      <c r="M42" s="214"/>
      <c r="N42" s="214" t="s">
        <v>128</v>
      </c>
      <c r="O42" s="214" t="s">
        <v>129</v>
      </c>
      <c r="P42" s="215"/>
      <c r="Q42" s="1" t="s">
        <v>143</v>
      </c>
    </row>
    <row r="43" spans="1:17" ht="15.75" x14ac:dyDescent="0.25">
      <c r="A43" s="1">
        <v>77</v>
      </c>
      <c r="B43" s="188" t="s">
        <v>40</v>
      </c>
      <c r="C43" s="189" t="s">
        <v>85</v>
      </c>
      <c r="D43" s="188" t="s">
        <v>79</v>
      </c>
      <c r="E43" s="3">
        <f t="shared" si="4"/>
        <v>2</v>
      </c>
      <c r="F43" s="1">
        <f t="shared" si="10"/>
        <v>1</v>
      </c>
      <c r="G43" s="1">
        <f t="shared" si="11"/>
        <v>1</v>
      </c>
      <c r="H43" s="3" t="s">
        <v>115</v>
      </c>
      <c r="I43" s="3" t="s">
        <v>116</v>
      </c>
      <c r="J43" s="138">
        <v>45774</v>
      </c>
      <c r="K43" s="139">
        <f t="shared" ref="K43:K54" si="13">J43</f>
        <v>45774</v>
      </c>
      <c r="L43" s="140">
        <v>0.42708333333333331</v>
      </c>
      <c r="M43" s="141" t="s">
        <v>103</v>
      </c>
      <c r="N43" s="141" t="s">
        <v>10</v>
      </c>
      <c r="O43" s="141" t="str">
        <f t="shared" ref="O43:O66" si="14">VLOOKUP(H43,$A:$C,3,0)</f>
        <v>Pohjola Jääkarhut</v>
      </c>
      <c r="P43" s="142" t="str">
        <f t="shared" ref="P43:P66" si="15">VLOOKUP(I43,$A:$C,3,0)</f>
        <v>Heppari 2019 sininen</v>
      </c>
      <c r="Q43" s="1" t="s">
        <v>146</v>
      </c>
    </row>
    <row r="44" spans="1:17" ht="15.75" x14ac:dyDescent="0.25">
      <c r="A44" s="1">
        <v>78</v>
      </c>
      <c r="B44" s="188" t="s">
        <v>86</v>
      </c>
      <c r="C44" s="189" t="s">
        <v>86</v>
      </c>
      <c r="D44" s="188" t="s">
        <v>79</v>
      </c>
      <c r="E44" s="3">
        <f t="shared" si="4"/>
        <v>2</v>
      </c>
      <c r="F44" s="1">
        <f t="shared" si="10"/>
        <v>1</v>
      </c>
      <c r="G44" s="1">
        <f t="shared" si="11"/>
        <v>1</v>
      </c>
      <c r="H44" s="3" t="s">
        <v>117</v>
      </c>
      <c r="I44" s="3" t="s">
        <v>118</v>
      </c>
      <c r="J44" s="138">
        <v>45774</v>
      </c>
      <c r="K44" s="139">
        <f t="shared" si="13"/>
        <v>45774</v>
      </c>
      <c r="L44" s="140">
        <v>0.42708333333333331</v>
      </c>
      <c r="M44" s="141" t="s">
        <v>103</v>
      </c>
      <c r="N44" s="141" t="s">
        <v>11</v>
      </c>
      <c r="O44" s="141" t="str">
        <f t="shared" si="14"/>
        <v>Hirvensalon Hurrikaanit</v>
      </c>
      <c r="P44" s="142" t="str">
        <f t="shared" si="15"/>
        <v>MaPa 2019 valkoinen</v>
      </c>
    </row>
    <row r="45" spans="1:17" ht="15.75" x14ac:dyDescent="0.25">
      <c r="A45" s="1">
        <v>79</v>
      </c>
      <c r="B45" s="188" t="s">
        <v>63</v>
      </c>
      <c r="C45" s="189" t="s">
        <v>87</v>
      </c>
      <c r="D45" s="188" t="s">
        <v>79</v>
      </c>
      <c r="E45" s="3">
        <f t="shared" si="4"/>
        <v>2</v>
      </c>
      <c r="F45" s="1">
        <f t="shared" si="10"/>
        <v>1</v>
      </c>
      <c r="G45" s="1">
        <f t="shared" si="11"/>
        <v>1</v>
      </c>
      <c r="H45" s="3">
        <v>91</v>
      </c>
      <c r="I45" s="3">
        <v>92</v>
      </c>
      <c r="J45" s="159">
        <v>45774</v>
      </c>
      <c r="K45" s="160">
        <f t="shared" si="13"/>
        <v>45774</v>
      </c>
      <c r="L45" s="161">
        <v>0.42708333333333331</v>
      </c>
      <c r="M45" s="162" t="s">
        <v>94</v>
      </c>
      <c r="N45" s="162" t="s">
        <v>13</v>
      </c>
      <c r="O45" s="162" t="str">
        <f t="shared" si="14"/>
        <v>Kärsämäki 2020 Musta</v>
      </c>
      <c r="P45" s="163" t="str">
        <f t="shared" si="15"/>
        <v>Hirvensalon Tornadot</v>
      </c>
    </row>
    <row r="46" spans="1:17" ht="15.75" x14ac:dyDescent="0.25">
      <c r="A46" s="1">
        <v>81</v>
      </c>
      <c r="B46" s="176" t="s">
        <v>38</v>
      </c>
      <c r="C46" s="177" t="s">
        <v>88</v>
      </c>
      <c r="D46" s="176" t="s">
        <v>12</v>
      </c>
      <c r="E46" s="3">
        <f t="shared" si="4"/>
        <v>2</v>
      </c>
      <c r="F46" s="1">
        <f t="shared" si="10"/>
        <v>1</v>
      </c>
      <c r="G46" s="1">
        <f t="shared" si="11"/>
        <v>1</v>
      </c>
      <c r="H46" s="41">
        <v>94</v>
      </c>
      <c r="I46" s="41">
        <v>95</v>
      </c>
      <c r="J46" s="164">
        <v>45774</v>
      </c>
      <c r="K46" s="165">
        <f t="shared" si="13"/>
        <v>45774</v>
      </c>
      <c r="L46" s="166">
        <v>0.42708333333333331</v>
      </c>
      <c r="M46" s="162" t="s">
        <v>94</v>
      </c>
      <c r="N46" s="167" t="s">
        <v>14</v>
      </c>
      <c r="O46" s="167" t="str">
        <f t="shared" si="14"/>
        <v>Hannunniittu 2019 valkoinen</v>
      </c>
      <c r="P46" s="168" t="str">
        <f t="shared" si="15"/>
        <v>Hirvensalon Pyörremyrskyt</v>
      </c>
    </row>
    <row r="47" spans="1:17" ht="15.75" x14ac:dyDescent="0.25">
      <c r="A47" s="1">
        <v>82</v>
      </c>
      <c r="B47" s="176" t="s">
        <v>44</v>
      </c>
      <c r="C47" s="177" t="s">
        <v>89</v>
      </c>
      <c r="D47" s="176" t="s">
        <v>12</v>
      </c>
      <c r="E47" s="3">
        <f t="shared" si="4"/>
        <v>2</v>
      </c>
      <c r="F47" s="1">
        <f t="shared" si="10"/>
        <v>1</v>
      </c>
      <c r="G47" s="1">
        <f t="shared" si="11"/>
        <v>1</v>
      </c>
      <c r="H47" s="3" t="s">
        <v>116</v>
      </c>
      <c r="I47" s="3" t="s">
        <v>117</v>
      </c>
      <c r="J47" s="133">
        <v>45774</v>
      </c>
      <c r="K47" s="134">
        <f t="shared" si="13"/>
        <v>45774</v>
      </c>
      <c r="L47" s="135">
        <v>0.44791666666666669</v>
      </c>
      <c r="M47" s="136" t="s">
        <v>103</v>
      </c>
      <c r="N47" s="136" t="s">
        <v>10</v>
      </c>
      <c r="O47" s="136" t="str">
        <f t="shared" si="14"/>
        <v>Heppari 2019 sininen</v>
      </c>
      <c r="P47" s="137" t="str">
        <f t="shared" si="15"/>
        <v>Hirvensalon Hurrikaanit</v>
      </c>
      <c r="Q47" s="1" t="s">
        <v>146</v>
      </c>
    </row>
    <row r="48" spans="1:17" ht="15.75" x14ac:dyDescent="0.25">
      <c r="A48" s="1">
        <v>83</v>
      </c>
      <c r="B48" s="176" t="s">
        <v>32</v>
      </c>
      <c r="C48" s="177" t="s">
        <v>90</v>
      </c>
      <c r="D48" s="176" t="s">
        <v>12</v>
      </c>
      <c r="E48" s="3">
        <f t="shared" si="4"/>
        <v>2</v>
      </c>
      <c r="F48" s="1">
        <f t="shared" si="10"/>
        <v>1</v>
      </c>
      <c r="G48" s="1">
        <f t="shared" si="11"/>
        <v>1</v>
      </c>
      <c r="H48" s="3" t="s">
        <v>118</v>
      </c>
      <c r="I48" s="3" t="s">
        <v>115</v>
      </c>
      <c r="J48" s="138">
        <v>45774</v>
      </c>
      <c r="K48" s="139">
        <f t="shared" si="13"/>
        <v>45774</v>
      </c>
      <c r="L48" s="140">
        <v>0.44791666666666669</v>
      </c>
      <c r="M48" s="141" t="s">
        <v>103</v>
      </c>
      <c r="N48" s="141" t="s">
        <v>11</v>
      </c>
      <c r="O48" s="141" t="str">
        <f t="shared" si="14"/>
        <v>MaPa 2019 valkoinen</v>
      </c>
      <c r="P48" s="142" t="str">
        <f t="shared" si="15"/>
        <v>Pohjola Jääkarhut</v>
      </c>
    </row>
    <row r="49" spans="1:17" ht="15.75" x14ac:dyDescent="0.25">
      <c r="A49" s="1">
        <v>84</v>
      </c>
      <c r="B49" s="176" t="s">
        <v>68</v>
      </c>
      <c r="C49" s="177" t="s">
        <v>91</v>
      </c>
      <c r="D49" s="176" t="s">
        <v>12</v>
      </c>
      <c r="E49" s="3">
        <f t="shared" si="4"/>
        <v>2</v>
      </c>
      <c r="F49" s="1">
        <f t="shared" si="10"/>
        <v>1</v>
      </c>
      <c r="G49" s="1">
        <f t="shared" si="11"/>
        <v>1</v>
      </c>
      <c r="H49" s="3">
        <v>92</v>
      </c>
      <c r="I49" s="3">
        <v>93</v>
      </c>
      <c r="J49" s="159">
        <v>45774</v>
      </c>
      <c r="K49" s="160">
        <f t="shared" si="13"/>
        <v>45774</v>
      </c>
      <c r="L49" s="161">
        <v>0.44791666666666669</v>
      </c>
      <c r="M49" s="162" t="s">
        <v>94</v>
      </c>
      <c r="N49" s="162" t="s">
        <v>13</v>
      </c>
      <c r="O49" s="162" t="str">
        <f t="shared" si="14"/>
        <v>Hirvensalon Tornadot</v>
      </c>
      <c r="P49" s="163" t="str">
        <f t="shared" si="15"/>
        <v>Jääkarhut valkoiset</v>
      </c>
    </row>
    <row r="50" spans="1:17" ht="15.75" x14ac:dyDescent="0.25">
      <c r="A50" s="1">
        <v>85</v>
      </c>
      <c r="B50" s="176" t="s">
        <v>59</v>
      </c>
      <c r="C50" s="177" t="s">
        <v>92</v>
      </c>
      <c r="D50" s="176" t="s">
        <v>12</v>
      </c>
      <c r="E50" s="3">
        <f t="shared" si="4"/>
        <v>2</v>
      </c>
      <c r="F50" s="1">
        <f t="shared" si="10"/>
        <v>1</v>
      </c>
      <c r="G50" s="1">
        <f t="shared" si="11"/>
        <v>1</v>
      </c>
      <c r="H50" s="41">
        <v>95</v>
      </c>
      <c r="I50" s="41">
        <v>96</v>
      </c>
      <c r="J50" s="164">
        <v>45774</v>
      </c>
      <c r="K50" s="165">
        <f t="shared" si="13"/>
        <v>45774</v>
      </c>
      <c r="L50" s="166">
        <v>0.44791666666666669</v>
      </c>
      <c r="M50" s="162" t="s">
        <v>94</v>
      </c>
      <c r="N50" s="167" t="s">
        <v>14</v>
      </c>
      <c r="O50" s="167" t="str">
        <f t="shared" si="14"/>
        <v>Hirvensalon Pyörremyrskyt</v>
      </c>
      <c r="P50" s="168" t="str">
        <f t="shared" si="15"/>
        <v>Uittamo 2019</v>
      </c>
    </row>
    <row r="51" spans="1:17" ht="15.75" x14ac:dyDescent="0.25">
      <c r="A51" s="1">
        <v>86</v>
      </c>
      <c r="B51" s="176" t="s">
        <v>63</v>
      </c>
      <c r="C51" s="177" t="s">
        <v>87</v>
      </c>
      <c r="D51" s="176" t="s">
        <v>12</v>
      </c>
      <c r="E51" s="3">
        <f t="shared" si="4"/>
        <v>2</v>
      </c>
      <c r="F51" s="1">
        <f t="shared" si="10"/>
        <v>1</v>
      </c>
      <c r="G51" s="1">
        <f t="shared" si="11"/>
        <v>1</v>
      </c>
      <c r="H51" s="3">
        <v>93</v>
      </c>
      <c r="I51" s="3">
        <v>91</v>
      </c>
      <c r="J51" s="169">
        <v>45774</v>
      </c>
      <c r="K51" s="170">
        <f t="shared" si="13"/>
        <v>45774</v>
      </c>
      <c r="L51" s="171">
        <v>0.46875</v>
      </c>
      <c r="M51" s="172" t="s">
        <v>94</v>
      </c>
      <c r="N51" s="172" t="s">
        <v>10</v>
      </c>
      <c r="O51" s="172" t="str">
        <f t="shared" si="14"/>
        <v>Jääkarhut valkoiset</v>
      </c>
      <c r="P51" s="173" t="str">
        <f t="shared" si="15"/>
        <v>Kärsämäki 2020 Musta</v>
      </c>
      <c r="Q51" s="1" t="s">
        <v>146</v>
      </c>
    </row>
    <row r="52" spans="1:17" x14ac:dyDescent="0.25">
      <c r="A52" s="1">
        <v>91</v>
      </c>
      <c r="B52" s="157" t="s">
        <v>42</v>
      </c>
      <c r="C52" s="157" t="s">
        <v>93</v>
      </c>
      <c r="D52" s="157" t="s">
        <v>94</v>
      </c>
      <c r="E52" s="3">
        <f t="shared" si="4"/>
        <v>2</v>
      </c>
      <c r="F52" s="1">
        <f t="shared" si="10"/>
        <v>1</v>
      </c>
      <c r="G52" s="1">
        <f t="shared" si="11"/>
        <v>1</v>
      </c>
      <c r="H52" s="3">
        <v>96</v>
      </c>
      <c r="I52" s="3">
        <v>94</v>
      </c>
      <c r="J52" s="174">
        <v>45774</v>
      </c>
      <c r="K52" s="160">
        <f t="shared" si="13"/>
        <v>45774</v>
      </c>
      <c r="L52" s="161">
        <v>0.46875</v>
      </c>
      <c r="M52" s="162" t="s">
        <v>94</v>
      </c>
      <c r="N52" s="162" t="s">
        <v>11</v>
      </c>
      <c r="O52" s="162" t="str">
        <f t="shared" si="14"/>
        <v>Uittamo 2019</v>
      </c>
      <c r="P52" s="175" t="str">
        <f t="shared" si="15"/>
        <v>Hannunniittu 2019 valkoinen</v>
      </c>
    </row>
    <row r="53" spans="1:17" ht="15.75" x14ac:dyDescent="0.25">
      <c r="A53" s="1">
        <v>92</v>
      </c>
      <c r="B53" s="157" t="s">
        <v>53</v>
      </c>
      <c r="C53" s="158" t="s">
        <v>99</v>
      </c>
      <c r="D53" s="157" t="s">
        <v>94</v>
      </c>
      <c r="E53" s="3">
        <f t="shared" si="4"/>
        <v>2</v>
      </c>
      <c r="F53" s="1">
        <f t="shared" si="10"/>
        <v>1</v>
      </c>
      <c r="G53" s="1">
        <f t="shared" si="11"/>
        <v>1</v>
      </c>
      <c r="H53" s="41">
        <v>97</v>
      </c>
      <c r="I53" s="41">
        <v>98</v>
      </c>
      <c r="J53" s="174">
        <v>45774</v>
      </c>
      <c r="K53" s="160">
        <f t="shared" si="13"/>
        <v>45774</v>
      </c>
      <c r="L53" s="161">
        <v>0.46875</v>
      </c>
      <c r="M53" s="162" t="s">
        <v>94</v>
      </c>
      <c r="N53" s="162" t="s">
        <v>13</v>
      </c>
      <c r="O53" s="162" t="str">
        <f t="shared" si="14"/>
        <v>MaPa 2019 sininen</v>
      </c>
      <c r="P53" s="175" t="str">
        <f t="shared" si="15"/>
        <v>Heppari 2019</v>
      </c>
    </row>
    <row r="54" spans="1:17" ht="15.75" x14ac:dyDescent="0.25">
      <c r="A54" s="1">
        <v>93</v>
      </c>
      <c r="B54" s="157" t="s">
        <v>44</v>
      </c>
      <c r="C54" s="158" t="s">
        <v>96</v>
      </c>
      <c r="D54" s="157" t="s">
        <v>94</v>
      </c>
      <c r="E54" s="3">
        <f t="shared" si="4"/>
        <v>2</v>
      </c>
      <c r="F54" s="1">
        <f t="shared" si="10"/>
        <v>1</v>
      </c>
      <c r="G54" s="1">
        <f t="shared" si="11"/>
        <v>1</v>
      </c>
      <c r="H54" s="41">
        <v>71</v>
      </c>
      <c r="I54" s="41">
        <v>72</v>
      </c>
      <c r="J54" s="190">
        <v>45774</v>
      </c>
      <c r="K54" s="191">
        <f t="shared" si="13"/>
        <v>45774</v>
      </c>
      <c r="L54" s="192">
        <v>0.46875</v>
      </c>
      <c r="M54" s="193" t="s">
        <v>79</v>
      </c>
      <c r="N54" s="193" t="s">
        <v>14</v>
      </c>
      <c r="O54" s="193" t="str">
        <f t="shared" si="14"/>
        <v>Kärsämäki P2018</v>
      </c>
      <c r="P54" s="194" t="str">
        <f t="shared" si="15"/>
        <v>Hirvensalo 18</v>
      </c>
    </row>
    <row r="55" spans="1:17" ht="15.75" x14ac:dyDescent="0.25">
      <c r="A55" s="1">
        <v>94</v>
      </c>
      <c r="B55" s="157" t="s">
        <v>55</v>
      </c>
      <c r="C55" s="158" t="s">
        <v>101</v>
      </c>
      <c r="D55" s="157" t="s">
        <v>94</v>
      </c>
      <c r="E55" s="3">
        <f t="shared" si="4"/>
        <v>2</v>
      </c>
      <c r="F55" s="1">
        <f t="shared" si="10"/>
        <v>1</v>
      </c>
      <c r="G55" s="1">
        <f t="shared" si="11"/>
        <v>1</v>
      </c>
      <c r="H55" s="3">
        <v>74</v>
      </c>
      <c r="I55" s="3">
        <v>75</v>
      </c>
      <c r="J55" s="195">
        <v>45774</v>
      </c>
      <c r="K55" s="196">
        <f t="shared" ref="K55:K66" si="16">J55</f>
        <v>45774</v>
      </c>
      <c r="L55" s="197">
        <v>0.48958333333333331</v>
      </c>
      <c r="M55" s="198" t="s">
        <v>79</v>
      </c>
      <c r="N55" s="198" t="s">
        <v>10</v>
      </c>
      <c r="O55" s="198" t="str">
        <f t="shared" si="14"/>
        <v>Pohjola sudet</v>
      </c>
      <c r="P55" s="199" t="str">
        <f t="shared" si="15"/>
        <v>MaPa2018 Punainen</v>
      </c>
      <c r="Q55" s="1" t="s">
        <v>146</v>
      </c>
    </row>
    <row r="56" spans="1:17" ht="15.75" x14ac:dyDescent="0.25">
      <c r="A56" s="1">
        <v>95</v>
      </c>
      <c r="B56" s="157" t="s">
        <v>53</v>
      </c>
      <c r="C56" s="158" t="s">
        <v>98</v>
      </c>
      <c r="D56" s="157" t="s">
        <v>94</v>
      </c>
      <c r="E56" s="3">
        <f t="shared" si="4"/>
        <v>2</v>
      </c>
      <c r="F56" s="1">
        <f t="shared" si="10"/>
        <v>1</v>
      </c>
      <c r="G56" s="1">
        <f t="shared" si="11"/>
        <v>1</v>
      </c>
      <c r="H56" s="3">
        <v>77</v>
      </c>
      <c r="I56" s="3">
        <v>78</v>
      </c>
      <c r="J56" s="200">
        <v>45774</v>
      </c>
      <c r="K56" s="201">
        <f t="shared" si="16"/>
        <v>45774</v>
      </c>
      <c r="L56" s="202">
        <v>0.48958333333333331</v>
      </c>
      <c r="M56" s="203" t="s">
        <v>79</v>
      </c>
      <c r="N56" s="203" t="s">
        <v>11</v>
      </c>
      <c r="O56" s="203" t="str">
        <f t="shared" si="14"/>
        <v>Varissuo 2018-19</v>
      </c>
      <c r="P56" s="204" t="str">
        <f t="shared" si="15"/>
        <v>Lauste</v>
      </c>
    </row>
    <row r="57" spans="1:17" ht="15.75" x14ac:dyDescent="0.25">
      <c r="A57" s="1">
        <v>96</v>
      </c>
      <c r="B57" s="157" t="s">
        <v>38</v>
      </c>
      <c r="C57" s="158" t="s">
        <v>95</v>
      </c>
      <c r="D57" s="157" t="s">
        <v>94</v>
      </c>
      <c r="E57" s="3">
        <f t="shared" si="4"/>
        <v>2</v>
      </c>
      <c r="F57" s="1">
        <f t="shared" si="10"/>
        <v>1</v>
      </c>
      <c r="G57" s="1">
        <f t="shared" si="11"/>
        <v>1</v>
      </c>
      <c r="H57" s="41">
        <v>98</v>
      </c>
      <c r="I57" s="41">
        <v>99</v>
      </c>
      <c r="J57" s="174">
        <v>45774</v>
      </c>
      <c r="K57" s="160">
        <f t="shared" si="16"/>
        <v>45774</v>
      </c>
      <c r="L57" s="161">
        <v>0.48958333333333331</v>
      </c>
      <c r="M57" s="162" t="s">
        <v>94</v>
      </c>
      <c r="N57" s="162" t="s">
        <v>13</v>
      </c>
      <c r="O57" s="162" t="str">
        <f t="shared" si="14"/>
        <v>Heppari 2019</v>
      </c>
      <c r="P57" s="175" t="str">
        <f t="shared" si="15"/>
        <v>Hannunniittu 2019 sininen</v>
      </c>
    </row>
    <row r="58" spans="1:17" ht="15.75" x14ac:dyDescent="0.25">
      <c r="A58" s="1">
        <v>97</v>
      </c>
      <c r="B58" s="157" t="s">
        <v>32</v>
      </c>
      <c r="C58" s="158" t="s">
        <v>100</v>
      </c>
      <c r="D58" s="157" t="s">
        <v>94</v>
      </c>
      <c r="E58" s="3">
        <f t="shared" si="4"/>
        <v>2</v>
      </c>
      <c r="F58" s="1">
        <f t="shared" si="10"/>
        <v>1</v>
      </c>
      <c r="G58" s="1">
        <f t="shared" si="11"/>
        <v>1</v>
      </c>
      <c r="H58" s="3">
        <v>72</v>
      </c>
      <c r="I58" s="3">
        <v>73</v>
      </c>
      <c r="J58" s="190">
        <v>45774</v>
      </c>
      <c r="K58" s="191">
        <f t="shared" si="16"/>
        <v>45774</v>
      </c>
      <c r="L58" s="192">
        <v>0.48958333333333331</v>
      </c>
      <c r="M58" s="193" t="s">
        <v>79</v>
      </c>
      <c r="N58" s="193" t="s">
        <v>14</v>
      </c>
      <c r="O58" s="193" t="str">
        <f t="shared" si="14"/>
        <v>Hirvensalo 18</v>
      </c>
      <c r="P58" s="194" t="str">
        <f t="shared" si="15"/>
        <v>Uittamo Sininen</v>
      </c>
    </row>
    <row r="59" spans="1:17" ht="15.75" x14ac:dyDescent="0.25">
      <c r="A59" s="1">
        <v>98</v>
      </c>
      <c r="B59" s="157" t="s">
        <v>36</v>
      </c>
      <c r="C59" s="158" t="s">
        <v>97</v>
      </c>
      <c r="D59" s="157" t="s">
        <v>94</v>
      </c>
      <c r="E59" s="3">
        <f t="shared" si="4"/>
        <v>2</v>
      </c>
      <c r="F59" s="1">
        <f t="shared" si="10"/>
        <v>1</v>
      </c>
      <c r="G59" s="1">
        <f t="shared" si="11"/>
        <v>1</v>
      </c>
      <c r="H59" s="3">
        <v>75</v>
      </c>
      <c r="I59" s="3">
        <v>76</v>
      </c>
      <c r="J59" s="195">
        <v>45774</v>
      </c>
      <c r="K59" s="196">
        <f t="shared" si="16"/>
        <v>45774</v>
      </c>
      <c r="L59" s="197">
        <v>0.51041666666666663</v>
      </c>
      <c r="M59" s="198" t="s">
        <v>79</v>
      </c>
      <c r="N59" s="198" t="s">
        <v>10</v>
      </c>
      <c r="O59" s="198" t="str">
        <f t="shared" si="14"/>
        <v>MaPa2018 Punainen</v>
      </c>
      <c r="P59" s="199" t="str">
        <f t="shared" si="15"/>
        <v>Runosmäen Minipantterit Vihreä</v>
      </c>
      <c r="Q59" s="1" t="s">
        <v>146</v>
      </c>
    </row>
    <row r="60" spans="1:17" ht="15.75" x14ac:dyDescent="0.25">
      <c r="A60" s="1">
        <v>99</v>
      </c>
      <c r="B60" s="157" t="s">
        <v>55</v>
      </c>
      <c r="C60" s="158" t="s">
        <v>102</v>
      </c>
      <c r="D60" s="157" t="s">
        <v>94</v>
      </c>
      <c r="E60" s="3">
        <f t="shared" si="4"/>
        <v>2</v>
      </c>
      <c r="F60" s="1">
        <f t="shared" si="10"/>
        <v>1</v>
      </c>
      <c r="G60" s="1">
        <f t="shared" si="11"/>
        <v>1</v>
      </c>
      <c r="H60" s="3">
        <v>78</v>
      </c>
      <c r="I60" s="3">
        <v>79</v>
      </c>
      <c r="J60" s="200">
        <v>45774</v>
      </c>
      <c r="K60" s="201">
        <f t="shared" si="16"/>
        <v>45774</v>
      </c>
      <c r="L60" s="202">
        <v>0.51041666666666663</v>
      </c>
      <c r="M60" s="203" t="s">
        <v>79</v>
      </c>
      <c r="N60" s="203" t="s">
        <v>11</v>
      </c>
      <c r="O60" s="203" t="str">
        <f t="shared" si="14"/>
        <v>Lauste</v>
      </c>
      <c r="P60" s="204" t="str">
        <f t="shared" si="15"/>
        <v>TuNL T2017-18</v>
      </c>
    </row>
    <row r="61" spans="1:17" ht="15.75" x14ac:dyDescent="0.25">
      <c r="A61" s="1" t="s">
        <v>115</v>
      </c>
      <c r="B61" s="131" t="s">
        <v>44</v>
      </c>
      <c r="C61" s="132" t="s">
        <v>134</v>
      </c>
      <c r="D61" s="131" t="s">
        <v>103</v>
      </c>
      <c r="E61" s="3">
        <f t="shared" si="4"/>
        <v>2</v>
      </c>
      <c r="F61" s="1">
        <f t="shared" si="10"/>
        <v>1</v>
      </c>
      <c r="G61" s="1">
        <f t="shared" si="11"/>
        <v>1</v>
      </c>
      <c r="H61" s="41">
        <v>99</v>
      </c>
      <c r="I61" s="41">
        <v>97</v>
      </c>
      <c r="J61" s="174">
        <v>45774</v>
      </c>
      <c r="K61" s="160">
        <f t="shared" si="16"/>
        <v>45774</v>
      </c>
      <c r="L61" s="161">
        <v>0.51041666666666663</v>
      </c>
      <c r="M61" s="162" t="s">
        <v>94</v>
      </c>
      <c r="N61" s="162" t="s">
        <v>13</v>
      </c>
      <c r="O61" s="162" t="str">
        <f t="shared" si="14"/>
        <v>Hannunniittu 2019 sininen</v>
      </c>
      <c r="P61" s="175" t="str">
        <f t="shared" si="15"/>
        <v>MaPa 2019 sininen</v>
      </c>
    </row>
    <row r="62" spans="1:17" ht="15.75" x14ac:dyDescent="0.25">
      <c r="A62" s="1" t="s">
        <v>116</v>
      </c>
      <c r="B62" s="131" t="s">
        <v>36</v>
      </c>
      <c r="C62" s="132" t="s">
        <v>104</v>
      </c>
      <c r="D62" s="131" t="s">
        <v>103</v>
      </c>
      <c r="E62" s="3">
        <f t="shared" si="4"/>
        <v>2</v>
      </c>
      <c r="F62" s="1">
        <f t="shared" si="10"/>
        <v>1</v>
      </c>
      <c r="G62" s="1">
        <f t="shared" si="11"/>
        <v>1</v>
      </c>
      <c r="H62" s="3">
        <v>73</v>
      </c>
      <c r="I62" s="3">
        <v>71</v>
      </c>
      <c r="J62" s="190">
        <v>45774</v>
      </c>
      <c r="K62" s="191">
        <f t="shared" si="16"/>
        <v>45774</v>
      </c>
      <c r="L62" s="192">
        <v>0.51041666666666663</v>
      </c>
      <c r="M62" s="193" t="s">
        <v>79</v>
      </c>
      <c r="N62" s="193" t="s">
        <v>14</v>
      </c>
      <c r="O62" s="193" t="str">
        <f t="shared" si="14"/>
        <v>Uittamo Sininen</v>
      </c>
      <c r="P62" s="194" t="str">
        <f t="shared" si="15"/>
        <v>Kärsämäki P2018</v>
      </c>
    </row>
    <row r="63" spans="1:17" ht="15.75" x14ac:dyDescent="0.25">
      <c r="A63" s="1" t="s">
        <v>117</v>
      </c>
      <c r="B63" s="131" t="s">
        <v>53</v>
      </c>
      <c r="C63" s="132" t="s">
        <v>105</v>
      </c>
      <c r="D63" s="131" t="s">
        <v>103</v>
      </c>
      <c r="E63" s="3">
        <f t="shared" si="4"/>
        <v>2</v>
      </c>
      <c r="F63" s="1">
        <f t="shared" si="10"/>
        <v>1</v>
      </c>
      <c r="G63" s="1">
        <f t="shared" si="11"/>
        <v>1</v>
      </c>
      <c r="H63" s="3">
        <v>76</v>
      </c>
      <c r="I63" s="3">
        <v>74</v>
      </c>
      <c r="J63" s="195">
        <v>45774</v>
      </c>
      <c r="K63" s="196">
        <f t="shared" si="16"/>
        <v>45774</v>
      </c>
      <c r="L63" s="197">
        <v>0.53125</v>
      </c>
      <c r="M63" s="198" t="s">
        <v>79</v>
      </c>
      <c r="N63" s="198" t="s">
        <v>10</v>
      </c>
      <c r="O63" s="198" t="str">
        <f t="shared" si="14"/>
        <v>Runosmäen Minipantterit Vihreä</v>
      </c>
      <c r="P63" s="199" t="str">
        <f t="shared" si="15"/>
        <v>Pohjola sudet</v>
      </c>
      <c r="Q63" s="1" t="s">
        <v>146</v>
      </c>
    </row>
    <row r="64" spans="1:17" ht="15.75" x14ac:dyDescent="0.25">
      <c r="A64" s="1" t="s">
        <v>118</v>
      </c>
      <c r="B64" s="131" t="s">
        <v>32</v>
      </c>
      <c r="C64" s="132" t="s">
        <v>106</v>
      </c>
      <c r="D64" s="131" t="s">
        <v>103</v>
      </c>
      <c r="E64" s="3">
        <f t="shared" si="4"/>
        <v>2</v>
      </c>
      <c r="F64" s="1">
        <f t="shared" si="10"/>
        <v>1</v>
      </c>
      <c r="G64" s="1">
        <f t="shared" si="11"/>
        <v>1</v>
      </c>
      <c r="H64" s="3">
        <v>79</v>
      </c>
      <c r="I64" s="3">
        <v>77</v>
      </c>
      <c r="J64" s="200">
        <v>45774</v>
      </c>
      <c r="K64" s="201">
        <f t="shared" si="16"/>
        <v>45774</v>
      </c>
      <c r="L64" s="202">
        <v>0.53125</v>
      </c>
      <c r="M64" s="203" t="s">
        <v>79</v>
      </c>
      <c r="N64" s="203" t="s">
        <v>11</v>
      </c>
      <c r="O64" s="203" t="str">
        <f t="shared" si="14"/>
        <v>TuNL T2017-18</v>
      </c>
      <c r="P64" s="204" t="str">
        <f t="shared" si="15"/>
        <v>Varissuo 2018-19</v>
      </c>
    </row>
    <row r="65" spans="1:17" x14ac:dyDescent="0.25">
      <c r="A65" s="1" t="s">
        <v>119</v>
      </c>
      <c r="B65" s="124" t="s">
        <v>42</v>
      </c>
      <c r="C65" s="124" t="s">
        <v>107</v>
      </c>
      <c r="D65" s="124" t="s">
        <v>108</v>
      </c>
      <c r="E65" s="3">
        <f t="shared" si="4"/>
        <v>3</v>
      </c>
      <c r="F65" s="1">
        <f t="shared" si="10"/>
        <v>2</v>
      </c>
      <c r="G65" s="1">
        <f t="shared" si="11"/>
        <v>1</v>
      </c>
      <c r="H65" s="3">
        <v>81</v>
      </c>
      <c r="I65" s="3">
        <v>82</v>
      </c>
      <c r="J65" s="178">
        <v>45774</v>
      </c>
      <c r="K65" s="179">
        <f t="shared" si="16"/>
        <v>45774</v>
      </c>
      <c r="L65" s="180">
        <v>0.53125</v>
      </c>
      <c r="M65" s="181" t="s">
        <v>12</v>
      </c>
      <c r="N65" s="181" t="s">
        <v>13</v>
      </c>
      <c r="O65" s="181" t="str">
        <f t="shared" si="14"/>
        <v>Uittamo Valkoinen</v>
      </c>
      <c r="P65" s="182" t="str">
        <f t="shared" si="15"/>
        <v>Pohjola karhut</v>
      </c>
    </row>
    <row r="66" spans="1:17" x14ac:dyDescent="0.25">
      <c r="A66" s="1" t="s">
        <v>120</v>
      </c>
      <c r="B66" s="124" t="s">
        <v>38</v>
      </c>
      <c r="C66" s="124" t="s">
        <v>109</v>
      </c>
      <c r="D66" s="124" t="s">
        <v>108</v>
      </c>
      <c r="E66" s="3">
        <f t="shared" si="4"/>
        <v>3</v>
      </c>
      <c r="F66" s="1">
        <f t="shared" ref="F66:F72" si="17">COUNTIF(H:H,$A66)</f>
        <v>2</v>
      </c>
      <c r="G66" s="1">
        <f t="shared" ref="G66:G72" si="18">COUNTIF(I:I,$A66)</f>
        <v>1</v>
      </c>
      <c r="H66" s="3">
        <v>84</v>
      </c>
      <c r="I66" s="3">
        <v>85</v>
      </c>
      <c r="J66" s="183">
        <v>45774</v>
      </c>
      <c r="K66" s="184">
        <f t="shared" si="16"/>
        <v>45774</v>
      </c>
      <c r="L66" s="185">
        <v>0.53125</v>
      </c>
      <c r="M66" s="186" t="s">
        <v>12</v>
      </c>
      <c r="N66" s="186" t="s">
        <v>14</v>
      </c>
      <c r="O66" s="186" t="str">
        <f t="shared" si="14"/>
        <v>Linna 18</v>
      </c>
      <c r="P66" s="187" t="str">
        <f t="shared" si="15"/>
        <v>Runosmäen Minipantterit Valkoinen</v>
      </c>
    </row>
    <row r="67" spans="1:17" x14ac:dyDescent="0.25">
      <c r="A67" s="1" t="s">
        <v>121</v>
      </c>
      <c r="B67" s="124" t="s">
        <v>53</v>
      </c>
      <c r="C67" s="124" t="s">
        <v>105</v>
      </c>
      <c r="D67" s="124" t="s">
        <v>108</v>
      </c>
      <c r="E67" s="3">
        <f>SUM(F67:G67)</f>
        <v>3</v>
      </c>
      <c r="F67" s="1">
        <f t="shared" si="17"/>
        <v>1</v>
      </c>
      <c r="G67" s="1">
        <f t="shared" si="18"/>
        <v>2</v>
      </c>
      <c r="J67" s="154">
        <v>45774</v>
      </c>
      <c r="K67" s="77">
        <f t="shared" ref="K67:K70" si="19">J67</f>
        <v>45774</v>
      </c>
      <c r="L67" s="78">
        <v>0.55208333333333337</v>
      </c>
      <c r="M67" s="79"/>
      <c r="N67" s="79" t="s">
        <v>10</v>
      </c>
      <c r="O67" s="79"/>
      <c r="P67" s="155"/>
      <c r="Q67" s="1" t="s">
        <v>146</v>
      </c>
    </row>
    <row r="68" spans="1:17" x14ac:dyDescent="0.25">
      <c r="A68" s="1" t="s">
        <v>122</v>
      </c>
      <c r="B68" s="124" t="s">
        <v>44</v>
      </c>
      <c r="C68" s="124" t="s">
        <v>131</v>
      </c>
      <c r="D68" s="124" t="s">
        <v>108</v>
      </c>
      <c r="E68" s="3">
        <f t="shared" ref="E68:E72" si="20">SUM(F68:G68)</f>
        <v>3</v>
      </c>
      <c r="F68" s="1">
        <f t="shared" si="17"/>
        <v>1</v>
      </c>
      <c r="G68" s="1">
        <f t="shared" si="18"/>
        <v>2</v>
      </c>
      <c r="J68" s="151">
        <v>45774</v>
      </c>
      <c r="K68" s="10">
        <f t="shared" si="19"/>
        <v>45774</v>
      </c>
      <c r="L68" s="11">
        <v>0.55208333333333337</v>
      </c>
      <c r="N68" s="1" t="s">
        <v>11</v>
      </c>
      <c r="P68" s="152"/>
    </row>
    <row r="69" spans="1:17" x14ac:dyDescent="0.25">
      <c r="A69" s="1" t="s">
        <v>123</v>
      </c>
      <c r="B69" s="117" t="s">
        <v>110</v>
      </c>
      <c r="C69" s="117" t="s">
        <v>110</v>
      </c>
      <c r="D69" s="117" t="s">
        <v>111</v>
      </c>
      <c r="E69" s="3">
        <f t="shared" si="20"/>
        <v>3</v>
      </c>
      <c r="F69" s="1">
        <f t="shared" si="17"/>
        <v>2</v>
      </c>
      <c r="G69" s="1">
        <f t="shared" si="18"/>
        <v>1</v>
      </c>
      <c r="H69" s="3">
        <v>82</v>
      </c>
      <c r="I69" s="3">
        <v>83</v>
      </c>
      <c r="J69" s="178">
        <v>45774</v>
      </c>
      <c r="K69" s="179">
        <f t="shared" si="19"/>
        <v>45774</v>
      </c>
      <c r="L69" s="180">
        <v>0.55208333333333337</v>
      </c>
      <c r="M69" s="181" t="s">
        <v>12</v>
      </c>
      <c r="N69" s="181" t="s">
        <v>13</v>
      </c>
      <c r="O69" s="181" t="str">
        <f>VLOOKUP(H69,$A:$C,3,0)</f>
        <v>Pohjola karhut</v>
      </c>
      <c r="P69" s="182" t="str">
        <f>VLOOKUP(I69,$A:$C,3,0)</f>
        <v>MaPa2018 Musta</v>
      </c>
    </row>
    <row r="70" spans="1:17" x14ac:dyDescent="0.25">
      <c r="A70" s="1" t="s">
        <v>124</v>
      </c>
      <c r="B70" s="117" t="s">
        <v>112</v>
      </c>
      <c r="C70" s="117" t="s">
        <v>112</v>
      </c>
      <c r="D70" s="117" t="s">
        <v>111</v>
      </c>
      <c r="E70" s="3">
        <f t="shared" si="20"/>
        <v>3</v>
      </c>
      <c r="F70" s="1">
        <f t="shared" si="17"/>
        <v>2</v>
      </c>
      <c r="G70" s="1">
        <f t="shared" si="18"/>
        <v>1</v>
      </c>
      <c r="H70" s="42">
        <v>85</v>
      </c>
      <c r="I70" s="42">
        <v>86</v>
      </c>
      <c r="J70" s="183">
        <v>45774</v>
      </c>
      <c r="K70" s="184">
        <f t="shared" si="19"/>
        <v>45774</v>
      </c>
      <c r="L70" s="185">
        <v>0.55208333333333337</v>
      </c>
      <c r="M70" s="186" t="s">
        <v>12</v>
      </c>
      <c r="N70" s="186" t="s">
        <v>14</v>
      </c>
      <c r="O70" s="186" t="str">
        <f>VLOOKUP(H70,$A:$C,3,0)</f>
        <v>Runosmäen Minipantterit Valkoinen</v>
      </c>
      <c r="P70" s="187" t="str">
        <f>VLOOKUP(I70,$A:$C,3,0)</f>
        <v>TuNL T2017-18</v>
      </c>
    </row>
    <row r="71" spans="1:17" x14ac:dyDescent="0.25">
      <c r="A71" s="1" t="s">
        <v>125</v>
      </c>
      <c r="B71" s="117" t="s">
        <v>113</v>
      </c>
      <c r="C71" s="117" t="s">
        <v>113</v>
      </c>
      <c r="D71" s="117" t="s">
        <v>111</v>
      </c>
      <c r="E71" s="3">
        <f t="shared" si="20"/>
        <v>3</v>
      </c>
      <c r="F71" s="1">
        <f t="shared" si="17"/>
        <v>1</v>
      </c>
      <c r="G71" s="1">
        <f t="shared" si="18"/>
        <v>2</v>
      </c>
      <c r="H71" s="42"/>
      <c r="I71" s="42"/>
      <c r="J71" s="154">
        <v>45774</v>
      </c>
      <c r="K71" s="77">
        <f t="shared" ref="K71:K74" si="21">J71</f>
        <v>45774</v>
      </c>
      <c r="L71" s="78">
        <v>0.57291666666666663</v>
      </c>
      <c r="M71" s="79"/>
      <c r="N71" s="79" t="s">
        <v>10</v>
      </c>
      <c r="O71" s="79"/>
      <c r="P71" s="155"/>
      <c r="Q71" s="1" t="s">
        <v>146</v>
      </c>
    </row>
    <row r="72" spans="1:17" x14ac:dyDescent="0.25">
      <c r="A72" s="1" t="s">
        <v>126</v>
      </c>
      <c r="B72" s="117" t="s">
        <v>114</v>
      </c>
      <c r="C72" s="117" t="s">
        <v>114</v>
      </c>
      <c r="D72" s="117" t="s">
        <v>111</v>
      </c>
      <c r="E72" s="3">
        <f t="shared" si="20"/>
        <v>3</v>
      </c>
      <c r="F72" s="1">
        <f t="shared" si="17"/>
        <v>1</v>
      </c>
      <c r="G72" s="1">
        <f t="shared" si="18"/>
        <v>2</v>
      </c>
      <c r="H72" s="42"/>
      <c r="I72" s="42"/>
      <c r="J72" s="151">
        <v>45774</v>
      </c>
      <c r="K72" s="10">
        <f t="shared" si="21"/>
        <v>45774</v>
      </c>
      <c r="L72" s="11">
        <v>0.57291666666666663</v>
      </c>
      <c r="N72" s="1" t="s">
        <v>11</v>
      </c>
      <c r="P72" s="152"/>
    </row>
    <row r="73" spans="1:17" x14ac:dyDescent="0.25">
      <c r="C73" s="45"/>
      <c r="D73" s="45"/>
      <c r="H73" s="42">
        <v>83</v>
      </c>
      <c r="I73" s="42">
        <v>81</v>
      </c>
      <c r="J73" s="178">
        <v>45774</v>
      </c>
      <c r="K73" s="179">
        <f t="shared" si="21"/>
        <v>45774</v>
      </c>
      <c r="L73" s="180">
        <v>0.57291666666666663</v>
      </c>
      <c r="M73" s="181" t="s">
        <v>12</v>
      </c>
      <c r="N73" s="181" t="s">
        <v>13</v>
      </c>
      <c r="O73" s="181" t="str">
        <f>VLOOKUP(H73,$A:$C,3,0)</f>
        <v>MaPa2018 Musta</v>
      </c>
      <c r="P73" s="182" t="str">
        <f>VLOOKUP(I73,$A:$C,3,0)</f>
        <v>Uittamo Valkoinen</v>
      </c>
    </row>
    <row r="74" spans="1:17" ht="15.75" x14ac:dyDescent="0.25">
      <c r="C74" s="157"/>
      <c r="D74" s="158"/>
      <c r="H74" s="42">
        <v>86</v>
      </c>
      <c r="I74" s="42">
        <v>84</v>
      </c>
      <c r="J74" s="183">
        <v>45774</v>
      </c>
      <c r="K74" s="184">
        <f t="shared" si="21"/>
        <v>45774</v>
      </c>
      <c r="L74" s="185">
        <v>0.57291666666666663</v>
      </c>
      <c r="M74" s="186" t="s">
        <v>12</v>
      </c>
      <c r="N74" s="186" t="s">
        <v>14</v>
      </c>
      <c r="O74" s="186" t="str">
        <f>VLOOKUP(H74,$A:$C,3,0)</f>
        <v>TuNL T2017-18</v>
      </c>
      <c r="P74" s="187" t="str">
        <f>VLOOKUP(I74,$A:$C,3,0)</f>
        <v>Linna 18</v>
      </c>
    </row>
    <row r="75" spans="1:17" x14ac:dyDescent="0.25">
      <c r="C75" s="13"/>
      <c r="D75" s="13"/>
      <c r="L75" s="11">
        <v>0.59375</v>
      </c>
    </row>
    <row r="76" spans="1:17" x14ac:dyDescent="0.25">
      <c r="A76" s="1" t="s">
        <v>26</v>
      </c>
      <c r="C76" s="13"/>
      <c r="D76" s="13" t="s">
        <v>27</v>
      </c>
    </row>
    <row r="77" spans="1:17" x14ac:dyDescent="0.25">
      <c r="A77" s="1">
        <v>69</v>
      </c>
      <c r="B77" s="1" t="s">
        <v>24</v>
      </c>
      <c r="C77" s="13"/>
      <c r="D77" s="42">
        <v>48</v>
      </c>
    </row>
    <row r="78" spans="1:17" x14ac:dyDescent="0.25">
      <c r="A78" s="1">
        <v>60</v>
      </c>
      <c r="B78" s="1" t="s">
        <v>23</v>
      </c>
      <c r="D78" s="42">
        <v>49</v>
      </c>
      <c r="E78" s="1"/>
    </row>
    <row r="79" spans="1:17" x14ac:dyDescent="0.25">
      <c r="A79" s="1" t="s">
        <v>19</v>
      </c>
      <c r="B79" s="1" t="s">
        <v>22</v>
      </c>
      <c r="D79" s="42">
        <v>40</v>
      </c>
      <c r="E79" s="1"/>
      <c r="F79"/>
      <c r="G79"/>
    </row>
    <row r="80" spans="1:17" x14ac:dyDescent="0.25">
      <c r="A80" s="1" t="s">
        <v>20</v>
      </c>
      <c r="B80" s="1" t="s">
        <v>21</v>
      </c>
      <c r="D80" s="42"/>
      <c r="E80" s="1"/>
    </row>
    <row r="81" spans="1:12" x14ac:dyDescent="0.25">
      <c r="D81" s="42">
        <v>49</v>
      </c>
      <c r="E81" s="1"/>
      <c r="H81" s="42"/>
      <c r="I81" s="42"/>
      <c r="J81" s="156"/>
      <c r="K81" s="10"/>
      <c r="L81" s="11"/>
    </row>
    <row r="82" spans="1:12" x14ac:dyDescent="0.25">
      <c r="A82" s="1" t="s">
        <v>21</v>
      </c>
      <c r="B82" s="1" t="s">
        <v>19</v>
      </c>
      <c r="D82" s="42" t="s">
        <v>31</v>
      </c>
      <c r="E82" s="1"/>
      <c r="H82" s="42"/>
      <c r="I82" s="42"/>
      <c r="J82" s="156"/>
      <c r="K82" s="10"/>
      <c r="L82" s="11"/>
    </row>
    <row r="83" spans="1:12" x14ac:dyDescent="0.25">
      <c r="A83" s="1" t="s">
        <v>22</v>
      </c>
      <c r="B83" s="1">
        <v>60</v>
      </c>
      <c r="D83" s="42">
        <v>48</v>
      </c>
      <c r="E83" s="1"/>
      <c r="H83" s="42"/>
      <c r="I83" s="42"/>
      <c r="J83" s="156"/>
      <c r="K83" s="10"/>
      <c r="L83" s="11"/>
    </row>
    <row r="84" spans="1:12" x14ac:dyDescent="0.25">
      <c r="A84" s="1" t="s">
        <v>23</v>
      </c>
      <c r="B84" s="1">
        <v>69</v>
      </c>
      <c r="D84" s="42"/>
      <c r="E84" s="1"/>
      <c r="H84" s="42"/>
      <c r="I84" s="42"/>
      <c r="J84" s="156"/>
      <c r="K84" s="10"/>
      <c r="L84" s="11"/>
    </row>
    <row r="85" spans="1:12" x14ac:dyDescent="0.25">
      <c r="A85" s="1" t="s">
        <v>24</v>
      </c>
      <c r="B85" s="1" t="s">
        <v>25</v>
      </c>
      <c r="D85" s="42" t="s">
        <v>31</v>
      </c>
      <c r="E85" s="1"/>
      <c r="H85" s="42"/>
      <c r="I85" s="42"/>
      <c r="J85" s="156"/>
      <c r="K85" s="10"/>
      <c r="L85" s="11"/>
    </row>
    <row r="86" spans="1:12" x14ac:dyDescent="0.25">
      <c r="D86" s="42">
        <v>48</v>
      </c>
      <c r="E86" s="1"/>
      <c r="H86" s="42"/>
      <c r="I86" s="42"/>
      <c r="J86" s="156"/>
      <c r="K86" s="10"/>
      <c r="L86" s="11"/>
    </row>
    <row r="87" spans="1:12" x14ac:dyDescent="0.25">
      <c r="A87" s="1">
        <v>60</v>
      </c>
      <c r="B87" s="1" t="s">
        <v>25</v>
      </c>
      <c r="D87" s="42">
        <v>47</v>
      </c>
      <c r="E87" s="1"/>
      <c r="H87" s="42"/>
      <c r="I87" s="42"/>
      <c r="J87" s="156"/>
      <c r="K87" s="10"/>
      <c r="L87" s="11"/>
    </row>
    <row r="88" spans="1:12" x14ac:dyDescent="0.25">
      <c r="A88" s="1" t="s">
        <v>19</v>
      </c>
      <c r="B88" s="1" t="s">
        <v>24</v>
      </c>
      <c r="E88" s="1"/>
      <c r="H88" s="42"/>
      <c r="I88" s="42"/>
      <c r="J88" s="156"/>
      <c r="K88" s="10"/>
      <c r="L88" s="11"/>
    </row>
    <row r="89" spans="1:12" x14ac:dyDescent="0.25">
      <c r="A89" s="1" t="s">
        <v>20</v>
      </c>
      <c r="B89" s="1" t="s">
        <v>23</v>
      </c>
      <c r="D89">
        <v>2</v>
      </c>
      <c r="E89" s="1"/>
      <c r="H89" s="42"/>
      <c r="I89" s="42"/>
      <c r="J89" s="156"/>
      <c r="K89" s="10"/>
      <c r="L89" s="11"/>
    </row>
    <row r="90" spans="1:12" x14ac:dyDescent="0.25">
      <c r="A90" s="1" t="s">
        <v>21</v>
      </c>
      <c r="B90" s="1" t="s">
        <v>22</v>
      </c>
      <c r="D90">
        <v>3</v>
      </c>
      <c r="E90" s="1"/>
      <c r="H90" s="42"/>
      <c r="I90" s="42"/>
      <c r="J90" s="156"/>
      <c r="K90" s="10"/>
      <c r="L90" s="11"/>
    </row>
    <row r="91" spans="1:12" x14ac:dyDescent="0.25">
      <c r="D91">
        <v>4</v>
      </c>
      <c r="E91" s="1"/>
      <c r="H91" s="42"/>
      <c r="I91" s="42"/>
      <c r="J91" s="156"/>
      <c r="K91" s="10"/>
      <c r="L91" s="11"/>
    </row>
    <row r="92" spans="1:12" x14ac:dyDescent="0.25">
      <c r="A92" s="1" t="s">
        <v>22</v>
      </c>
      <c r="B92" s="1" t="s">
        <v>20</v>
      </c>
      <c r="D92"/>
      <c r="E92" s="1"/>
      <c r="H92" s="42"/>
      <c r="I92" s="42"/>
      <c r="J92" s="156"/>
      <c r="K92" s="10"/>
      <c r="L92" s="11"/>
    </row>
    <row r="93" spans="1:12" x14ac:dyDescent="0.25">
      <c r="A93" s="1" t="s">
        <v>23</v>
      </c>
      <c r="B93" s="1" t="s">
        <v>19</v>
      </c>
      <c r="D93">
        <v>3</v>
      </c>
      <c r="E93" s="1"/>
      <c r="H93" s="42"/>
      <c r="I93" s="42"/>
      <c r="J93" s="156"/>
      <c r="K93" s="10"/>
      <c r="L93" s="11"/>
    </row>
    <row r="94" spans="1:12" x14ac:dyDescent="0.25">
      <c r="A94" s="1" t="s">
        <v>24</v>
      </c>
      <c r="B94" s="1">
        <v>60</v>
      </c>
      <c r="D94">
        <v>6</v>
      </c>
      <c r="E94" s="1"/>
      <c r="J94" s="156"/>
      <c r="K94" s="10"/>
      <c r="L94" s="11"/>
    </row>
    <row r="95" spans="1:12" x14ac:dyDescent="0.25">
      <c r="A95" s="1" t="s">
        <v>25</v>
      </c>
      <c r="B95" s="1">
        <v>69</v>
      </c>
      <c r="D95">
        <v>2</v>
      </c>
      <c r="E95" s="1"/>
      <c r="J95" s="156"/>
      <c r="K95" s="10"/>
      <c r="L95" s="11"/>
    </row>
    <row r="96" spans="1:12" x14ac:dyDescent="0.25">
      <c r="D96"/>
      <c r="E96" s="1"/>
      <c r="J96" s="156"/>
      <c r="K96" s="10"/>
      <c r="L96" s="11"/>
    </row>
    <row r="97" spans="1:12" x14ac:dyDescent="0.25">
      <c r="A97" s="1" t="s">
        <v>19</v>
      </c>
      <c r="B97" s="1">
        <v>69</v>
      </c>
      <c r="D97">
        <v>6</v>
      </c>
      <c r="E97" s="1"/>
      <c r="J97" s="156"/>
      <c r="K97" s="10"/>
      <c r="L97" s="11"/>
    </row>
    <row r="98" spans="1:12" x14ac:dyDescent="0.25">
      <c r="A98" s="1" t="s">
        <v>20</v>
      </c>
      <c r="B98" s="1" t="s">
        <v>25</v>
      </c>
      <c r="D98">
        <v>2</v>
      </c>
      <c r="E98" s="1"/>
      <c r="J98" s="156"/>
      <c r="K98" s="10"/>
      <c r="L98" s="11"/>
    </row>
    <row r="99" spans="1:12" x14ac:dyDescent="0.25">
      <c r="A99" s="1" t="s">
        <v>21</v>
      </c>
      <c r="B99" s="1" t="s">
        <v>24</v>
      </c>
      <c r="D99">
        <v>1</v>
      </c>
      <c r="E99" s="1"/>
      <c r="J99" s="156"/>
      <c r="K99" s="10"/>
      <c r="L99" s="11"/>
    </row>
    <row r="100" spans="1:12" x14ac:dyDescent="0.25">
      <c r="A100" s="1" t="s">
        <v>22</v>
      </c>
      <c r="B100" s="1" t="s">
        <v>23</v>
      </c>
      <c r="E100" s="1"/>
      <c r="J100" s="156"/>
      <c r="K100" s="10"/>
      <c r="L100" s="11"/>
    </row>
    <row r="101" spans="1:12" x14ac:dyDescent="0.25">
      <c r="E101" s="1"/>
      <c r="J101" s="156"/>
      <c r="K101" s="10"/>
      <c r="L101" s="11"/>
    </row>
    <row r="102" spans="1:12" x14ac:dyDescent="0.25">
      <c r="A102" s="1" t="s">
        <v>23</v>
      </c>
      <c r="B102" s="1" t="s">
        <v>21</v>
      </c>
      <c r="E102" s="1"/>
      <c r="J102" s="156"/>
      <c r="K102" s="10"/>
      <c r="L102" s="11"/>
    </row>
    <row r="103" spans="1:12" x14ac:dyDescent="0.25">
      <c r="A103" s="1" t="s">
        <v>24</v>
      </c>
      <c r="B103" s="1" t="s">
        <v>20</v>
      </c>
      <c r="E103" s="1"/>
      <c r="L103" s="11"/>
    </row>
    <row r="104" spans="1:12" x14ac:dyDescent="0.25">
      <c r="A104" s="1" t="s">
        <v>25</v>
      </c>
      <c r="B104" s="1" t="s">
        <v>19</v>
      </c>
      <c r="E104" s="1"/>
      <c r="L104" s="11"/>
    </row>
    <row r="105" spans="1:12" x14ac:dyDescent="0.25">
      <c r="A105" s="1">
        <v>69</v>
      </c>
      <c r="B105" s="1">
        <v>60</v>
      </c>
      <c r="E105" s="1"/>
      <c r="L105" s="11"/>
    </row>
    <row r="106" spans="1:12" x14ac:dyDescent="0.25">
      <c r="E106" s="1"/>
    </row>
    <row r="107" spans="1:12" x14ac:dyDescent="0.25">
      <c r="A107" s="1" t="s">
        <v>20</v>
      </c>
      <c r="B107" s="1">
        <v>60</v>
      </c>
      <c r="E107" s="1"/>
    </row>
    <row r="108" spans="1:12" x14ac:dyDescent="0.25">
      <c r="A108" s="1" t="s">
        <v>21</v>
      </c>
      <c r="B108" s="1">
        <v>69</v>
      </c>
      <c r="E108" s="1"/>
    </row>
    <row r="109" spans="1:12" x14ac:dyDescent="0.25">
      <c r="A109" s="1" t="s">
        <v>22</v>
      </c>
      <c r="B109" s="1" t="s">
        <v>25</v>
      </c>
      <c r="E109" s="1"/>
    </row>
    <row r="110" spans="1:12" x14ac:dyDescent="0.25">
      <c r="A110" s="1" t="s">
        <v>23</v>
      </c>
      <c r="B110" s="1" t="s">
        <v>24</v>
      </c>
      <c r="E110" s="1"/>
    </row>
    <row r="111" spans="1:12" x14ac:dyDescent="0.25">
      <c r="E111" s="1"/>
    </row>
    <row r="112" spans="1:12" x14ac:dyDescent="0.25">
      <c r="A112" s="1" t="s">
        <v>24</v>
      </c>
      <c r="B112" s="1" t="s">
        <v>22</v>
      </c>
      <c r="E112" s="1"/>
    </row>
    <row r="113" spans="1:2" x14ac:dyDescent="0.25">
      <c r="A113" s="1" t="s">
        <v>25</v>
      </c>
      <c r="B113" s="1" t="s">
        <v>21</v>
      </c>
    </row>
    <row r="114" spans="1:2" x14ac:dyDescent="0.25">
      <c r="A114" s="1">
        <v>69</v>
      </c>
      <c r="B114" s="1" t="s">
        <v>20</v>
      </c>
    </row>
    <row r="115" spans="1:2" x14ac:dyDescent="0.25">
      <c r="A115" s="1">
        <v>60</v>
      </c>
      <c r="B115" s="1" t="s">
        <v>19</v>
      </c>
    </row>
    <row r="117" spans="1:2" x14ac:dyDescent="0.25">
      <c r="A117" s="1" t="s">
        <v>25</v>
      </c>
      <c r="B117" s="1" t="s">
        <v>23</v>
      </c>
    </row>
    <row r="118" spans="1:2" x14ac:dyDescent="0.25">
      <c r="A118" s="1">
        <v>69</v>
      </c>
      <c r="B118" s="1" t="s">
        <v>22</v>
      </c>
    </row>
    <row r="119" spans="1:2" x14ac:dyDescent="0.25">
      <c r="A119" s="1">
        <v>60</v>
      </c>
      <c r="B119" s="1" t="s">
        <v>21</v>
      </c>
    </row>
    <row r="120" spans="1:2" x14ac:dyDescent="0.25">
      <c r="A120" s="1" t="s">
        <v>19</v>
      </c>
      <c r="B120" s="1" t="s">
        <v>20</v>
      </c>
    </row>
  </sheetData>
  <conditionalFormatting sqref="S2:AD13 AE13 AD14">
    <cfRule type="cellIs" dxfId="0" priority="3" operator="greater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617A1-4B8E-486B-8DB6-B76753D43788}">
  <dimension ref="A1:G22"/>
  <sheetViews>
    <sheetView workbookViewId="0">
      <selection activeCell="A22" sqref="A22"/>
    </sheetView>
  </sheetViews>
  <sheetFormatPr defaultRowHeight="15" x14ac:dyDescent="0.25"/>
  <cols>
    <col min="1" max="1" width="12.140625" customWidth="1"/>
    <col min="2" max="2" width="5.42578125" customWidth="1"/>
    <col min="3" max="3" width="9.28515625" customWidth="1"/>
    <col min="4" max="4" width="19" customWidth="1"/>
    <col min="5" max="5" width="22" customWidth="1"/>
    <col min="6" max="6" width="30.140625" customWidth="1"/>
    <col min="7" max="7" width="29.85546875" customWidth="1"/>
  </cols>
  <sheetData>
    <row r="1" spans="1:7" ht="18.75" x14ac:dyDescent="0.3">
      <c r="A1" s="39" t="s">
        <v>28</v>
      </c>
    </row>
    <row r="2" spans="1:7" ht="15.75" thickBot="1" x14ac:dyDescent="0.3">
      <c r="A2" s="4" t="s">
        <v>3</v>
      </c>
      <c r="B2" s="4" t="s">
        <v>4</v>
      </c>
      <c r="C2" s="4" t="s">
        <v>5</v>
      </c>
      <c r="D2" s="4" t="s">
        <v>6</v>
      </c>
      <c r="E2" s="4" t="s">
        <v>2</v>
      </c>
      <c r="F2" s="5" t="s">
        <v>7</v>
      </c>
      <c r="G2" s="6" t="s">
        <v>8</v>
      </c>
    </row>
    <row r="3" spans="1:7" x14ac:dyDescent="0.25">
      <c r="A3" s="19">
        <v>46136</v>
      </c>
      <c r="B3" s="20">
        <v>46136</v>
      </c>
      <c r="C3" s="21">
        <v>0.70833333333333337</v>
      </c>
      <c r="D3" s="22" t="s">
        <v>15</v>
      </c>
      <c r="E3" s="22" t="s">
        <v>156</v>
      </c>
      <c r="F3" s="22" t="s">
        <v>46</v>
      </c>
      <c r="G3" s="23" t="s">
        <v>48</v>
      </c>
    </row>
    <row r="4" spans="1:7" x14ac:dyDescent="0.25">
      <c r="A4" s="24">
        <v>46136</v>
      </c>
      <c r="B4" s="25">
        <v>46136</v>
      </c>
      <c r="C4" s="26">
        <v>0.70833333333333337</v>
      </c>
      <c r="D4" s="27" t="s">
        <v>15</v>
      </c>
      <c r="E4" s="27" t="s">
        <v>155</v>
      </c>
      <c r="F4" s="27" t="s">
        <v>49</v>
      </c>
      <c r="G4" s="28" t="s">
        <v>133</v>
      </c>
    </row>
    <row r="5" spans="1:7" x14ac:dyDescent="0.25">
      <c r="A5" s="29">
        <v>46136</v>
      </c>
      <c r="B5" s="30">
        <v>46136</v>
      </c>
      <c r="C5" s="31">
        <v>0.73263888888888884</v>
      </c>
      <c r="D5" s="32" t="s">
        <v>15</v>
      </c>
      <c r="E5" s="32" t="s">
        <v>156</v>
      </c>
      <c r="F5" s="32" t="s">
        <v>52</v>
      </c>
      <c r="G5" s="33" t="s">
        <v>54</v>
      </c>
    </row>
    <row r="6" spans="1:7" x14ac:dyDescent="0.25">
      <c r="A6" s="24">
        <v>46136</v>
      </c>
      <c r="B6" s="25">
        <v>46136</v>
      </c>
      <c r="C6" s="26">
        <v>0.73263888888888884</v>
      </c>
      <c r="D6" s="27" t="s">
        <v>15</v>
      </c>
      <c r="E6" s="27" t="s">
        <v>155</v>
      </c>
      <c r="F6" s="27" t="s">
        <v>132</v>
      </c>
      <c r="G6" s="28" t="s">
        <v>51</v>
      </c>
    </row>
    <row r="7" spans="1:7" x14ac:dyDescent="0.25">
      <c r="A7" s="29">
        <v>46136</v>
      </c>
      <c r="B7" s="30">
        <v>46136</v>
      </c>
      <c r="C7" s="31">
        <v>0.75694444444444453</v>
      </c>
      <c r="D7" s="32" t="s">
        <v>15</v>
      </c>
      <c r="E7" s="32" t="s">
        <v>156</v>
      </c>
      <c r="F7" s="32" t="s">
        <v>56</v>
      </c>
      <c r="G7" s="33" t="s">
        <v>46</v>
      </c>
    </row>
    <row r="8" spans="1:7" x14ac:dyDescent="0.25">
      <c r="A8" s="24">
        <v>46136</v>
      </c>
      <c r="B8" s="25">
        <v>46136</v>
      </c>
      <c r="C8" s="26">
        <v>0.75694444444444453</v>
      </c>
      <c r="D8" s="27" t="s">
        <v>15</v>
      </c>
      <c r="E8" s="27" t="s">
        <v>155</v>
      </c>
      <c r="F8" s="27" t="s">
        <v>48</v>
      </c>
      <c r="G8" s="28" t="s">
        <v>49</v>
      </c>
    </row>
    <row r="9" spans="1:7" x14ac:dyDescent="0.25">
      <c r="A9" s="29">
        <v>46136</v>
      </c>
      <c r="B9" s="30">
        <v>46136</v>
      </c>
      <c r="C9" s="31">
        <v>0.78125</v>
      </c>
      <c r="D9" s="32" t="s">
        <v>15</v>
      </c>
      <c r="E9" s="32" t="s">
        <v>156</v>
      </c>
      <c r="F9" s="32" t="s">
        <v>133</v>
      </c>
      <c r="G9" s="33" t="s">
        <v>52</v>
      </c>
    </row>
    <row r="10" spans="1:7" x14ac:dyDescent="0.25">
      <c r="A10" s="24">
        <v>46136</v>
      </c>
      <c r="B10" s="25">
        <v>46136</v>
      </c>
      <c r="C10" s="26">
        <v>0.78125</v>
      </c>
      <c r="D10" s="27" t="s">
        <v>15</v>
      </c>
      <c r="E10" s="27" t="s">
        <v>155</v>
      </c>
      <c r="F10" s="27" t="s">
        <v>54</v>
      </c>
      <c r="G10" s="28" t="s">
        <v>132</v>
      </c>
    </row>
    <row r="11" spans="1:7" x14ac:dyDescent="0.25">
      <c r="A11" s="29">
        <v>46136</v>
      </c>
      <c r="B11" s="30">
        <v>46136</v>
      </c>
      <c r="C11" s="31">
        <v>0.80555555555555547</v>
      </c>
      <c r="D11" s="32" t="s">
        <v>15</v>
      </c>
      <c r="E11" s="32" t="s">
        <v>156</v>
      </c>
      <c r="F11" s="32" t="s">
        <v>51</v>
      </c>
      <c r="G11" s="33" t="s">
        <v>56</v>
      </c>
    </row>
    <row r="12" spans="1:7" ht="15.75" thickBot="1" x14ac:dyDescent="0.3">
      <c r="A12" s="34">
        <v>46136</v>
      </c>
      <c r="B12" s="35">
        <v>46136</v>
      </c>
      <c r="C12" s="36">
        <v>0.80555555555555547</v>
      </c>
      <c r="D12" s="8" t="s">
        <v>15</v>
      </c>
      <c r="E12" s="8" t="s">
        <v>155</v>
      </c>
      <c r="F12" s="8"/>
      <c r="G12" s="37"/>
    </row>
    <row r="13" spans="1:7" x14ac:dyDescent="0.25">
      <c r="A13" s="272">
        <v>46136</v>
      </c>
      <c r="B13" s="273">
        <v>46136</v>
      </c>
      <c r="C13" s="274">
        <v>0.70833333333333337</v>
      </c>
      <c r="D13" s="275" t="s">
        <v>16</v>
      </c>
      <c r="E13" s="275" t="s">
        <v>140</v>
      </c>
      <c r="F13" s="276" t="s">
        <v>33</v>
      </c>
      <c r="G13" s="277" t="s">
        <v>35</v>
      </c>
    </row>
    <row r="14" spans="1:7" x14ac:dyDescent="0.25">
      <c r="A14" s="268">
        <v>46136</v>
      </c>
      <c r="B14" s="254">
        <v>46136</v>
      </c>
      <c r="C14" s="255">
        <v>0.70833333333333337</v>
      </c>
      <c r="D14" s="256" t="s">
        <v>16</v>
      </c>
      <c r="E14" s="256" t="s">
        <v>141</v>
      </c>
      <c r="F14" s="257" t="s">
        <v>37</v>
      </c>
      <c r="G14" s="269" t="s">
        <v>39</v>
      </c>
    </row>
    <row r="15" spans="1:7" x14ac:dyDescent="0.25">
      <c r="A15" s="266">
        <v>46136</v>
      </c>
      <c r="B15" s="248">
        <v>46136</v>
      </c>
      <c r="C15" s="249">
        <v>0.73263888888888884</v>
      </c>
      <c r="D15" s="250" t="s">
        <v>16</v>
      </c>
      <c r="E15" s="250" t="s">
        <v>140</v>
      </c>
      <c r="F15" s="259" t="s">
        <v>41</v>
      </c>
      <c r="G15" s="267" t="s">
        <v>43</v>
      </c>
    </row>
    <row r="16" spans="1:7" x14ac:dyDescent="0.25">
      <c r="A16" s="268">
        <v>46136</v>
      </c>
      <c r="B16" s="254">
        <v>46136</v>
      </c>
      <c r="C16" s="255">
        <v>0.73263888888888884</v>
      </c>
      <c r="D16" s="256" t="s">
        <v>16</v>
      </c>
      <c r="E16" s="256" t="s">
        <v>141</v>
      </c>
      <c r="F16" s="256" t="s">
        <v>45</v>
      </c>
      <c r="G16" s="269" t="s">
        <v>33</v>
      </c>
    </row>
    <row r="17" spans="1:7" x14ac:dyDescent="0.25">
      <c r="A17" s="266">
        <v>46136</v>
      </c>
      <c r="B17" s="248">
        <v>46136</v>
      </c>
      <c r="C17" s="249">
        <v>0.75694444444444453</v>
      </c>
      <c r="D17" s="250" t="s">
        <v>16</v>
      </c>
      <c r="E17" s="250" t="s">
        <v>140</v>
      </c>
      <c r="F17" s="251" t="s">
        <v>35</v>
      </c>
      <c r="G17" s="267" t="s">
        <v>37</v>
      </c>
    </row>
    <row r="18" spans="1:7" x14ac:dyDescent="0.25">
      <c r="A18" s="270">
        <v>46136</v>
      </c>
      <c r="B18" s="261">
        <v>46136</v>
      </c>
      <c r="C18" s="262">
        <v>0.75694444444444453</v>
      </c>
      <c r="D18" s="263" t="s">
        <v>16</v>
      </c>
      <c r="E18" s="263" t="s">
        <v>141</v>
      </c>
      <c r="F18" s="264" t="s">
        <v>39</v>
      </c>
      <c r="G18" s="271" t="s">
        <v>41</v>
      </c>
    </row>
    <row r="19" spans="1:7" x14ac:dyDescent="0.25">
      <c r="A19" s="268">
        <v>46136</v>
      </c>
      <c r="B19" s="254">
        <v>46136</v>
      </c>
      <c r="C19" s="255">
        <v>0.78125</v>
      </c>
      <c r="D19" s="256" t="s">
        <v>16</v>
      </c>
      <c r="E19" s="256" t="s">
        <v>140</v>
      </c>
      <c r="F19" s="257" t="s">
        <v>43</v>
      </c>
      <c r="G19" s="269" t="s">
        <v>45</v>
      </c>
    </row>
    <row r="20" spans="1:7" x14ac:dyDescent="0.25">
      <c r="A20" s="270">
        <v>46136</v>
      </c>
      <c r="B20" s="261">
        <v>46136</v>
      </c>
      <c r="C20" s="262">
        <v>0.78125</v>
      </c>
      <c r="D20" s="263" t="s">
        <v>16</v>
      </c>
      <c r="E20" s="263" t="s">
        <v>141</v>
      </c>
      <c r="F20" s="264"/>
      <c r="G20" s="271"/>
    </row>
    <row r="22" spans="1:7" x14ac:dyDescent="0.25">
      <c r="A22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BDFFF-8F14-4CFF-990D-D5D6068886E1}">
  <dimension ref="A1:G20"/>
  <sheetViews>
    <sheetView workbookViewId="0"/>
  </sheetViews>
  <sheetFormatPr defaultRowHeight="15" x14ac:dyDescent="0.25"/>
  <cols>
    <col min="1" max="1" width="12.140625" customWidth="1"/>
    <col min="2" max="2" width="5.42578125" customWidth="1"/>
    <col min="3" max="3" width="9.28515625" customWidth="1"/>
    <col min="4" max="4" width="19" customWidth="1"/>
    <col min="5" max="5" width="16.85546875" customWidth="1"/>
    <col min="6" max="6" width="27.85546875" customWidth="1"/>
    <col min="7" max="7" width="28" customWidth="1"/>
  </cols>
  <sheetData>
    <row r="1" spans="1:7" ht="19.5" thickBot="1" x14ac:dyDescent="0.35">
      <c r="A1" s="39" t="s">
        <v>29</v>
      </c>
    </row>
    <row r="2" spans="1:7" x14ac:dyDescent="0.25">
      <c r="A2" s="47">
        <v>46137</v>
      </c>
      <c r="B2" s="48">
        <v>46137</v>
      </c>
      <c r="C2" s="49">
        <v>0.41666666666666669</v>
      </c>
      <c r="D2" s="50" t="s">
        <v>18</v>
      </c>
      <c r="E2" s="50" t="s">
        <v>10</v>
      </c>
      <c r="F2" s="51" t="s">
        <v>39</v>
      </c>
      <c r="G2" s="52" t="s">
        <v>58</v>
      </c>
    </row>
    <row r="3" spans="1:7" x14ac:dyDescent="0.25">
      <c r="A3" s="53">
        <v>46137</v>
      </c>
      <c r="B3" s="54">
        <v>46137</v>
      </c>
      <c r="C3" s="55">
        <v>0.41666666666666669</v>
      </c>
      <c r="D3" s="56" t="s">
        <v>18</v>
      </c>
      <c r="E3" s="56" t="s">
        <v>11</v>
      </c>
      <c r="F3" s="57" t="s">
        <v>60</v>
      </c>
      <c r="G3" s="58" t="s">
        <v>61</v>
      </c>
    </row>
    <row r="4" spans="1:7" x14ac:dyDescent="0.25">
      <c r="A4" s="53">
        <v>46137</v>
      </c>
      <c r="B4" s="54">
        <v>46137</v>
      </c>
      <c r="C4" s="55">
        <v>0.41666666666666669</v>
      </c>
      <c r="D4" s="56" t="s">
        <v>18</v>
      </c>
      <c r="E4" s="56" t="s">
        <v>13</v>
      </c>
      <c r="F4" s="57" t="s">
        <v>44</v>
      </c>
      <c r="G4" s="58" t="s">
        <v>62</v>
      </c>
    </row>
    <row r="5" spans="1:7" x14ac:dyDescent="0.25">
      <c r="A5" s="59">
        <v>46137</v>
      </c>
      <c r="B5" s="60">
        <v>46137</v>
      </c>
      <c r="C5" s="61">
        <v>0.41666666666666669</v>
      </c>
      <c r="D5" s="56" t="s">
        <v>18</v>
      </c>
      <c r="E5" s="62" t="s">
        <v>14</v>
      </c>
      <c r="F5" s="63" t="s">
        <v>64</v>
      </c>
      <c r="G5" s="64" t="s">
        <v>65</v>
      </c>
    </row>
    <row r="6" spans="1:7" x14ac:dyDescent="0.25">
      <c r="A6" s="65">
        <v>46137</v>
      </c>
      <c r="B6" s="66">
        <v>46137</v>
      </c>
      <c r="C6" s="67">
        <v>0.43402777777777773</v>
      </c>
      <c r="D6" s="68" t="s">
        <v>18</v>
      </c>
      <c r="E6" s="68" t="s">
        <v>10</v>
      </c>
      <c r="F6" s="69" t="s">
        <v>58</v>
      </c>
      <c r="G6" s="70" t="s">
        <v>60</v>
      </c>
    </row>
    <row r="7" spans="1:7" x14ac:dyDescent="0.25">
      <c r="A7" s="71">
        <v>46137</v>
      </c>
      <c r="B7" s="72">
        <v>46137</v>
      </c>
      <c r="C7" s="55">
        <v>0.43402777777777773</v>
      </c>
      <c r="D7" s="56" t="s">
        <v>18</v>
      </c>
      <c r="E7" s="56" t="s">
        <v>11</v>
      </c>
      <c r="F7" s="57" t="s">
        <v>61</v>
      </c>
      <c r="G7" s="58" t="s">
        <v>44</v>
      </c>
    </row>
    <row r="8" spans="1:7" x14ac:dyDescent="0.25">
      <c r="A8" s="71">
        <v>46137</v>
      </c>
      <c r="B8" s="72">
        <v>46137</v>
      </c>
      <c r="C8" s="55">
        <v>0.43402777777777773</v>
      </c>
      <c r="D8" s="56" t="s">
        <v>18</v>
      </c>
      <c r="E8" s="56" t="s">
        <v>13</v>
      </c>
      <c r="F8" s="57" t="s">
        <v>62</v>
      </c>
      <c r="G8" s="58" t="s">
        <v>64</v>
      </c>
    </row>
    <row r="9" spans="1:7" x14ac:dyDescent="0.25">
      <c r="A9" s="73">
        <v>46137</v>
      </c>
      <c r="B9" s="74">
        <v>46137</v>
      </c>
      <c r="C9" s="61">
        <v>0.43402777777777773</v>
      </c>
      <c r="D9" s="62" t="s">
        <v>18</v>
      </c>
      <c r="E9" s="62" t="s">
        <v>14</v>
      </c>
      <c r="F9" s="63" t="s">
        <v>65</v>
      </c>
      <c r="G9" s="64" t="s">
        <v>39</v>
      </c>
    </row>
    <row r="10" spans="1:7" x14ac:dyDescent="0.25">
      <c r="A10" s="205">
        <v>46137</v>
      </c>
      <c r="B10" s="206">
        <v>46137</v>
      </c>
      <c r="C10" s="207">
        <v>0.4513888888888889</v>
      </c>
      <c r="D10" s="208"/>
      <c r="E10" s="209" t="s">
        <v>128</v>
      </c>
      <c r="F10" s="209" t="s">
        <v>176</v>
      </c>
      <c r="G10" s="210"/>
    </row>
    <row r="11" spans="1:7" x14ac:dyDescent="0.25">
      <c r="A11" s="65">
        <v>46137</v>
      </c>
      <c r="B11" s="66">
        <v>46137</v>
      </c>
      <c r="C11" s="67">
        <v>0.46180555555555558</v>
      </c>
      <c r="D11" s="68" t="s">
        <v>18</v>
      </c>
      <c r="E11" s="68" t="s">
        <v>10</v>
      </c>
      <c r="F11" s="69" t="s">
        <v>39</v>
      </c>
      <c r="G11" s="70" t="s">
        <v>60</v>
      </c>
    </row>
    <row r="12" spans="1:7" x14ac:dyDescent="0.25">
      <c r="A12" s="71">
        <v>46137</v>
      </c>
      <c r="B12" s="72">
        <v>46137</v>
      </c>
      <c r="C12" s="55">
        <v>0.46180555555555558</v>
      </c>
      <c r="D12" s="56" t="s">
        <v>18</v>
      </c>
      <c r="E12" s="56" t="s">
        <v>11</v>
      </c>
      <c r="F12" s="57" t="s">
        <v>58</v>
      </c>
      <c r="G12" s="58" t="s">
        <v>61</v>
      </c>
    </row>
    <row r="13" spans="1:7" x14ac:dyDescent="0.25">
      <c r="A13" s="71">
        <v>46137</v>
      </c>
      <c r="B13" s="72">
        <v>46137</v>
      </c>
      <c r="C13" s="55">
        <v>0.46180555555555558</v>
      </c>
      <c r="D13" s="56" t="s">
        <v>18</v>
      </c>
      <c r="E13" s="56" t="s">
        <v>13</v>
      </c>
      <c r="F13" s="57" t="s">
        <v>44</v>
      </c>
      <c r="G13" s="58" t="s">
        <v>64</v>
      </c>
    </row>
    <row r="14" spans="1:7" x14ac:dyDescent="0.25">
      <c r="A14" s="73">
        <v>46137</v>
      </c>
      <c r="B14" s="74">
        <v>46137</v>
      </c>
      <c r="C14" s="61">
        <v>0.46180555555555558</v>
      </c>
      <c r="D14" s="56" t="s">
        <v>18</v>
      </c>
      <c r="E14" s="62" t="s">
        <v>14</v>
      </c>
      <c r="F14" s="63" t="s">
        <v>62</v>
      </c>
      <c r="G14" s="64" t="s">
        <v>65</v>
      </c>
    </row>
    <row r="15" spans="1:7" x14ac:dyDescent="0.25">
      <c r="A15" s="90">
        <v>46137</v>
      </c>
      <c r="B15" s="91">
        <v>46137</v>
      </c>
      <c r="C15" s="92">
        <v>0.4861111111111111</v>
      </c>
      <c r="D15" s="93" t="s">
        <v>67</v>
      </c>
      <c r="E15" s="93" t="s">
        <v>139</v>
      </c>
      <c r="F15" s="94" t="s">
        <v>68</v>
      </c>
      <c r="G15" s="95" t="s">
        <v>69</v>
      </c>
    </row>
    <row r="16" spans="1:7" x14ac:dyDescent="0.25">
      <c r="A16" s="90">
        <v>46137</v>
      </c>
      <c r="B16" s="91">
        <v>46137</v>
      </c>
      <c r="C16" s="92">
        <v>0.51041666666666663</v>
      </c>
      <c r="D16" s="93" t="s">
        <v>67</v>
      </c>
      <c r="E16" s="93" t="s">
        <v>139</v>
      </c>
      <c r="F16" s="94" t="s">
        <v>69</v>
      </c>
      <c r="G16" s="95" t="s">
        <v>66</v>
      </c>
    </row>
    <row r="17" spans="1:7" ht="15.75" thickBot="1" x14ac:dyDescent="0.3">
      <c r="A17" s="307">
        <v>46137</v>
      </c>
      <c r="B17" s="308">
        <v>46137</v>
      </c>
      <c r="C17" s="309">
        <v>0.53472222222222221</v>
      </c>
      <c r="D17" s="310" t="s">
        <v>67</v>
      </c>
      <c r="E17" s="310" t="s">
        <v>139</v>
      </c>
      <c r="F17" s="311" t="s">
        <v>66</v>
      </c>
      <c r="G17" s="312" t="s">
        <v>68</v>
      </c>
    </row>
    <row r="19" spans="1:7" x14ac:dyDescent="0.25">
      <c r="A19" t="s">
        <v>157</v>
      </c>
    </row>
    <row r="20" spans="1:7" x14ac:dyDescent="0.25">
      <c r="A20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7DFD-AFFD-45D2-8139-0D62BAD1646B}">
  <dimension ref="A1:G12"/>
  <sheetViews>
    <sheetView workbookViewId="0"/>
  </sheetViews>
  <sheetFormatPr defaultRowHeight="15" x14ac:dyDescent="0.25"/>
  <cols>
    <col min="1" max="1" width="12.140625" customWidth="1"/>
    <col min="2" max="2" width="5.42578125" customWidth="1"/>
    <col min="3" max="3" width="9.28515625" customWidth="1"/>
    <col min="4" max="4" width="19" customWidth="1"/>
    <col min="5" max="5" width="16.85546875" customWidth="1"/>
    <col min="6" max="6" width="27.85546875" customWidth="1"/>
    <col min="7" max="7" width="28" customWidth="1"/>
  </cols>
  <sheetData>
    <row r="1" spans="1:7" ht="19.5" thickBot="1" x14ac:dyDescent="0.35">
      <c r="A1" s="39" t="s">
        <v>160</v>
      </c>
    </row>
    <row r="2" spans="1:7" x14ac:dyDescent="0.25">
      <c r="A2" s="313" t="s">
        <v>3</v>
      </c>
      <c r="B2" s="314" t="s">
        <v>4</v>
      </c>
      <c r="C2" s="314" t="s">
        <v>5</v>
      </c>
      <c r="D2" s="314" t="s">
        <v>6</v>
      </c>
      <c r="E2" s="314" t="s">
        <v>2</v>
      </c>
      <c r="F2" s="315" t="s">
        <v>7</v>
      </c>
      <c r="G2" s="316" t="s">
        <v>8</v>
      </c>
    </row>
    <row r="3" spans="1:7" x14ac:dyDescent="0.25">
      <c r="A3" s="321">
        <v>46137</v>
      </c>
      <c r="B3" s="322">
        <v>46137</v>
      </c>
      <c r="C3" s="323">
        <v>0.4861111111111111</v>
      </c>
      <c r="D3" s="324" t="s">
        <v>75</v>
      </c>
      <c r="E3" s="324" t="s">
        <v>10</v>
      </c>
      <c r="F3" s="325" t="s">
        <v>74</v>
      </c>
      <c r="G3" s="326" t="s">
        <v>76</v>
      </c>
    </row>
    <row r="4" spans="1:7" x14ac:dyDescent="0.25">
      <c r="A4" s="107">
        <v>46137</v>
      </c>
      <c r="B4" s="108">
        <v>46137</v>
      </c>
      <c r="C4" s="109">
        <v>0.4861111111111111</v>
      </c>
      <c r="D4" s="110" t="s">
        <v>17</v>
      </c>
      <c r="E4" s="110" t="s">
        <v>11</v>
      </c>
      <c r="F4" s="111" t="s">
        <v>70</v>
      </c>
      <c r="G4" s="112" t="s">
        <v>34</v>
      </c>
    </row>
    <row r="5" spans="1:7" x14ac:dyDescent="0.25">
      <c r="A5" s="398">
        <v>46137</v>
      </c>
      <c r="B5" s="391">
        <v>46137</v>
      </c>
      <c r="C5" s="392">
        <v>0.51041666666666663</v>
      </c>
      <c r="D5" s="393" t="s">
        <v>17</v>
      </c>
      <c r="E5" s="393" t="s">
        <v>10</v>
      </c>
      <c r="F5" s="393" t="s">
        <v>71</v>
      </c>
      <c r="G5" s="399" t="s">
        <v>72</v>
      </c>
    </row>
    <row r="6" spans="1:7" x14ac:dyDescent="0.25">
      <c r="A6" s="107">
        <v>46137</v>
      </c>
      <c r="B6" s="108">
        <v>46137</v>
      </c>
      <c r="C6" s="109">
        <v>0.51041666666666663</v>
      </c>
      <c r="D6" s="110" t="s">
        <v>17</v>
      </c>
      <c r="E6" s="110" t="s">
        <v>11</v>
      </c>
      <c r="F6" s="110" t="s">
        <v>73</v>
      </c>
      <c r="G6" s="116" t="s">
        <v>70</v>
      </c>
    </row>
    <row r="7" spans="1:7" x14ac:dyDescent="0.25">
      <c r="A7" s="321">
        <v>46137</v>
      </c>
      <c r="B7" s="322">
        <v>46137</v>
      </c>
      <c r="C7" s="323">
        <v>0.53472222222222221</v>
      </c>
      <c r="D7" s="324" t="s">
        <v>75</v>
      </c>
      <c r="E7" s="324" t="s">
        <v>10</v>
      </c>
      <c r="F7" s="324" t="s">
        <v>76</v>
      </c>
      <c r="G7" s="327" t="s">
        <v>77</v>
      </c>
    </row>
    <row r="8" spans="1:7" x14ac:dyDescent="0.25">
      <c r="A8" s="107">
        <v>46137</v>
      </c>
      <c r="B8" s="108">
        <v>46137</v>
      </c>
      <c r="C8" s="109">
        <v>0.53472222222222221</v>
      </c>
      <c r="D8" s="110" t="s">
        <v>17</v>
      </c>
      <c r="E8" s="110" t="s">
        <v>11</v>
      </c>
      <c r="F8" s="110" t="s">
        <v>34</v>
      </c>
      <c r="G8" s="116" t="s">
        <v>71</v>
      </c>
    </row>
    <row r="9" spans="1:7" x14ac:dyDescent="0.25">
      <c r="A9" s="321">
        <v>46137</v>
      </c>
      <c r="B9" s="322">
        <v>46137</v>
      </c>
      <c r="C9" s="323">
        <v>0.55902777777777779</v>
      </c>
      <c r="D9" s="324" t="s">
        <v>75</v>
      </c>
      <c r="E9" s="324" t="s">
        <v>10</v>
      </c>
      <c r="F9" s="324" t="s">
        <v>77</v>
      </c>
      <c r="G9" s="327" t="s">
        <v>74</v>
      </c>
    </row>
    <row r="10" spans="1:7" ht="15.75" thickBot="1" x14ac:dyDescent="0.3">
      <c r="A10" s="317">
        <v>46137</v>
      </c>
      <c r="B10" s="318">
        <v>46137</v>
      </c>
      <c r="C10" s="319">
        <v>0.55902777777777779</v>
      </c>
      <c r="D10" s="320" t="s">
        <v>17</v>
      </c>
      <c r="E10" s="320" t="s">
        <v>11</v>
      </c>
      <c r="F10" s="320" t="s">
        <v>72</v>
      </c>
      <c r="G10" s="400" t="s">
        <v>73</v>
      </c>
    </row>
    <row r="12" spans="1:7" x14ac:dyDescent="0.25">
      <c r="A1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232ED-241C-44D7-B9ED-024F86652EFB}">
  <dimension ref="A1:G28"/>
  <sheetViews>
    <sheetView workbookViewId="0">
      <selection activeCell="A2" sqref="A2:G28"/>
    </sheetView>
  </sheetViews>
  <sheetFormatPr defaultRowHeight="15" x14ac:dyDescent="0.25"/>
  <cols>
    <col min="1" max="1" width="12.140625" customWidth="1"/>
    <col min="2" max="2" width="5.42578125" customWidth="1"/>
    <col min="3" max="3" width="9.28515625" customWidth="1"/>
    <col min="4" max="4" width="19" customWidth="1"/>
    <col min="5" max="5" width="16.85546875" customWidth="1"/>
    <col min="6" max="6" width="33.28515625" customWidth="1"/>
    <col min="7" max="7" width="33.85546875" customWidth="1"/>
  </cols>
  <sheetData>
    <row r="1" spans="1:7" ht="21.75" thickBot="1" x14ac:dyDescent="0.4">
      <c r="A1" s="40" t="s">
        <v>30</v>
      </c>
    </row>
    <row r="2" spans="1:7" x14ac:dyDescent="0.25">
      <c r="A2" s="313" t="s">
        <v>3</v>
      </c>
      <c r="B2" s="314" t="s">
        <v>4</v>
      </c>
      <c r="C2" s="314" t="s">
        <v>5</v>
      </c>
      <c r="D2" s="314" t="s">
        <v>6</v>
      </c>
      <c r="E2" s="314" t="s">
        <v>2</v>
      </c>
      <c r="F2" s="315" t="s">
        <v>7</v>
      </c>
      <c r="G2" s="316" t="s">
        <v>8</v>
      </c>
    </row>
    <row r="3" spans="1:7" x14ac:dyDescent="0.25">
      <c r="A3" s="301">
        <v>46138</v>
      </c>
      <c r="B3" s="201">
        <v>45774</v>
      </c>
      <c r="C3" s="202">
        <v>0.47916666666666669</v>
      </c>
      <c r="D3" s="203" t="s">
        <v>79</v>
      </c>
      <c r="E3" s="203" t="s">
        <v>13</v>
      </c>
      <c r="F3" s="203" t="s">
        <v>83</v>
      </c>
      <c r="G3" s="302" t="s">
        <v>84</v>
      </c>
    </row>
    <row r="4" spans="1:7" x14ac:dyDescent="0.25">
      <c r="A4" s="303">
        <v>46138</v>
      </c>
      <c r="B4" s="191">
        <v>45774</v>
      </c>
      <c r="C4" s="192">
        <v>0.47916666666666669</v>
      </c>
      <c r="D4" s="193" t="s">
        <v>79</v>
      </c>
      <c r="E4" s="193" t="s">
        <v>14</v>
      </c>
      <c r="F4" s="193" t="s">
        <v>85</v>
      </c>
      <c r="G4" s="304" t="s">
        <v>86</v>
      </c>
    </row>
    <row r="5" spans="1:7" x14ac:dyDescent="0.25">
      <c r="A5" s="301">
        <v>46138</v>
      </c>
      <c r="B5" s="201">
        <v>45774</v>
      </c>
      <c r="C5" s="202">
        <v>0.49305555555555558</v>
      </c>
      <c r="D5" s="203" t="s">
        <v>79</v>
      </c>
      <c r="E5" s="203" t="s">
        <v>13</v>
      </c>
      <c r="F5" s="203" t="s">
        <v>170</v>
      </c>
      <c r="G5" s="302" t="s">
        <v>83</v>
      </c>
    </row>
    <row r="6" spans="1:7" x14ac:dyDescent="0.25">
      <c r="A6" s="303">
        <v>46138</v>
      </c>
      <c r="B6" s="191">
        <v>45774</v>
      </c>
      <c r="C6" s="192">
        <v>0.49305555555555558</v>
      </c>
      <c r="D6" s="193" t="s">
        <v>79</v>
      </c>
      <c r="E6" s="193" t="s">
        <v>14</v>
      </c>
      <c r="F6" s="193" t="s">
        <v>84</v>
      </c>
      <c r="G6" s="304" t="s">
        <v>85</v>
      </c>
    </row>
    <row r="7" spans="1:7" x14ac:dyDescent="0.25">
      <c r="A7" s="333">
        <v>46138</v>
      </c>
      <c r="B7" s="196">
        <v>45774</v>
      </c>
      <c r="C7" s="197">
        <v>0.50694444444444442</v>
      </c>
      <c r="D7" s="198" t="s">
        <v>79</v>
      </c>
      <c r="E7" s="198" t="s">
        <v>10</v>
      </c>
      <c r="F7" s="198" t="s">
        <v>78</v>
      </c>
      <c r="G7" s="334" t="s">
        <v>80</v>
      </c>
    </row>
    <row r="8" spans="1:7" x14ac:dyDescent="0.25">
      <c r="A8" s="301">
        <v>46138</v>
      </c>
      <c r="B8" s="201">
        <v>45774</v>
      </c>
      <c r="C8" s="202">
        <v>0.50694444444444442</v>
      </c>
      <c r="D8" s="203" t="s">
        <v>79</v>
      </c>
      <c r="E8" s="203" t="s">
        <v>11</v>
      </c>
      <c r="F8" s="203" t="s">
        <v>81</v>
      </c>
      <c r="G8" s="302" t="s">
        <v>82</v>
      </c>
    </row>
    <row r="9" spans="1:7" x14ac:dyDescent="0.25">
      <c r="A9" s="335">
        <v>46138</v>
      </c>
      <c r="B9" s="336">
        <v>45774</v>
      </c>
      <c r="C9" s="337">
        <v>0.50694444444444442</v>
      </c>
      <c r="D9" s="338" t="s">
        <v>12</v>
      </c>
      <c r="E9" s="338" t="s">
        <v>13</v>
      </c>
      <c r="F9" s="338" t="s">
        <v>90</v>
      </c>
      <c r="G9" s="298" t="s">
        <v>171</v>
      </c>
    </row>
    <row r="10" spans="1:7" x14ac:dyDescent="0.25">
      <c r="A10" s="299">
        <v>46138</v>
      </c>
      <c r="B10" s="184">
        <v>45774</v>
      </c>
      <c r="C10" s="185">
        <v>0.50694444444444442</v>
      </c>
      <c r="D10" s="186" t="s">
        <v>12</v>
      </c>
      <c r="E10" s="186" t="s">
        <v>14</v>
      </c>
      <c r="F10" s="186" t="s">
        <v>91</v>
      </c>
      <c r="G10" s="300" t="s">
        <v>92</v>
      </c>
    </row>
    <row r="11" spans="1:7" x14ac:dyDescent="0.25">
      <c r="A11" s="333">
        <v>46138</v>
      </c>
      <c r="B11" s="196">
        <v>45774</v>
      </c>
      <c r="C11" s="197">
        <v>0.52083333333333337</v>
      </c>
      <c r="D11" s="198" t="s">
        <v>79</v>
      </c>
      <c r="E11" s="198" t="s">
        <v>10</v>
      </c>
      <c r="F11" s="198" t="s">
        <v>80</v>
      </c>
      <c r="G11" s="334" t="s">
        <v>81</v>
      </c>
    </row>
    <row r="12" spans="1:7" x14ac:dyDescent="0.25">
      <c r="A12" s="303">
        <v>46138</v>
      </c>
      <c r="B12" s="191">
        <v>45774</v>
      </c>
      <c r="C12" s="192">
        <v>0.52083333333333337</v>
      </c>
      <c r="D12" s="193" t="s">
        <v>79</v>
      </c>
      <c r="E12" s="193" t="s">
        <v>11</v>
      </c>
      <c r="F12" s="193" t="s">
        <v>82</v>
      </c>
      <c r="G12" s="304" t="s">
        <v>78</v>
      </c>
    </row>
    <row r="13" spans="1:7" x14ac:dyDescent="0.25">
      <c r="A13" s="297">
        <v>46138</v>
      </c>
      <c r="B13" s="179">
        <v>45774</v>
      </c>
      <c r="C13" s="180">
        <v>0.52083333333333337</v>
      </c>
      <c r="D13" s="181" t="s">
        <v>12</v>
      </c>
      <c r="E13" s="181" t="s">
        <v>13</v>
      </c>
      <c r="F13" s="181" t="s">
        <v>171</v>
      </c>
      <c r="G13" s="298" t="s">
        <v>89</v>
      </c>
    </row>
    <row r="14" spans="1:7" x14ac:dyDescent="0.25">
      <c r="A14" s="299">
        <v>46138</v>
      </c>
      <c r="B14" s="184">
        <v>45774</v>
      </c>
      <c r="C14" s="185">
        <v>0.52083333333333337</v>
      </c>
      <c r="D14" s="186" t="s">
        <v>12</v>
      </c>
      <c r="E14" s="186" t="s">
        <v>14</v>
      </c>
      <c r="F14" s="186" t="s">
        <v>92</v>
      </c>
      <c r="G14" s="300" t="s">
        <v>88</v>
      </c>
    </row>
    <row r="15" spans="1:7" x14ac:dyDescent="0.25">
      <c r="A15" s="293">
        <v>46138</v>
      </c>
      <c r="B15" s="212">
        <v>45774</v>
      </c>
      <c r="C15" s="213">
        <v>0.53472222222222221</v>
      </c>
      <c r="D15" s="214"/>
      <c r="E15" s="214" t="s">
        <v>128</v>
      </c>
      <c r="F15" s="214" t="s">
        <v>153</v>
      </c>
      <c r="G15" s="294"/>
    </row>
    <row r="16" spans="1:7" x14ac:dyDescent="0.25">
      <c r="A16" s="301">
        <v>46138</v>
      </c>
      <c r="B16" s="201">
        <v>45774</v>
      </c>
      <c r="C16" s="202">
        <v>0.54166666666666663</v>
      </c>
      <c r="D16" s="203" t="s">
        <v>79</v>
      </c>
      <c r="E16" s="203" t="s">
        <v>13</v>
      </c>
      <c r="F16" s="203" t="s">
        <v>86</v>
      </c>
      <c r="G16" s="302" t="s">
        <v>170</v>
      </c>
    </row>
    <row r="17" spans="1:7" x14ac:dyDescent="0.25">
      <c r="A17" s="301">
        <v>46138</v>
      </c>
      <c r="B17" s="201">
        <v>45774</v>
      </c>
      <c r="C17" s="202">
        <v>0.54166666666666663</v>
      </c>
      <c r="D17" s="203" t="s">
        <v>79</v>
      </c>
      <c r="E17" s="203" t="s">
        <v>14</v>
      </c>
      <c r="F17" s="203" t="s">
        <v>85</v>
      </c>
      <c r="G17" s="302" t="s">
        <v>83</v>
      </c>
    </row>
    <row r="18" spans="1:7" x14ac:dyDescent="0.25">
      <c r="A18" s="333">
        <v>46138</v>
      </c>
      <c r="B18" s="196">
        <v>45774</v>
      </c>
      <c r="C18" s="197">
        <v>0.55555555555555558</v>
      </c>
      <c r="D18" s="198" t="s">
        <v>79</v>
      </c>
      <c r="E18" s="198" t="s">
        <v>13</v>
      </c>
      <c r="F18" s="198" t="s">
        <v>84</v>
      </c>
      <c r="G18" s="334" t="s">
        <v>86</v>
      </c>
    </row>
    <row r="19" spans="1:7" x14ac:dyDescent="0.25">
      <c r="A19" s="303">
        <v>46138</v>
      </c>
      <c r="B19" s="191">
        <v>45774</v>
      </c>
      <c r="C19" s="192">
        <v>0.55555555555555558</v>
      </c>
      <c r="D19" s="193" t="s">
        <v>79</v>
      </c>
      <c r="E19" s="193" t="s">
        <v>14</v>
      </c>
      <c r="F19" s="203" t="s">
        <v>170</v>
      </c>
      <c r="G19" s="304" t="s">
        <v>85</v>
      </c>
    </row>
    <row r="20" spans="1:7" x14ac:dyDescent="0.25">
      <c r="A20" s="333">
        <v>46138</v>
      </c>
      <c r="B20" s="196">
        <v>45774</v>
      </c>
      <c r="C20" s="197">
        <v>0.56944444444444442</v>
      </c>
      <c r="D20" s="198" t="s">
        <v>79</v>
      </c>
      <c r="E20" s="198" t="s">
        <v>10</v>
      </c>
      <c r="F20" s="198" t="s">
        <v>78</v>
      </c>
      <c r="G20" s="334" t="s">
        <v>81</v>
      </c>
    </row>
    <row r="21" spans="1:7" x14ac:dyDescent="0.25">
      <c r="A21" s="301">
        <v>46138</v>
      </c>
      <c r="B21" s="201">
        <v>45774</v>
      </c>
      <c r="C21" s="202">
        <v>0.56944444444444442</v>
      </c>
      <c r="D21" s="203" t="s">
        <v>79</v>
      </c>
      <c r="E21" s="203" t="s">
        <v>11</v>
      </c>
      <c r="F21" s="203" t="s">
        <v>80</v>
      </c>
      <c r="G21" s="302" t="s">
        <v>82</v>
      </c>
    </row>
    <row r="22" spans="1:7" x14ac:dyDescent="0.25">
      <c r="A22" s="335">
        <v>46138</v>
      </c>
      <c r="B22" s="336">
        <v>45774</v>
      </c>
      <c r="C22" s="337">
        <v>0.56944444444444442</v>
      </c>
      <c r="D22" s="338" t="s">
        <v>12</v>
      </c>
      <c r="E22" s="338" t="s">
        <v>13</v>
      </c>
      <c r="F22" s="338" t="s">
        <v>89</v>
      </c>
      <c r="G22" s="339" t="s">
        <v>90</v>
      </c>
    </row>
    <row r="23" spans="1:7" x14ac:dyDescent="0.25">
      <c r="A23" s="299">
        <v>46138</v>
      </c>
      <c r="B23" s="184">
        <v>45774</v>
      </c>
      <c r="C23" s="185">
        <v>0.56944444444444442</v>
      </c>
      <c r="D23" s="186" t="s">
        <v>12</v>
      </c>
      <c r="E23" s="186" t="s">
        <v>14</v>
      </c>
      <c r="F23" s="186" t="s">
        <v>88</v>
      </c>
      <c r="G23" s="300" t="s">
        <v>91</v>
      </c>
    </row>
    <row r="24" spans="1:7" x14ac:dyDescent="0.25">
      <c r="A24" s="297">
        <v>46138</v>
      </c>
      <c r="B24" s="179">
        <v>45774</v>
      </c>
      <c r="C24" s="180">
        <v>0.58333333333333337</v>
      </c>
      <c r="D24" s="181" t="s">
        <v>12</v>
      </c>
      <c r="E24" s="181" t="s">
        <v>11</v>
      </c>
      <c r="F24" s="181" t="s">
        <v>88</v>
      </c>
      <c r="G24" s="298" t="s">
        <v>89</v>
      </c>
    </row>
    <row r="25" spans="1:7" x14ac:dyDescent="0.25">
      <c r="A25" s="297">
        <v>46138</v>
      </c>
      <c r="B25" s="179">
        <v>45774</v>
      </c>
      <c r="C25" s="180">
        <v>0.58333333333333337</v>
      </c>
      <c r="D25" s="181" t="s">
        <v>12</v>
      </c>
      <c r="E25" s="181" t="s">
        <v>13</v>
      </c>
      <c r="F25" s="181" t="s">
        <v>90</v>
      </c>
      <c r="G25" s="298" t="s">
        <v>91</v>
      </c>
    </row>
    <row r="26" spans="1:7" ht="15.75" thickBot="1" x14ac:dyDescent="0.3">
      <c r="A26" s="328">
        <v>46138</v>
      </c>
      <c r="B26" s="329">
        <v>45774</v>
      </c>
      <c r="C26" s="330">
        <v>0.58333333333333337</v>
      </c>
      <c r="D26" s="331" t="s">
        <v>12</v>
      </c>
      <c r="E26" s="331" t="s">
        <v>14</v>
      </c>
      <c r="F26" s="331" t="s">
        <v>92</v>
      </c>
      <c r="G26" s="332" t="s">
        <v>171</v>
      </c>
    </row>
    <row r="28" spans="1:7" x14ac:dyDescent="0.25">
      <c r="A28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97CDA-8253-41D7-9029-C508BDB41DA1}">
  <dimension ref="A1:G27"/>
  <sheetViews>
    <sheetView workbookViewId="0"/>
  </sheetViews>
  <sheetFormatPr defaultRowHeight="15" x14ac:dyDescent="0.25"/>
  <cols>
    <col min="1" max="1" width="12.140625" customWidth="1"/>
    <col min="2" max="2" width="5.42578125" customWidth="1"/>
    <col min="3" max="3" width="9.28515625" customWidth="1"/>
    <col min="4" max="4" width="19" customWidth="1"/>
    <col min="5" max="5" width="16.85546875" customWidth="1"/>
    <col min="6" max="6" width="33.28515625" customWidth="1"/>
    <col min="7" max="7" width="33.85546875" customWidth="1"/>
  </cols>
  <sheetData>
    <row r="1" spans="1:7" ht="21.75" thickBot="1" x14ac:dyDescent="0.4">
      <c r="A1" s="40" t="s">
        <v>162</v>
      </c>
    </row>
    <row r="2" spans="1:7" x14ac:dyDescent="0.25">
      <c r="A2" s="313" t="s">
        <v>3</v>
      </c>
      <c r="B2" s="314" t="s">
        <v>4</v>
      </c>
      <c r="C2" s="314" t="s">
        <v>5</v>
      </c>
      <c r="D2" s="314" t="s">
        <v>6</v>
      </c>
      <c r="E2" s="314" t="s">
        <v>2</v>
      </c>
      <c r="F2" s="315" t="s">
        <v>7</v>
      </c>
      <c r="G2" s="316" t="s">
        <v>8</v>
      </c>
    </row>
    <row r="3" spans="1:7" x14ac:dyDescent="0.25">
      <c r="A3" s="138">
        <v>46138</v>
      </c>
      <c r="B3" s="139">
        <v>45774</v>
      </c>
      <c r="C3" s="140">
        <v>0.40277777777777773</v>
      </c>
      <c r="D3" s="141" t="s">
        <v>103</v>
      </c>
      <c r="E3" s="141" t="s">
        <v>10</v>
      </c>
      <c r="F3" s="141" t="s">
        <v>134</v>
      </c>
      <c r="G3" s="142" t="s">
        <v>104</v>
      </c>
    </row>
    <row r="4" spans="1:7" x14ac:dyDescent="0.25">
      <c r="A4" s="138">
        <v>46138</v>
      </c>
      <c r="B4" s="139">
        <v>45774</v>
      </c>
      <c r="C4" s="140">
        <v>0.40277777777777773</v>
      </c>
      <c r="D4" s="141" t="s">
        <v>103</v>
      </c>
      <c r="E4" s="141" t="s">
        <v>11</v>
      </c>
      <c r="F4" s="141" t="s">
        <v>105</v>
      </c>
      <c r="G4" s="142" t="s">
        <v>106</v>
      </c>
    </row>
    <row r="5" spans="1:7" x14ac:dyDescent="0.25">
      <c r="A5" s="295">
        <v>46138</v>
      </c>
      <c r="B5" s="170">
        <v>45774</v>
      </c>
      <c r="C5" s="171">
        <v>0.40277777777777773</v>
      </c>
      <c r="D5" s="172" t="s">
        <v>94</v>
      </c>
      <c r="E5" s="172" t="s">
        <v>13</v>
      </c>
      <c r="F5" s="172" t="s">
        <v>93</v>
      </c>
      <c r="G5" s="296" t="s">
        <v>99</v>
      </c>
    </row>
    <row r="6" spans="1:7" x14ac:dyDescent="0.25">
      <c r="A6" s="164">
        <v>46138</v>
      </c>
      <c r="B6" s="165">
        <v>45774</v>
      </c>
      <c r="C6" s="166">
        <v>0.40277777777777773</v>
      </c>
      <c r="D6" s="167" t="s">
        <v>94</v>
      </c>
      <c r="E6" s="167" t="s">
        <v>14</v>
      </c>
      <c r="F6" s="167" t="s">
        <v>96</v>
      </c>
      <c r="G6" s="168" t="s">
        <v>101</v>
      </c>
    </row>
    <row r="7" spans="1:7" x14ac:dyDescent="0.25">
      <c r="A7" s="293">
        <v>46138</v>
      </c>
      <c r="B7" s="212">
        <v>45774</v>
      </c>
      <c r="C7" s="213">
        <v>0.41666666666666669</v>
      </c>
      <c r="D7" s="214"/>
      <c r="E7" s="214" t="s">
        <v>128</v>
      </c>
      <c r="F7" s="214" t="s">
        <v>154</v>
      </c>
      <c r="G7" s="294"/>
    </row>
    <row r="8" spans="1:7" x14ac:dyDescent="0.25">
      <c r="A8" s="133">
        <v>46138</v>
      </c>
      <c r="B8" s="134">
        <v>45774</v>
      </c>
      <c r="C8" s="135">
        <v>0.44444444444444442</v>
      </c>
      <c r="D8" s="136" t="s">
        <v>103</v>
      </c>
      <c r="E8" s="136" t="s">
        <v>10</v>
      </c>
      <c r="F8" s="136" t="s">
        <v>104</v>
      </c>
      <c r="G8" s="137" t="s">
        <v>105</v>
      </c>
    </row>
    <row r="9" spans="1:7" x14ac:dyDescent="0.25">
      <c r="A9" s="138">
        <v>46138</v>
      </c>
      <c r="B9" s="139">
        <v>45774</v>
      </c>
      <c r="C9" s="140">
        <v>0.44444444444444442</v>
      </c>
      <c r="D9" s="141" t="s">
        <v>103</v>
      </c>
      <c r="E9" s="141" t="s">
        <v>11</v>
      </c>
      <c r="F9" s="141" t="s">
        <v>106</v>
      </c>
      <c r="G9" s="142" t="s">
        <v>134</v>
      </c>
    </row>
    <row r="10" spans="1:7" x14ac:dyDescent="0.25">
      <c r="A10" s="295">
        <v>46138</v>
      </c>
      <c r="B10" s="170">
        <v>45774</v>
      </c>
      <c r="C10" s="171">
        <v>0.44444444444444442</v>
      </c>
      <c r="D10" s="172" t="s">
        <v>94</v>
      </c>
      <c r="E10" s="172" t="s">
        <v>13</v>
      </c>
      <c r="F10" s="172" t="s">
        <v>99</v>
      </c>
      <c r="G10" s="296" t="s">
        <v>96</v>
      </c>
    </row>
    <row r="11" spans="1:7" x14ac:dyDescent="0.25">
      <c r="A11" s="164">
        <v>46138</v>
      </c>
      <c r="B11" s="165">
        <v>45774</v>
      </c>
      <c r="C11" s="166">
        <v>0.44444444444444442</v>
      </c>
      <c r="D11" s="167" t="s">
        <v>94</v>
      </c>
      <c r="E11" s="167" t="s">
        <v>14</v>
      </c>
      <c r="F11" s="167" t="s">
        <v>101</v>
      </c>
      <c r="G11" s="168" t="s">
        <v>93</v>
      </c>
    </row>
    <row r="12" spans="1:7" x14ac:dyDescent="0.25">
      <c r="A12" s="133">
        <v>46138</v>
      </c>
      <c r="B12" s="134">
        <v>45774</v>
      </c>
      <c r="C12" s="135">
        <v>0.45833333333333331</v>
      </c>
      <c r="D12" s="136" t="s">
        <v>103</v>
      </c>
      <c r="E12" s="136" t="s">
        <v>10</v>
      </c>
      <c r="F12" s="136" t="s">
        <v>134</v>
      </c>
      <c r="G12" s="137" t="s">
        <v>105</v>
      </c>
    </row>
    <row r="13" spans="1:7" x14ac:dyDescent="0.25">
      <c r="A13" s="138">
        <v>46138</v>
      </c>
      <c r="B13" s="139">
        <v>45774</v>
      </c>
      <c r="C13" s="140">
        <v>0.45833333333333331</v>
      </c>
      <c r="D13" s="141" t="s">
        <v>103</v>
      </c>
      <c r="E13" s="141" t="s">
        <v>11</v>
      </c>
      <c r="F13" s="141" t="s">
        <v>104</v>
      </c>
      <c r="G13" s="142" t="s">
        <v>106</v>
      </c>
    </row>
    <row r="14" spans="1:7" x14ac:dyDescent="0.25">
      <c r="A14" s="295">
        <v>46138</v>
      </c>
      <c r="B14" s="170">
        <v>45774</v>
      </c>
      <c r="C14" s="171">
        <v>0.45833333333333331</v>
      </c>
      <c r="D14" s="172" t="s">
        <v>94</v>
      </c>
      <c r="E14" s="172" t="s">
        <v>13</v>
      </c>
      <c r="F14" s="172" t="s">
        <v>93</v>
      </c>
      <c r="G14" s="296" t="s">
        <v>96</v>
      </c>
    </row>
    <row r="15" spans="1:7" x14ac:dyDescent="0.25">
      <c r="A15" s="164">
        <v>46138</v>
      </c>
      <c r="B15" s="165">
        <v>45774</v>
      </c>
      <c r="C15" s="166">
        <v>0.45833333333333331</v>
      </c>
      <c r="D15" s="167" t="s">
        <v>94</v>
      </c>
      <c r="E15" s="167" t="s">
        <v>14</v>
      </c>
      <c r="F15" s="167" t="s">
        <v>99</v>
      </c>
      <c r="G15" s="168" t="s">
        <v>101</v>
      </c>
    </row>
    <row r="16" spans="1:7" x14ac:dyDescent="0.25">
      <c r="A16" s="293">
        <v>46138</v>
      </c>
      <c r="B16" s="212">
        <v>45774</v>
      </c>
      <c r="C16" s="213">
        <v>0.47222222222222227</v>
      </c>
      <c r="D16" s="214"/>
      <c r="E16" s="214" t="s">
        <v>128</v>
      </c>
      <c r="F16" s="214" t="s">
        <v>147</v>
      </c>
      <c r="G16" s="294"/>
    </row>
    <row r="17" spans="1:7" x14ac:dyDescent="0.25">
      <c r="A17" s="295">
        <v>46138</v>
      </c>
      <c r="B17" s="170">
        <v>45774</v>
      </c>
      <c r="C17" s="171">
        <v>0.47916666666666669</v>
      </c>
      <c r="D17" s="172" t="s">
        <v>94</v>
      </c>
      <c r="E17" s="172" t="s">
        <v>10</v>
      </c>
      <c r="F17" s="172" t="s">
        <v>98</v>
      </c>
      <c r="G17" s="296" t="s">
        <v>95</v>
      </c>
    </row>
    <row r="18" spans="1:7" x14ac:dyDescent="0.25">
      <c r="A18" s="159">
        <v>46138</v>
      </c>
      <c r="B18" s="160">
        <v>45774</v>
      </c>
      <c r="C18" s="161">
        <v>0.47916666666666669</v>
      </c>
      <c r="D18" s="162" t="s">
        <v>94</v>
      </c>
      <c r="E18" s="162" t="s">
        <v>11</v>
      </c>
      <c r="F18" s="162" t="s">
        <v>100</v>
      </c>
      <c r="G18" s="163" t="s">
        <v>97</v>
      </c>
    </row>
    <row r="19" spans="1:7" x14ac:dyDescent="0.25">
      <c r="A19" s="295">
        <v>46138</v>
      </c>
      <c r="B19" s="170">
        <v>45774</v>
      </c>
      <c r="C19" s="171">
        <v>0.49305555555555558</v>
      </c>
      <c r="D19" s="172" t="s">
        <v>94</v>
      </c>
      <c r="E19" s="172" t="s">
        <v>10</v>
      </c>
      <c r="F19" s="172" t="s">
        <v>102</v>
      </c>
      <c r="G19" s="296" t="s">
        <v>98</v>
      </c>
    </row>
    <row r="20" spans="1:7" x14ac:dyDescent="0.25">
      <c r="A20" s="159">
        <v>46138</v>
      </c>
      <c r="B20" s="160">
        <v>45774</v>
      </c>
      <c r="C20" s="161">
        <v>0.49305555555555558</v>
      </c>
      <c r="D20" s="162" t="s">
        <v>94</v>
      </c>
      <c r="E20" s="162" t="s">
        <v>11</v>
      </c>
      <c r="F20" s="162" t="s">
        <v>95</v>
      </c>
      <c r="G20" s="163" t="s">
        <v>100</v>
      </c>
    </row>
    <row r="21" spans="1:7" x14ac:dyDescent="0.25">
      <c r="A21" s="293">
        <v>46138</v>
      </c>
      <c r="B21" s="212">
        <v>45774</v>
      </c>
      <c r="C21" s="213">
        <v>0.53472222222222221</v>
      </c>
      <c r="D21" s="214"/>
      <c r="E21" s="214" t="s">
        <v>128</v>
      </c>
      <c r="F21" s="214" t="s">
        <v>153</v>
      </c>
      <c r="G21" s="294"/>
    </row>
    <row r="22" spans="1:7" x14ac:dyDescent="0.25">
      <c r="A22" s="295">
        <v>46138</v>
      </c>
      <c r="B22" s="170">
        <v>45774</v>
      </c>
      <c r="C22" s="171">
        <v>0.54166666666666663</v>
      </c>
      <c r="D22" s="172" t="s">
        <v>94</v>
      </c>
      <c r="E22" s="172" t="s">
        <v>10</v>
      </c>
      <c r="F22" s="172" t="s">
        <v>97</v>
      </c>
      <c r="G22" s="296" t="s">
        <v>102</v>
      </c>
    </row>
    <row r="23" spans="1:7" x14ac:dyDescent="0.25">
      <c r="A23" s="159">
        <v>46138</v>
      </c>
      <c r="B23" s="160">
        <v>45774</v>
      </c>
      <c r="C23" s="161">
        <v>0.54166666666666663</v>
      </c>
      <c r="D23" s="162" t="s">
        <v>94</v>
      </c>
      <c r="E23" s="162" t="s">
        <v>11</v>
      </c>
      <c r="F23" s="162" t="s">
        <v>100</v>
      </c>
      <c r="G23" s="163" t="s">
        <v>98</v>
      </c>
    </row>
    <row r="24" spans="1:7" x14ac:dyDescent="0.25">
      <c r="A24" s="295">
        <v>46138</v>
      </c>
      <c r="B24" s="170">
        <v>45774</v>
      </c>
      <c r="C24" s="171">
        <v>0.55555555555555558</v>
      </c>
      <c r="D24" s="172" t="s">
        <v>94</v>
      </c>
      <c r="E24" s="172" t="s">
        <v>10</v>
      </c>
      <c r="F24" s="172" t="s">
        <v>95</v>
      </c>
      <c r="G24" s="296" t="s">
        <v>97</v>
      </c>
    </row>
    <row r="25" spans="1:7" ht="15.75" thickBot="1" x14ac:dyDescent="0.3">
      <c r="A25" s="340">
        <v>46138</v>
      </c>
      <c r="B25" s="341">
        <v>45774</v>
      </c>
      <c r="C25" s="342">
        <v>0.55555555555555558</v>
      </c>
      <c r="D25" s="343" t="s">
        <v>94</v>
      </c>
      <c r="E25" s="343" t="s">
        <v>11</v>
      </c>
      <c r="F25" s="343" t="s">
        <v>102</v>
      </c>
      <c r="G25" s="344" t="s">
        <v>100</v>
      </c>
    </row>
    <row r="27" spans="1:7" x14ac:dyDescent="0.25">
      <c r="A27" t="s">
        <v>161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FA73-3DC0-4FDE-8356-44980E0E8AEA}">
  <dimension ref="A1:G11"/>
  <sheetViews>
    <sheetView workbookViewId="0"/>
  </sheetViews>
  <sheetFormatPr defaultRowHeight="15" x14ac:dyDescent="0.25"/>
  <cols>
    <col min="1" max="1" width="12.140625" customWidth="1"/>
    <col min="2" max="2" width="5.42578125" customWidth="1"/>
    <col min="3" max="3" width="9.28515625" customWidth="1"/>
    <col min="4" max="4" width="19" customWidth="1"/>
    <col min="5" max="5" width="16.85546875" customWidth="1"/>
    <col min="6" max="6" width="33.28515625" customWidth="1"/>
    <col min="7" max="7" width="33.85546875" customWidth="1"/>
  </cols>
  <sheetData>
    <row r="1" spans="1:7" ht="21.75" thickBot="1" x14ac:dyDescent="0.4">
      <c r="A1" s="40" t="s">
        <v>163</v>
      </c>
    </row>
    <row r="2" spans="1:7" x14ac:dyDescent="0.25">
      <c r="A2" s="313" t="s">
        <v>3</v>
      </c>
      <c r="B2" s="314" t="s">
        <v>4</v>
      </c>
      <c r="C2" s="314" t="s">
        <v>5</v>
      </c>
      <c r="D2" s="314" t="s">
        <v>6</v>
      </c>
      <c r="E2" s="314" t="s">
        <v>2</v>
      </c>
      <c r="F2" s="315" t="s">
        <v>7</v>
      </c>
      <c r="G2" s="316" t="s">
        <v>8</v>
      </c>
    </row>
    <row r="3" spans="1:7" x14ac:dyDescent="0.25">
      <c r="A3" s="287">
        <v>46138</v>
      </c>
      <c r="B3" s="125">
        <v>45774</v>
      </c>
      <c r="C3" s="126">
        <v>0.375</v>
      </c>
      <c r="D3" s="127" t="s">
        <v>130</v>
      </c>
      <c r="E3" s="127" t="s">
        <v>13</v>
      </c>
      <c r="F3" s="127" t="s">
        <v>107</v>
      </c>
      <c r="G3" s="288" t="s">
        <v>109</v>
      </c>
    </row>
    <row r="4" spans="1:7" x14ac:dyDescent="0.25">
      <c r="A4" s="289">
        <v>46138</v>
      </c>
      <c r="B4" s="128">
        <v>45774</v>
      </c>
      <c r="C4" s="129">
        <v>0.375</v>
      </c>
      <c r="D4" s="130" t="s">
        <v>130</v>
      </c>
      <c r="E4" s="130" t="s">
        <v>14</v>
      </c>
      <c r="F4" s="130" t="s">
        <v>105</v>
      </c>
      <c r="G4" s="290" t="s">
        <v>131</v>
      </c>
    </row>
    <row r="5" spans="1:7" x14ac:dyDescent="0.25">
      <c r="A5" s="287">
        <v>46138</v>
      </c>
      <c r="B5" s="125">
        <v>45774</v>
      </c>
      <c r="C5" s="126">
        <v>0.3888888888888889</v>
      </c>
      <c r="D5" s="127" t="s">
        <v>130</v>
      </c>
      <c r="E5" s="127" t="s">
        <v>13</v>
      </c>
      <c r="F5" s="127" t="s">
        <v>109</v>
      </c>
      <c r="G5" s="288" t="s">
        <v>105</v>
      </c>
    </row>
    <row r="6" spans="1:7" x14ac:dyDescent="0.25">
      <c r="A6" s="289">
        <v>46138</v>
      </c>
      <c r="B6" s="128">
        <v>45774</v>
      </c>
      <c r="C6" s="129">
        <v>0.3888888888888889</v>
      </c>
      <c r="D6" s="130" t="s">
        <v>130</v>
      </c>
      <c r="E6" s="130" t="s">
        <v>14</v>
      </c>
      <c r="F6" s="130" t="s">
        <v>131</v>
      </c>
      <c r="G6" s="290" t="s">
        <v>107</v>
      </c>
    </row>
    <row r="7" spans="1:7" x14ac:dyDescent="0.25">
      <c r="A7" s="293">
        <v>46138</v>
      </c>
      <c r="B7" s="212">
        <v>45774</v>
      </c>
      <c r="C7" s="213">
        <v>0.41666666666666669</v>
      </c>
      <c r="D7" s="214"/>
      <c r="E7" s="214" t="s">
        <v>128</v>
      </c>
      <c r="F7" s="214" t="s">
        <v>154</v>
      </c>
      <c r="G7" s="294"/>
    </row>
    <row r="8" spans="1:7" x14ac:dyDescent="0.25">
      <c r="A8" s="287">
        <v>46138</v>
      </c>
      <c r="B8" s="125">
        <v>45774</v>
      </c>
      <c r="C8" s="126">
        <v>0.43055555555555558</v>
      </c>
      <c r="D8" s="127" t="s">
        <v>130</v>
      </c>
      <c r="E8" s="127" t="s">
        <v>13</v>
      </c>
      <c r="F8" s="127" t="s">
        <v>107</v>
      </c>
      <c r="G8" s="288" t="s">
        <v>105</v>
      </c>
    </row>
    <row r="9" spans="1:7" ht="15.75" thickBot="1" x14ac:dyDescent="0.3">
      <c r="A9" s="345">
        <v>46138</v>
      </c>
      <c r="B9" s="346">
        <v>45774</v>
      </c>
      <c r="C9" s="347">
        <v>0.43055555555555558</v>
      </c>
      <c r="D9" s="348" t="s">
        <v>130</v>
      </c>
      <c r="E9" s="348" t="s">
        <v>14</v>
      </c>
      <c r="F9" s="348" t="s">
        <v>109</v>
      </c>
      <c r="G9" s="349" t="s">
        <v>131</v>
      </c>
    </row>
    <row r="11" spans="1:7" x14ac:dyDescent="0.25">
      <c r="A11" t="s">
        <v>164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4CC19-A097-4239-B1A3-ED8419831961}">
  <dimension ref="A1:G11"/>
  <sheetViews>
    <sheetView workbookViewId="0"/>
  </sheetViews>
  <sheetFormatPr defaultRowHeight="15" x14ac:dyDescent="0.25"/>
  <cols>
    <col min="1" max="1" width="12.140625" customWidth="1"/>
    <col min="2" max="2" width="5.42578125" customWidth="1"/>
    <col min="3" max="3" width="9.28515625" customWidth="1"/>
    <col min="4" max="4" width="19" customWidth="1"/>
    <col min="5" max="5" width="16.85546875" customWidth="1"/>
    <col min="6" max="6" width="33.28515625" customWidth="1"/>
    <col min="7" max="7" width="33.85546875" customWidth="1"/>
  </cols>
  <sheetData>
    <row r="1" spans="1:7" ht="21.75" thickBot="1" x14ac:dyDescent="0.4">
      <c r="A1" s="40" t="s">
        <v>111</v>
      </c>
    </row>
    <row r="2" spans="1:7" ht="15.75" thickBot="1" x14ac:dyDescent="0.3">
      <c r="A2" s="313" t="s">
        <v>3</v>
      </c>
      <c r="B2" s="314" t="s">
        <v>4</v>
      </c>
      <c r="C2" s="314" t="s">
        <v>5</v>
      </c>
      <c r="D2" s="314" t="s">
        <v>6</v>
      </c>
      <c r="E2" s="314" t="s">
        <v>2</v>
      </c>
      <c r="F2" s="315" t="s">
        <v>7</v>
      </c>
      <c r="G2" s="316" t="s">
        <v>8</v>
      </c>
    </row>
    <row r="3" spans="1:7" x14ac:dyDescent="0.25">
      <c r="A3" s="280">
        <v>46138</v>
      </c>
      <c r="B3" s="281">
        <v>45774</v>
      </c>
      <c r="C3" s="282">
        <v>0.375</v>
      </c>
      <c r="D3" s="283" t="s">
        <v>111</v>
      </c>
      <c r="E3" s="283" t="s">
        <v>10</v>
      </c>
      <c r="F3" s="283" t="s">
        <v>110</v>
      </c>
      <c r="G3" s="284" t="s">
        <v>112</v>
      </c>
    </row>
    <row r="4" spans="1:7" x14ac:dyDescent="0.25">
      <c r="A4" s="285">
        <v>46138</v>
      </c>
      <c r="B4" s="122">
        <v>45774</v>
      </c>
      <c r="C4" s="123">
        <v>0.375</v>
      </c>
      <c r="D4" s="121" t="s">
        <v>111</v>
      </c>
      <c r="E4" s="121" t="s">
        <v>11</v>
      </c>
      <c r="F4" s="121" t="s">
        <v>113</v>
      </c>
      <c r="G4" s="286" t="s">
        <v>114</v>
      </c>
    </row>
    <row r="5" spans="1:7" x14ac:dyDescent="0.25">
      <c r="A5" s="291">
        <v>46138</v>
      </c>
      <c r="B5" s="118">
        <v>45774</v>
      </c>
      <c r="C5" s="119">
        <v>0.3888888888888889</v>
      </c>
      <c r="D5" s="120" t="s">
        <v>111</v>
      </c>
      <c r="E5" s="120" t="s">
        <v>10</v>
      </c>
      <c r="F5" s="120" t="s">
        <v>112</v>
      </c>
      <c r="G5" s="292" t="s">
        <v>113</v>
      </c>
    </row>
    <row r="6" spans="1:7" x14ac:dyDescent="0.25">
      <c r="A6" s="285">
        <v>46138</v>
      </c>
      <c r="B6" s="122">
        <v>45774</v>
      </c>
      <c r="C6" s="123">
        <v>0.3888888888888889</v>
      </c>
      <c r="D6" s="121" t="s">
        <v>111</v>
      </c>
      <c r="E6" s="121" t="s">
        <v>11</v>
      </c>
      <c r="F6" s="121" t="s">
        <v>114</v>
      </c>
      <c r="G6" s="286" t="s">
        <v>110</v>
      </c>
    </row>
    <row r="7" spans="1:7" x14ac:dyDescent="0.25">
      <c r="A7" s="293">
        <v>46138</v>
      </c>
      <c r="B7" s="212">
        <v>45774</v>
      </c>
      <c r="C7" s="213">
        <v>0.41666666666666669</v>
      </c>
      <c r="D7" s="214"/>
      <c r="E7" s="214" t="s">
        <v>128</v>
      </c>
      <c r="F7" s="214" t="s">
        <v>154</v>
      </c>
      <c r="G7" s="294"/>
    </row>
    <row r="8" spans="1:7" x14ac:dyDescent="0.25">
      <c r="A8" s="291">
        <v>46138</v>
      </c>
      <c r="B8" s="118">
        <v>45774</v>
      </c>
      <c r="C8" s="119">
        <v>0.43055555555555558</v>
      </c>
      <c r="D8" s="120" t="s">
        <v>111</v>
      </c>
      <c r="E8" s="120" t="s">
        <v>10</v>
      </c>
      <c r="F8" s="120" t="s">
        <v>110</v>
      </c>
      <c r="G8" s="292" t="s">
        <v>113</v>
      </c>
    </row>
    <row r="9" spans="1:7" ht="15.75" thickBot="1" x14ac:dyDescent="0.3">
      <c r="A9" s="350">
        <v>46138</v>
      </c>
      <c r="B9" s="351">
        <v>45774</v>
      </c>
      <c r="C9" s="352">
        <v>0.43055555555555558</v>
      </c>
      <c r="D9" s="353" t="s">
        <v>111</v>
      </c>
      <c r="E9" s="353" t="s">
        <v>11</v>
      </c>
      <c r="F9" s="353" t="s">
        <v>112</v>
      </c>
      <c r="G9" s="354" t="s">
        <v>114</v>
      </c>
    </row>
    <row r="11" spans="1:7" x14ac:dyDescent="0.25">
      <c r="A11" t="s">
        <v>164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E0182-AEDD-46AF-A07A-E1B956EF68DB}">
  <dimension ref="A1:G20"/>
  <sheetViews>
    <sheetView workbookViewId="0">
      <selection activeCell="A3" sqref="A3"/>
    </sheetView>
  </sheetViews>
  <sheetFormatPr defaultRowHeight="15" x14ac:dyDescent="0.25"/>
  <cols>
    <col min="1" max="1" width="12.140625" customWidth="1"/>
    <col min="2" max="2" width="5.42578125" customWidth="1"/>
    <col min="3" max="3" width="9.28515625" customWidth="1"/>
    <col min="4" max="4" width="19" customWidth="1"/>
    <col min="5" max="5" width="16.85546875" customWidth="1"/>
    <col min="6" max="6" width="27.85546875" customWidth="1"/>
    <col min="7" max="7" width="28" customWidth="1"/>
  </cols>
  <sheetData>
    <row r="1" spans="1:7" ht="18.75" x14ac:dyDescent="0.3">
      <c r="A1" s="39" t="s">
        <v>165</v>
      </c>
    </row>
    <row r="2" spans="1:7" x14ac:dyDescent="0.25">
      <c r="A2" s="4" t="s">
        <v>3</v>
      </c>
      <c r="B2" s="4" t="s">
        <v>4</v>
      </c>
      <c r="C2" s="4" t="s">
        <v>5</v>
      </c>
      <c r="D2" s="4" t="s">
        <v>6</v>
      </c>
      <c r="E2" s="4" t="s">
        <v>2</v>
      </c>
      <c r="F2" s="5" t="s">
        <v>7</v>
      </c>
      <c r="G2" s="6" t="s">
        <v>8</v>
      </c>
    </row>
    <row r="3" spans="1:7" x14ac:dyDescent="0.25">
      <c r="A3" s="231">
        <v>46136</v>
      </c>
      <c r="B3" s="232">
        <v>46136</v>
      </c>
      <c r="C3" s="233">
        <v>0.70833333333333337</v>
      </c>
      <c r="D3" s="234" t="s">
        <v>15</v>
      </c>
      <c r="E3" s="234" t="s">
        <v>166</v>
      </c>
      <c r="F3" s="235" t="s">
        <v>46</v>
      </c>
      <c r="G3" s="236" t="s">
        <v>48</v>
      </c>
    </row>
    <row r="4" spans="1:7" x14ac:dyDescent="0.25">
      <c r="A4" s="237">
        <v>46136</v>
      </c>
      <c r="B4" s="238">
        <v>46136</v>
      </c>
      <c r="C4" s="239">
        <v>0.70833333333333337</v>
      </c>
      <c r="D4" s="240" t="s">
        <v>15</v>
      </c>
      <c r="E4" s="240" t="s">
        <v>167</v>
      </c>
      <c r="F4" s="241" t="s">
        <v>49</v>
      </c>
      <c r="G4" s="242" t="s">
        <v>133</v>
      </c>
    </row>
    <row r="5" spans="1:7" x14ac:dyDescent="0.25">
      <c r="A5" s="231">
        <v>46136</v>
      </c>
      <c r="B5" s="232">
        <v>46136</v>
      </c>
      <c r="C5" s="233">
        <v>0.73263888888888884</v>
      </c>
      <c r="D5" s="234" t="s">
        <v>15</v>
      </c>
      <c r="E5" s="234" t="s">
        <v>166</v>
      </c>
      <c r="F5" s="235" t="s">
        <v>52</v>
      </c>
      <c r="G5" s="236" t="s">
        <v>54</v>
      </c>
    </row>
    <row r="6" spans="1:7" x14ac:dyDescent="0.25">
      <c r="A6" s="237">
        <v>46136</v>
      </c>
      <c r="B6" s="238">
        <v>46136</v>
      </c>
      <c r="C6" s="239">
        <v>0.73263888888888884</v>
      </c>
      <c r="D6" s="240" t="s">
        <v>15</v>
      </c>
      <c r="E6" s="240" t="s">
        <v>167</v>
      </c>
      <c r="F6" s="241" t="s">
        <v>132</v>
      </c>
      <c r="G6" s="242" t="s">
        <v>51</v>
      </c>
    </row>
    <row r="7" spans="1:7" x14ac:dyDescent="0.25">
      <c r="A7" s="231">
        <v>46136</v>
      </c>
      <c r="B7" s="232">
        <v>46136</v>
      </c>
      <c r="C7" s="233">
        <v>0.75694444444444453</v>
      </c>
      <c r="D7" s="234" t="s">
        <v>15</v>
      </c>
      <c r="E7" s="234" t="s">
        <v>166</v>
      </c>
      <c r="F7" s="235" t="s">
        <v>56</v>
      </c>
      <c r="G7" s="236" t="s">
        <v>46</v>
      </c>
    </row>
    <row r="8" spans="1:7" x14ac:dyDescent="0.25">
      <c r="A8" s="237">
        <v>46136</v>
      </c>
      <c r="B8" s="238">
        <v>46136</v>
      </c>
      <c r="C8" s="239">
        <v>0.75694444444444453</v>
      </c>
      <c r="D8" s="240" t="s">
        <v>15</v>
      </c>
      <c r="E8" s="240" t="s">
        <v>167</v>
      </c>
      <c r="F8" s="241" t="s">
        <v>48</v>
      </c>
      <c r="G8" s="242" t="s">
        <v>49</v>
      </c>
    </row>
    <row r="9" spans="1:7" x14ac:dyDescent="0.25">
      <c r="A9" s="231">
        <v>46136</v>
      </c>
      <c r="B9" s="232">
        <v>46136</v>
      </c>
      <c r="C9" s="233">
        <v>0.78125</v>
      </c>
      <c r="D9" s="234" t="s">
        <v>15</v>
      </c>
      <c r="E9" s="234" t="s">
        <v>166</v>
      </c>
      <c r="F9" s="235" t="s">
        <v>133</v>
      </c>
      <c r="G9" s="236" t="s">
        <v>52</v>
      </c>
    </row>
    <row r="10" spans="1:7" x14ac:dyDescent="0.25">
      <c r="A10" s="243">
        <v>46136</v>
      </c>
      <c r="B10" s="244">
        <v>46136</v>
      </c>
      <c r="C10" s="239">
        <v>0.78125</v>
      </c>
      <c r="D10" s="240" t="s">
        <v>15</v>
      </c>
      <c r="E10" s="240" t="s">
        <v>167</v>
      </c>
      <c r="F10" s="241" t="s">
        <v>54</v>
      </c>
      <c r="G10" s="242" t="s">
        <v>132</v>
      </c>
    </row>
    <row r="11" spans="1:7" x14ac:dyDescent="0.25">
      <c r="A11" s="245">
        <v>46136</v>
      </c>
      <c r="B11" s="246">
        <v>46136</v>
      </c>
      <c r="C11" s="233">
        <v>0.80555555555555547</v>
      </c>
      <c r="D11" s="234" t="s">
        <v>15</v>
      </c>
      <c r="E11" s="234" t="s">
        <v>166</v>
      </c>
      <c r="F11" s="235" t="s">
        <v>51</v>
      </c>
      <c r="G11" s="236" t="s">
        <v>56</v>
      </c>
    </row>
    <row r="12" spans="1:7" x14ac:dyDescent="0.25">
      <c r="A12" s="243">
        <v>46136</v>
      </c>
      <c r="B12" s="244">
        <v>46136</v>
      </c>
      <c r="C12" s="239">
        <v>0.80555555555555547</v>
      </c>
      <c r="D12" s="240" t="s">
        <v>15</v>
      </c>
      <c r="E12" s="240" t="s">
        <v>167</v>
      </c>
      <c r="F12" s="241"/>
      <c r="G12" s="242"/>
    </row>
    <row r="13" spans="1:7" x14ac:dyDescent="0.25">
      <c r="A13" s="247">
        <v>46136</v>
      </c>
      <c r="B13" s="248">
        <v>46136</v>
      </c>
      <c r="C13" s="249">
        <v>0.70833333333333337</v>
      </c>
      <c r="D13" s="250" t="s">
        <v>16</v>
      </c>
      <c r="E13" s="250" t="s">
        <v>140</v>
      </c>
      <c r="F13" s="251" t="s">
        <v>33</v>
      </c>
      <c r="G13" s="252" t="s">
        <v>35</v>
      </c>
    </row>
    <row r="14" spans="1:7" x14ac:dyDescent="0.25">
      <c r="A14" s="253">
        <v>46136</v>
      </c>
      <c r="B14" s="254">
        <v>46136</v>
      </c>
      <c r="C14" s="255">
        <v>0.70833333333333337</v>
      </c>
      <c r="D14" s="256" t="s">
        <v>16</v>
      </c>
      <c r="E14" s="256" t="s">
        <v>141</v>
      </c>
      <c r="F14" s="257" t="s">
        <v>37</v>
      </c>
      <c r="G14" s="258" t="s">
        <v>39</v>
      </c>
    </row>
    <row r="15" spans="1:7" x14ac:dyDescent="0.25">
      <c r="A15" s="247">
        <v>46136</v>
      </c>
      <c r="B15" s="248">
        <v>46136</v>
      </c>
      <c r="C15" s="249">
        <v>0.73263888888888884</v>
      </c>
      <c r="D15" s="250" t="s">
        <v>16</v>
      </c>
      <c r="E15" s="250" t="s">
        <v>140</v>
      </c>
      <c r="F15" s="259" t="s">
        <v>41</v>
      </c>
      <c r="G15" s="252" t="s">
        <v>43</v>
      </c>
    </row>
    <row r="16" spans="1:7" x14ac:dyDescent="0.25">
      <c r="A16" s="253">
        <v>46136</v>
      </c>
      <c r="B16" s="254">
        <v>46136</v>
      </c>
      <c r="C16" s="255">
        <v>0.73263888888888884</v>
      </c>
      <c r="D16" s="256" t="s">
        <v>16</v>
      </c>
      <c r="E16" s="256" t="s">
        <v>141</v>
      </c>
      <c r="F16" s="256" t="s">
        <v>45</v>
      </c>
      <c r="G16" s="258" t="s">
        <v>33</v>
      </c>
    </row>
    <row r="17" spans="1:7" x14ac:dyDescent="0.25">
      <c r="A17" s="247">
        <v>46136</v>
      </c>
      <c r="B17" s="248">
        <v>46136</v>
      </c>
      <c r="C17" s="249">
        <v>0.75694444444444453</v>
      </c>
      <c r="D17" s="250" t="s">
        <v>16</v>
      </c>
      <c r="E17" s="250" t="s">
        <v>140</v>
      </c>
      <c r="F17" s="251" t="s">
        <v>35</v>
      </c>
      <c r="G17" s="252" t="s">
        <v>37</v>
      </c>
    </row>
    <row r="18" spans="1:7" x14ac:dyDescent="0.25">
      <c r="A18" s="260">
        <v>46136</v>
      </c>
      <c r="B18" s="261">
        <v>46136</v>
      </c>
      <c r="C18" s="262">
        <v>0.75694444444444453</v>
      </c>
      <c r="D18" s="263" t="s">
        <v>16</v>
      </c>
      <c r="E18" s="263" t="s">
        <v>141</v>
      </c>
      <c r="F18" s="264" t="s">
        <v>39</v>
      </c>
      <c r="G18" s="265" t="s">
        <v>41</v>
      </c>
    </row>
    <row r="19" spans="1:7" x14ac:dyDescent="0.25">
      <c r="A19" s="253">
        <v>46136</v>
      </c>
      <c r="B19" s="254">
        <v>46136</v>
      </c>
      <c r="C19" s="255">
        <v>0.78125</v>
      </c>
      <c r="D19" s="256" t="s">
        <v>16</v>
      </c>
      <c r="E19" s="256" t="s">
        <v>140</v>
      </c>
      <c r="F19" s="257" t="s">
        <v>43</v>
      </c>
      <c r="G19" s="258" t="s">
        <v>45</v>
      </c>
    </row>
    <row r="20" spans="1:7" x14ac:dyDescent="0.25">
      <c r="A20" s="260">
        <v>46136</v>
      </c>
      <c r="B20" s="261">
        <v>46136</v>
      </c>
      <c r="C20" s="262">
        <v>0.78125</v>
      </c>
      <c r="D20" s="263" t="s">
        <v>16</v>
      </c>
      <c r="E20" s="263" t="s">
        <v>141</v>
      </c>
      <c r="F20" s="264"/>
      <c r="G20" s="2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Kaikki ottelut</vt:lpstr>
      <vt:lpstr>2015-sarjat</vt:lpstr>
      <vt:lpstr>2016-sarjat</vt:lpstr>
      <vt:lpstr>2017-sarjat</vt:lpstr>
      <vt:lpstr>2018-sarjat</vt:lpstr>
      <vt:lpstr>2019-sarjat</vt:lpstr>
      <vt:lpstr>2020-sarja</vt:lpstr>
      <vt:lpstr>Tytöt 2018-19</vt:lpstr>
      <vt:lpstr>Perjantai</vt:lpstr>
      <vt:lpstr>Lauantai</vt:lpstr>
      <vt:lpstr>Sunnuntai</vt:lpstr>
      <vt:lpstr>Työlista la-su</vt:lpstr>
      <vt:lpstr>Työlista pe</vt:lpstr>
      <vt:lpstr>Työlista-testi</vt:lpstr>
    </vt:vector>
  </TitlesOfParts>
  <Company>University of Turku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 Paloheimo</dc:creator>
  <cp:lastModifiedBy>Miika Weckman</cp:lastModifiedBy>
  <dcterms:created xsi:type="dcterms:W3CDTF">2025-04-09T12:25:46Z</dcterms:created>
  <dcterms:modified xsi:type="dcterms:W3CDTF">2026-04-14T12:05:21Z</dcterms:modified>
</cp:coreProperties>
</file>