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Esla 2019\"/>
    </mc:Choice>
  </mc:AlternateContent>
  <xr:revisionPtr revIDLastSave="0" documentId="8_{C0BFF68D-93BA-4286-B02F-C3AFF0FF223D}" xr6:coauthVersionLast="47" xr6:coauthVersionMax="47" xr10:uidLastSave="{00000000-0000-0000-0000-000000000000}"/>
  <bookViews>
    <workbookView xWindow="-120" yWindow="-120" windowWidth="29040" windowHeight="15840" xr2:uid="{FBE965CC-B2DB-4A59-970A-3BCBBD51B785}"/>
  </bookViews>
  <sheets>
    <sheet name="Budjetti 2023 ESLA" sheetId="10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9" i="10" l="1"/>
  <c r="J7" i="10"/>
  <c r="J46" i="10"/>
  <c r="J45" i="10"/>
  <c r="I44" i="10"/>
  <c r="I43" i="10" s="1"/>
  <c r="H44" i="10"/>
  <c r="G44" i="10"/>
  <c r="G43" i="10" s="1"/>
  <c r="F44" i="10"/>
  <c r="D44" i="10"/>
  <c r="D43" i="10" s="1"/>
  <c r="C44" i="10"/>
  <c r="H43" i="10"/>
  <c r="F43" i="10"/>
  <c r="E43" i="10"/>
  <c r="C43" i="10"/>
  <c r="J41" i="10"/>
  <c r="J40" i="10"/>
  <c r="J39" i="10"/>
  <c r="J38" i="10"/>
  <c r="J37" i="10"/>
  <c r="J36" i="10"/>
  <c r="J35" i="10"/>
  <c r="J34" i="10"/>
  <c r="J33" i="10"/>
  <c r="I32" i="10"/>
  <c r="I22" i="10" s="1"/>
  <c r="H32" i="10"/>
  <c r="G32" i="10"/>
  <c r="F32" i="10"/>
  <c r="E32" i="10"/>
  <c r="D32" i="10"/>
  <c r="C32" i="10"/>
  <c r="J31" i="10"/>
  <c r="D29" i="10"/>
  <c r="C30" i="10"/>
  <c r="J30" i="10" s="1"/>
  <c r="I29" i="10"/>
  <c r="H29" i="10"/>
  <c r="G29" i="10"/>
  <c r="F29" i="10"/>
  <c r="E29" i="10"/>
  <c r="J28" i="10"/>
  <c r="J27" i="10"/>
  <c r="J26" i="10"/>
  <c r="I25" i="10"/>
  <c r="H25" i="10"/>
  <c r="H22" i="10" s="1"/>
  <c r="G25" i="10"/>
  <c r="E25" i="10"/>
  <c r="D25" i="10"/>
  <c r="C25" i="10"/>
  <c r="J24" i="10"/>
  <c r="I23" i="10"/>
  <c r="H23" i="10"/>
  <c r="G23" i="10"/>
  <c r="F23" i="10"/>
  <c r="F22" i="10" s="1"/>
  <c r="E23" i="10"/>
  <c r="D23" i="10"/>
  <c r="C23" i="10"/>
  <c r="J21" i="10"/>
  <c r="J20" i="10"/>
  <c r="J19" i="10"/>
  <c r="I18" i="10"/>
  <c r="H18" i="10"/>
  <c r="G18" i="10"/>
  <c r="F18" i="10"/>
  <c r="E18" i="10"/>
  <c r="D18" i="10"/>
  <c r="C18" i="10"/>
  <c r="J18" i="10" s="1"/>
  <c r="J17" i="10"/>
  <c r="J16" i="10"/>
  <c r="I15" i="10"/>
  <c r="H15" i="10"/>
  <c r="H11" i="10" s="1"/>
  <c r="G15" i="10"/>
  <c r="F15" i="10"/>
  <c r="E15" i="10"/>
  <c r="E11" i="10" s="1"/>
  <c r="D15" i="10"/>
  <c r="D11" i="10" s="1"/>
  <c r="C15" i="10"/>
  <c r="J14" i="10"/>
  <c r="J13" i="10"/>
  <c r="I12" i="10"/>
  <c r="H12" i="10"/>
  <c r="G12" i="10"/>
  <c r="F12" i="10"/>
  <c r="E12" i="10"/>
  <c r="D12" i="10"/>
  <c r="C12" i="10"/>
  <c r="G11" i="10"/>
  <c r="F11" i="10"/>
  <c r="J8" i="10"/>
  <c r="I6" i="10"/>
  <c r="H6" i="10"/>
  <c r="G6" i="10"/>
  <c r="F6" i="10"/>
  <c r="E6" i="10"/>
  <c r="D6" i="10"/>
  <c r="C6" i="10"/>
  <c r="F49" i="10" l="1"/>
  <c r="J43" i="10"/>
  <c r="H49" i="10"/>
  <c r="J12" i="10"/>
  <c r="I11" i="10"/>
  <c r="J44" i="10"/>
  <c r="I49" i="10"/>
  <c r="J15" i="10"/>
  <c r="J23" i="10"/>
  <c r="G22" i="10"/>
  <c r="G49" i="10" s="1"/>
  <c r="J32" i="10"/>
  <c r="D22" i="10"/>
  <c r="D49" i="10" s="1"/>
  <c r="C29" i="10"/>
  <c r="J29" i="10" s="1"/>
  <c r="E22" i="10"/>
  <c r="E49" i="10" s="1"/>
  <c r="J6" i="10"/>
  <c r="C52" i="10" s="1"/>
  <c r="C11" i="10"/>
  <c r="J11" i="10" s="1"/>
  <c r="J25" i="10"/>
  <c r="C22" i="10" l="1"/>
  <c r="C49" i="10" s="1"/>
  <c r="J22" i="10"/>
  <c r="C53" i="10" s="1"/>
  <c r="C54" i="10" s="1"/>
  <c r="J49" i="1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Pirjo</author>
  </authors>
  <commentList>
    <comment ref="E12" authorId="0" shapeId="0" xr:uid="{D1710967-0D05-4178-A168-4FF12273AF4F}">
      <text>
        <r>
          <rPr>
            <b/>
            <sz val="9"/>
            <color indexed="81"/>
            <rFont val="Tahoma"/>
            <family val="2"/>
          </rPr>
          <t>Pirjo:</t>
        </r>
        <r>
          <rPr>
            <sz val="9"/>
            <color indexed="81"/>
            <rFont val="Tahoma"/>
            <family val="2"/>
          </rPr>
          <t xml:space="preserve">
Sarjanhoitajan palkkio</t>
        </r>
      </text>
    </comment>
    <comment ref="I12" authorId="0" shapeId="0" xr:uid="{3FCCAD20-A10B-4E88-99FA-AAA7AF5B71E1}">
      <text>
        <r>
          <rPr>
            <b/>
            <sz val="9"/>
            <color indexed="81"/>
            <rFont val="Tahoma"/>
            <family val="2"/>
          </rPr>
          <t>Pirjo:</t>
        </r>
        <r>
          <rPr>
            <sz val="9"/>
            <color indexed="81"/>
            <rFont val="Tahoma"/>
            <family val="2"/>
          </rPr>
          <t xml:space="preserve">
Talousvastaava</t>
        </r>
      </text>
    </comment>
    <comment ref="I27" authorId="0" shapeId="0" xr:uid="{0E0BF579-6EDB-490F-A8F2-BF5F6E0A76BD}">
      <text>
        <r>
          <rPr>
            <b/>
            <sz val="9"/>
            <color indexed="81"/>
            <rFont val="Tahoma"/>
            <family val="2"/>
          </rPr>
          <t>Pirjo:</t>
        </r>
        <r>
          <rPr>
            <sz val="9"/>
            <color indexed="81"/>
            <rFont val="Tahoma"/>
            <family val="2"/>
          </rPr>
          <t xml:space="preserve">
Aluejaoston hallituksen ja pj matkakulut</t>
        </r>
      </text>
    </comment>
    <comment ref="I31" authorId="0" shapeId="0" xr:uid="{55D8E67D-7AC0-4046-989A-ED6AAA07D8DE}">
      <text>
        <r>
          <rPr>
            <b/>
            <sz val="9"/>
            <color indexed="81"/>
            <rFont val="Tahoma"/>
            <family val="2"/>
          </rPr>
          <t>Pirjo:</t>
        </r>
        <r>
          <rPr>
            <sz val="9"/>
            <color indexed="81"/>
            <rFont val="Tahoma"/>
            <family val="2"/>
          </rPr>
          <t xml:space="preserve">
Nettisivut</t>
        </r>
      </text>
    </comment>
    <comment ref="I35" authorId="0" shapeId="0" xr:uid="{091F80F4-985A-43D3-A04E-6E2C2C4A00B0}">
      <text>
        <r>
          <rPr>
            <b/>
            <sz val="9"/>
            <color indexed="81"/>
            <rFont val="Tahoma"/>
            <family val="2"/>
          </rPr>
          <t>Pirjo:</t>
        </r>
        <r>
          <rPr>
            <sz val="9"/>
            <color indexed="81"/>
            <rFont val="Tahoma"/>
            <family val="2"/>
          </rPr>
          <t xml:space="preserve">
Alueen palkitsemiset kauden päättäjäisissä.</t>
        </r>
      </text>
    </comment>
    <comment ref="D36" authorId="0" shapeId="0" xr:uid="{3CB89FBB-117C-40FC-AA74-7AAB22E7C2F9}">
      <text>
        <r>
          <rPr>
            <b/>
            <sz val="9"/>
            <color indexed="81"/>
            <rFont val="Tahoma"/>
            <family val="2"/>
          </rPr>
          <t>Pirjo:</t>
        </r>
        <r>
          <rPr>
            <sz val="9"/>
            <color indexed="81"/>
            <rFont val="Tahoma"/>
            <family val="2"/>
          </rPr>
          <t xml:space="preserve">
Mitalien postitus</t>
        </r>
      </text>
    </comment>
    <comment ref="E36" authorId="0" shapeId="0" xr:uid="{5DFF5F5D-89A7-49E2-A752-C3C79B59EE32}">
      <text>
        <r>
          <rPr>
            <b/>
            <sz val="9"/>
            <color indexed="81"/>
            <rFont val="Tahoma"/>
            <family val="2"/>
          </rPr>
          <t>Pirjo:</t>
        </r>
        <r>
          <rPr>
            <sz val="9"/>
            <color indexed="81"/>
            <rFont val="Tahoma"/>
            <family val="2"/>
          </rPr>
          <t xml:space="preserve">
Mitalien postitus</t>
        </r>
      </text>
    </comment>
  </commentList>
</comments>
</file>

<file path=xl/sharedStrings.xml><?xml version="1.0" encoding="utf-8"?>
<sst xmlns="http://schemas.openxmlformats.org/spreadsheetml/2006/main" count="73" uniqueCount="65">
  <si>
    <t>Tuloslaskelma</t>
  </si>
  <si>
    <t>3580 kisapassit</t>
  </si>
  <si>
    <t>3812 aluemestaruuspalkinnot nuoret</t>
  </si>
  <si>
    <t>3100 osallistujien ostamat nimipaidat</t>
  </si>
  <si>
    <t>3750 sisältää nimipaidat</t>
  </si>
  <si>
    <t>Alueen budjetoitu tulos</t>
  </si>
  <si>
    <t>Alueen menot yhteensä</t>
  </si>
  <si>
    <t>Alueen tulot yhteensä</t>
  </si>
  <si>
    <t>Tilikauden ylijäämä (alijäämä)</t>
  </si>
  <si>
    <t>Tilikauden tulos</t>
  </si>
  <si>
    <t>Tuotto-/kulujäämä</t>
  </si>
  <si>
    <t>Urheiluopistosäätiöhanke</t>
  </si>
  <si>
    <t>5020 Sarjamaksut</t>
  </si>
  <si>
    <t>Tuotot</t>
  </si>
  <si>
    <t>Varainhankinta</t>
  </si>
  <si>
    <t>3438 muut ostetut palvelut (varastointi)</t>
  </si>
  <si>
    <t>3580 Osanottomaksut (koul yms.)</t>
  </si>
  <si>
    <t>3400 Ostetut koulutuspalvelut</t>
  </si>
  <si>
    <t>3890 Muut toimintakulut</t>
  </si>
  <si>
    <t>3840 Postikulut</t>
  </si>
  <si>
    <t>3812 Palkintokulut</t>
  </si>
  <si>
    <t>3800 Kokous- ja neuvottelukulut</t>
  </si>
  <si>
    <t>3750 Varusteet ja välineet</t>
  </si>
  <si>
    <t>Muut liikekulut</t>
  </si>
  <si>
    <t>3424 ATK-palvelut</t>
  </si>
  <si>
    <t>3421 Hallintokuluveloitus, Suomisport</t>
  </si>
  <si>
    <t>Hallintopalvelut</t>
  </si>
  <si>
    <t>3560 Majoitus ja ruokailu</t>
  </si>
  <si>
    <t>3550 Matkakorvaukset ja päivärahat</t>
  </si>
  <si>
    <t>3510 Matkakulut</t>
  </si>
  <si>
    <t>Matkakulut</t>
  </si>
  <si>
    <t>3310 Salivuokrat</t>
  </si>
  <si>
    <t>Toimitilakulut</t>
  </si>
  <si>
    <t>Muut kulut</t>
  </si>
  <si>
    <t>3261 Perityt työttömyysvakuutusmaksut</t>
  </si>
  <si>
    <t>3260 Lakisääteiset sosiaalivakuutukset</t>
  </si>
  <si>
    <t>3240 Sosiaaliturvamaksut</t>
  </si>
  <si>
    <t>Muut henkilösivukulut</t>
  </si>
  <si>
    <t>3251 Perityt eläkevakuutusmaksut</t>
  </si>
  <si>
    <t>3250 Eläkevakuutusmaksut</t>
  </si>
  <si>
    <t>Henkilösivukulut</t>
  </si>
  <si>
    <t>3225 Työkorvaukset</t>
  </si>
  <si>
    <t>3200 Palkat, vakituiset</t>
  </si>
  <si>
    <t>Palkat ja palkkiot</t>
  </si>
  <si>
    <t>Henkilöstökulut</t>
  </si>
  <si>
    <t>3100 Muut tuotot</t>
  </si>
  <si>
    <t>Kulut</t>
  </si>
  <si>
    <t>3002 Koulutus/henkilöt</t>
  </si>
  <si>
    <t>3000 Osanottomaksut henkilöiltä</t>
  </si>
  <si>
    <t>Varsinainen toiminta</t>
  </si>
  <si>
    <t>Yhteensä</t>
  </si>
  <si>
    <t>Järjestö</t>
  </si>
  <si>
    <t>Erotuomarit</t>
  </si>
  <si>
    <t>Beach</t>
  </si>
  <si>
    <t>Harrastustoiminta</t>
  </si>
  <si>
    <t>Sarjatoiminta</t>
  </si>
  <si>
    <t>v 2023</t>
  </si>
  <si>
    <t>TÄYTÄ VAIN VIHREITÄ KOHTIA</t>
  </si>
  <si>
    <t>ÄLÄ TÄYTÄ ORANSSEJA KOHTIA</t>
  </si>
  <si>
    <t>3825 Terveydenhoito pelaajat</t>
  </si>
  <si>
    <t>Aluejoukkue(av)</t>
  </si>
  <si>
    <t>Nuoriso(av)</t>
  </si>
  <si>
    <t>3285 ea-tarvikkeet leiritykset ja kisat 160 €</t>
  </si>
  <si>
    <t>v2023</t>
  </si>
  <si>
    <t>ESLA talousarvio 2023 esitys alueparlamentille 8.11.2022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</si>
</sst>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2060"/>
      <name val="Calibri"/>
      <family val="2"/>
    </font>
    <font>
      <sz val="11"/>
      <color rgb="FF002060"/>
      <name val="Calibri"/>
      <family val="2"/>
      <scheme val="minor"/>
    </font>
    <font>
      <b/>
      <sz val="1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3F3F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7">
    <border>
      <left/>
      <right/>
      <top/>
      <bottom/>
      <diagonal/>
    </border>
    <border>
      <left/>
      <right style="medium">
        <color rgb="FF777777"/>
      </right>
      <top/>
      <bottom style="medium">
        <color rgb="FF777777"/>
      </bottom>
      <diagonal/>
    </border>
    <border>
      <left/>
      <right/>
      <top/>
      <bottom style="medium">
        <color rgb="FF777777"/>
      </bottom>
      <diagonal/>
    </border>
    <border>
      <left style="medium">
        <color rgb="FF777777"/>
      </left>
      <right/>
      <top/>
      <bottom style="medium">
        <color rgb="FF777777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777777"/>
      </left>
      <right/>
      <top/>
      <bottom/>
      <diagonal/>
    </border>
    <border>
      <left/>
      <right style="medium">
        <color rgb="FF777777"/>
      </right>
      <top/>
      <bottom/>
      <diagonal/>
    </border>
  </borders>
  <cellStyleXfs count="2">
    <xf numFmtId="0" fontId="0" fillId="0" borderId="0"/>
    <xf numFmtId="0" fontId="3" fillId="0" borderId="0"/>
  </cellStyleXfs>
  <cellXfs count="48">
    <xf numFmtId="0" fontId="0" fillId="0" borderId="0" xfId="0"/>
    <xf numFmtId="0" fontId="3" fillId="0" borderId="0" xfId="1"/>
    <xf numFmtId="2" fontId="3" fillId="0" borderId="0" xfId="1" applyNumberFormat="1"/>
    <xf numFmtId="2" fontId="8" fillId="0" borderId="0" xfId="1" applyNumberFormat="1" applyFont="1"/>
    <xf numFmtId="2" fontId="3" fillId="2" borderId="0" xfId="1" applyNumberFormat="1" applyFill="1"/>
    <xf numFmtId="2" fontId="6" fillId="0" borderId="0" xfId="1" applyNumberFormat="1" applyFont="1"/>
    <xf numFmtId="2" fontId="9" fillId="3" borderId="1" xfId="1" applyNumberFormat="1" applyFont="1" applyFill="1" applyBorder="1" applyAlignment="1">
      <alignment horizontal="right" vertical="center"/>
    </xf>
    <xf numFmtId="2" fontId="10" fillId="4" borderId="2" xfId="1" applyNumberFormat="1" applyFont="1" applyFill="1" applyBorder="1" applyAlignment="1">
      <alignment horizontal="right" vertical="center"/>
    </xf>
    <xf numFmtId="2" fontId="8" fillId="4" borderId="2" xfId="1" applyNumberFormat="1" applyFont="1" applyFill="1" applyBorder="1" applyAlignment="1">
      <alignment horizontal="right" vertical="center"/>
    </xf>
    <xf numFmtId="0" fontId="9" fillId="4" borderId="3" xfId="1" applyFont="1" applyFill="1" applyBorder="1" applyAlignment="1">
      <alignment horizontal="left" vertical="center" indent="2"/>
    </xf>
    <xf numFmtId="2" fontId="11" fillId="2" borderId="4" xfId="1" applyNumberFormat="1" applyFont="1" applyFill="1" applyBorder="1" applyAlignment="1">
      <alignment horizontal="right" vertical="center"/>
    </xf>
    <xf numFmtId="2" fontId="10" fillId="5" borderId="0" xfId="1" applyNumberFormat="1" applyFont="1" applyFill="1" applyAlignment="1">
      <alignment horizontal="right" vertical="center"/>
    </xf>
    <xf numFmtId="2" fontId="8" fillId="5" borderId="0" xfId="1" applyNumberFormat="1" applyFont="1" applyFill="1" applyAlignment="1">
      <alignment horizontal="right" vertical="center"/>
    </xf>
    <xf numFmtId="0" fontId="9" fillId="5" borderId="5" xfId="1" applyFont="1" applyFill="1" applyBorder="1" applyAlignment="1">
      <alignment horizontal="left" vertical="center" indent="2"/>
    </xf>
    <xf numFmtId="2" fontId="9" fillId="4" borderId="6" xfId="1" applyNumberFormat="1" applyFont="1" applyFill="1" applyBorder="1" applyAlignment="1">
      <alignment horizontal="right" vertical="center"/>
    </xf>
    <xf numFmtId="2" fontId="10" fillId="4" borderId="0" xfId="1" applyNumberFormat="1" applyFont="1" applyFill="1" applyAlignment="1">
      <alignment horizontal="right" vertical="center"/>
    </xf>
    <xf numFmtId="2" fontId="8" fillId="4" borderId="0" xfId="1" applyNumberFormat="1" applyFont="1" applyFill="1" applyAlignment="1">
      <alignment horizontal="right" vertical="center"/>
    </xf>
    <xf numFmtId="0" fontId="9" fillId="4" borderId="5" xfId="1" applyFont="1" applyFill="1" applyBorder="1" applyAlignment="1">
      <alignment horizontal="left" vertical="center" indent="2"/>
    </xf>
    <xf numFmtId="2" fontId="9" fillId="5" borderId="6" xfId="1" applyNumberFormat="1" applyFont="1" applyFill="1" applyBorder="1" applyAlignment="1">
      <alignment horizontal="right" vertical="center"/>
    </xf>
    <xf numFmtId="2" fontId="3" fillId="6" borderId="0" xfId="1" applyNumberFormat="1" applyFill="1"/>
    <xf numFmtId="2" fontId="8" fillId="6" borderId="0" xfId="1" applyNumberFormat="1" applyFont="1" applyFill="1"/>
    <xf numFmtId="0" fontId="9" fillId="4" borderId="5" xfId="1" applyFont="1" applyFill="1" applyBorder="1" applyAlignment="1">
      <alignment horizontal="left" vertical="center" indent="7"/>
    </xf>
    <xf numFmtId="2" fontId="10" fillId="7" borderId="0" xfId="1" applyNumberFormat="1" applyFont="1" applyFill="1" applyAlignment="1">
      <alignment horizontal="right" vertical="center"/>
    </xf>
    <xf numFmtId="2" fontId="8" fillId="7" borderId="0" xfId="1" applyNumberFormat="1" applyFont="1" applyFill="1" applyAlignment="1">
      <alignment horizontal="right" vertical="center"/>
    </xf>
    <xf numFmtId="0" fontId="9" fillId="5" borderId="5" xfId="1" applyFont="1" applyFill="1" applyBorder="1" applyAlignment="1">
      <alignment horizontal="left" vertical="center" indent="4"/>
    </xf>
    <xf numFmtId="0" fontId="9" fillId="4" borderId="5" xfId="1" applyFont="1" applyFill="1" applyBorder="1" applyAlignment="1">
      <alignment horizontal="left" vertical="center" indent="11"/>
    </xf>
    <xf numFmtId="0" fontId="9" fillId="5" borderId="5" xfId="1" applyFont="1" applyFill="1" applyBorder="1" applyAlignment="1">
      <alignment horizontal="left" vertical="center" indent="11"/>
    </xf>
    <xf numFmtId="0" fontId="9" fillId="5" borderId="5" xfId="1" applyFont="1" applyFill="1" applyBorder="1" applyAlignment="1">
      <alignment horizontal="left" vertical="center" indent="9"/>
    </xf>
    <xf numFmtId="0" fontId="9" fillId="4" borderId="5" xfId="1" applyFont="1" applyFill="1" applyBorder="1" applyAlignment="1">
      <alignment horizontal="left" vertical="center" indent="9"/>
    </xf>
    <xf numFmtId="0" fontId="9" fillId="5" borderId="5" xfId="1" applyFont="1" applyFill="1" applyBorder="1" applyAlignment="1">
      <alignment horizontal="left" vertical="center" indent="7"/>
    </xf>
    <xf numFmtId="0" fontId="9" fillId="4" borderId="5" xfId="1" applyFont="1" applyFill="1" applyBorder="1" applyAlignment="1">
      <alignment horizontal="left" vertical="center" indent="4"/>
    </xf>
    <xf numFmtId="2" fontId="12" fillId="5" borderId="0" xfId="1" applyNumberFormat="1" applyFont="1" applyFill="1" applyAlignment="1">
      <alignment horizontal="right" vertical="center"/>
    </xf>
    <xf numFmtId="0" fontId="9" fillId="4" borderId="5" xfId="1" applyFont="1" applyFill="1" applyBorder="1" applyAlignment="1">
      <alignment vertical="center"/>
    </xf>
    <xf numFmtId="0" fontId="3" fillId="7" borderId="0" xfId="1" applyFill="1"/>
    <xf numFmtId="0" fontId="2" fillId="0" borderId="0" xfId="1" applyFont="1"/>
    <xf numFmtId="2" fontId="6" fillId="5" borderId="0" xfId="1" applyNumberFormat="1" applyFont="1" applyFill="1" applyAlignment="1">
      <alignment horizontal="right" vertical="center"/>
    </xf>
    <xf numFmtId="2" fontId="13" fillId="5" borderId="0" xfId="1" applyNumberFormat="1" applyFont="1" applyFill="1" applyAlignment="1">
      <alignment horizontal="right" vertical="center"/>
    </xf>
    <xf numFmtId="2" fontId="7" fillId="4" borderId="0" xfId="1" applyNumberFormat="1" applyFont="1" applyFill="1" applyAlignment="1">
      <alignment horizontal="right" vertical="center"/>
    </xf>
    <xf numFmtId="2" fontId="13" fillId="0" borderId="0" xfId="1" applyNumberFormat="1" applyFont="1"/>
    <xf numFmtId="2" fontId="1" fillId="0" borderId="0" xfId="1" applyNumberFormat="1" applyFont="1"/>
    <xf numFmtId="0" fontId="6" fillId="0" borderId="0" xfId="1" applyFont="1"/>
    <xf numFmtId="0" fontId="14" fillId="0" borderId="0" xfId="0" applyFont="1" applyAlignment="1">
      <alignment vertical="center"/>
    </xf>
    <xf numFmtId="0" fontId="15" fillId="0" borderId="0" xfId="1" applyFont="1" applyAlignment="1">
      <alignment horizontal="right"/>
    </xf>
    <xf numFmtId="2" fontId="11" fillId="6" borderId="0" xfId="1" applyNumberFormat="1" applyFont="1" applyFill="1"/>
    <xf numFmtId="2" fontId="11" fillId="4" borderId="6" xfId="1" applyNumberFormat="1" applyFont="1" applyFill="1" applyBorder="1" applyAlignment="1">
      <alignment horizontal="right" vertical="center"/>
    </xf>
    <xf numFmtId="2" fontId="11" fillId="5" borderId="0" xfId="1" applyNumberFormat="1" applyFont="1" applyFill="1" applyAlignment="1">
      <alignment horizontal="right" vertical="center"/>
    </xf>
    <xf numFmtId="2" fontId="11" fillId="0" borderId="0" xfId="1" applyNumberFormat="1" applyFont="1" applyAlignment="1">
      <alignment horizontal="right"/>
    </xf>
    <xf numFmtId="0" fontId="16" fillId="0" borderId="0" xfId="1" applyFont="1" applyAlignment="1">
      <alignment wrapText="1"/>
    </xf>
  </cellXfs>
  <cellStyles count="2">
    <cellStyle name="Normaali" xfId="0" builtinId="0"/>
    <cellStyle name="Normaali 2" xfId="1" xr:uid="{DD5AAADB-7702-41DF-8F00-4DF7A67F558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493248-1D71-4B67-8319-A4BABF8F6ECE}">
  <dimension ref="B2:K61"/>
  <sheetViews>
    <sheetView tabSelected="1" zoomScale="148" zoomScaleNormal="148" workbookViewId="0">
      <selection activeCell="A2" sqref="A2"/>
    </sheetView>
  </sheetViews>
  <sheetFormatPr defaultColWidth="9.140625" defaultRowHeight="15" x14ac:dyDescent="0.25"/>
  <cols>
    <col min="1" max="1" width="9.140625" style="1"/>
    <col min="2" max="2" width="53.5703125" style="1" customWidth="1"/>
    <col min="3" max="4" width="14.7109375" style="1" customWidth="1"/>
    <col min="5" max="5" width="16.5703125" style="1" customWidth="1"/>
    <col min="6" max="6" width="18.5703125" style="1" customWidth="1"/>
    <col min="7" max="7" width="12.28515625" style="1" customWidth="1"/>
    <col min="8" max="8" width="12.7109375" style="1" customWidth="1"/>
    <col min="9" max="9" width="12.85546875" style="1" customWidth="1"/>
    <col min="10" max="10" width="12.28515625" style="1" customWidth="1"/>
    <col min="11" max="11" width="14.140625" style="1" customWidth="1"/>
    <col min="12" max="12" width="11.140625" style="1" customWidth="1"/>
    <col min="13" max="16384" width="9.140625" style="1"/>
  </cols>
  <sheetData>
    <row r="2" spans="2:11" x14ac:dyDescent="0.25">
      <c r="B2" s="33" t="s">
        <v>58</v>
      </c>
      <c r="C2" s="19" t="s">
        <v>57</v>
      </c>
      <c r="D2" s="19"/>
      <c r="E2" s="19"/>
      <c r="F2" s="19"/>
      <c r="G2" s="20"/>
      <c r="H2" s="2"/>
      <c r="I2" s="2"/>
      <c r="J2" s="2"/>
    </row>
    <row r="3" spans="2:11" ht="37.5" x14ac:dyDescent="0.3">
      <c r="B3" s="47" t="s">
        <v>64</v>
      </c>
      <c r="C3" s="46" t="s">
        <v>56</v>
      </c>
      <c r="D3" s="46" t="s">
        <v>63</v>
      </c>
      <c r="E3" s="46" t="s">
        <v>63</v>
      </c>
      <c r="F3" s="46" t="s">
        <v>63</v>
      </c>
      <c r="G3" s="46" t="s">
        <v>63</v>
      </c>
      <c r="H3" s="46" t="s">
        <v>63</v>
      </c>
      <c r="I3" s="46" t="s">
        <v>56</v>
      </c>
      <c r="J3" s="2"/>
    </row>
    <row r="4" spans="2:11" x14ac:dyDescent="0.25">
      <c r="B4" s="32" t="s">
        <v>0</v>
      </c>
      <c r="C4" s="37" t="s">
        <v>60</v>
      </c>
      <c r="D4" s="37" t="s">
        <v>61</v>
      </c>
      <c r="E4" s="37" t="s">
        <v>55</v>
      </c>
      <c r="F4" s="37" t="s">
        <v>54</v>
      </c>
      <c r="G4" s="37" t="s">
        <v>53</v>
      </c>
      <c r="H4" s="37" t="s">
        <v>52</v>
      </c>
      <c r="I4" s="37" t="s">
        <v>51</v>
      </c>
      <c r="J4" s="14" t="s">
        <v>50</v>
      </c>
    </row>
    <row r="5" spans="2:11" x14ac:dyDescent="0.25">
      <c r="B5" s="13" t="s">
        <v>49</v>
      </c>
      <c r="C5" s="36"/>
      <c r="D5" s="36"/>
      <c r="E5" s="35"/>
      <c r="F5" s="35"/>
      <c r="G5" s="35"/>
      <c r="H5" s="36"/>
      <c r="I5" s="31"/>
      <c r="J5" s="18"/>
    </row>
    <row r="6" spans="2:11" x14ac:dyDescent="0.25">
      <c r="B6" s="30" t="s">
        <v>13</v>
      </c>
      <c r="C6" s="22">
        <f>C7+C8+C9</f>
        <v>19700</v>
      </c>
      <c r="D6" s="22">
        <f>D7+D8+D9</f>
        <v>104345</v>
      </c>
      <c r="E6" s="22">
        <f>E7+E8</f>
        <v>0</v>
      </c>
      <c r="F6" s="22">
        <f>F7+F8</f>
        <v>9900</v>
      </c>
      <c r="G6" s="23">
        <f>G7+G8</f>
        <v>800</v>
      </c>
      <c r="H6" s="22">
        <f>H7+H8</f>
        <v>0</v>
      </c>
      <c r="I6" s="22">
        <f>I7+I8</f>
        <v>0</v>
      </c>
      <c r="J6" s="14">
        <f>SUM(C6:I6)</f>
        <v>134745</v>
      </c>
    </row>
    <row r="7" spans="2:11" x14ac:dyDescent="0.25">
      <c r="B7" s="29" t="s">
        <v>48</v>
      </c>
      <c r="C7" s="43">
        <v>19700</v>
      </c>
      <c r="D7" s="19">
        <v>98015</v>
      </c>
      <c r="E7" s="19">
        <v>0</v>
      </c>
      <c r="F7" s="43">
        <v>9900</v>
      </c>
      <c r="G7" s="20">
        <v>800</v>
      </c>
      <c r="H7" s="19">
        <v>0</v>
      </c>
      <c r="I7" s="19">
        <v>0</v>
      </c>
      <c r="J7" s="14">
        <f>SUM(C7:I7)</f>
        <v>128415</v>
      </c>
    </row>
    <row r="8" spans="2:11" x14ac:dyDescent="0.25">
      <c r="B8" s="21" t="s">
        <v>47</v>
      </c>
      <c r="C8" s="19">
        <v>0</v>
      </c>
      <c r="D8" s="19">
        <v>1500</v>
      </c>
      <c r="E8" s="19">
        <v>0</v>
      </c>
      <c r="F8" s="19">
        <v>0</v>
      </c>
      <c r="G8" s="20">
        <v>0</v>
      </c>
      <c r="H8" s="19">
        <v>0</v>
      </c>
      <c r="I8" s="19">
        <v>0</v>
      </c>
      <c r="J8" s="14">
        <f>SUM(C8:I8)</f>
        <v>1500</v>
      </c>
    </row>
    <row r="9" spans="2:11" x14ac:dyDescent="0.25">
      <c r="B9" s="21" t="s">
        <v>45</v>
      </c>
      <c r="C9" s="19">
        <v>0</v>
      </c>
      <c r="D9" s="19">
        <v>4830</v>
      </c>
      <c r="E9" s="19"/>
      <c r="F9" s="19"/>
      <c r="G9" s="20"/>
      <c r="H9" s="19"/>
      <c r="I9" s="19"/>
      <c r="J9" s="14">
        <f>SUM(C9:I9)</f>
        <v>4830</v>
      </c>
    </row>
    <row r="10" spans="2:11" x14ac:dyDescent="0.25">
      <c r="B10" s="24" t="s">
        <v>46</v>
      </c>
      <c r="C10" s="11"/>
      <c r="D10" s="11"/>
      <c r="E10" s="11"/>
      <c r="F10" s="11"/>
      <c r="G10" s="12"/>
      <c r="H10" s="11"/>
      <c r="I10" s="11"/>
      <c r="J10" s="18"/>
    </row>
    <row r="11" spans="2:11" x14ac:dyDescent="0.25">
      <c r="B11" s="21" t="s">
        <v>44</v>
      </c>
      <c r="C11" s="22">
        <f t="shared" ref="C11:I11" si="0">C15+C12+C18</f>
        <v>0</v>
      </c>
      <c r="D11" s="22">
        <f t="shared" si="0"/>
        <v>-1300</v>
      </c>
      <c r="E11" s="22">
        <f t="shared" si="0"/>
        <v>-6500</v>
      </c>
      <c r="F11" s="22">
        <f t="shared" si="0"/>
        <v>0</v>
      </c>
      <c r="G11" s="23">
        <f t="shared" si="0"/>
        <v>0</v>
      </c>
      <c r="H11" s="22">
        <f t="shared" si="0"/>
        <v>-710</v>
      </c>
      <c r="I11" s="22">
        <f t="shared" si="0"/>
        <v>0</v>
      </c>
      <c r="J11" s="14">
        <f t="shared" ref="J11:J41" si="1">SUM(C11:I11)</f>
        <v>-8510</v>
      </c>
    </row>
    <row r="12" spans="2:11" x14ac:dyDescent="0.25">
      <c r="B12" s="27" t="s">
        <v>43</v>
      </c>
      <c r="C12" s="22">
        <f t="shared" ref="C12:I12" si="2">C13+C14</f>
        <v>0</v>
      </c>
      <c r="D12" s="22">
        <f t="shared" si="2"/>
        <v>-1300</v>
      </c>
      <c r="E12" s="22">
        <f t="shared" si="2"/>
        <v>-5500</v>
      </c>
      <c r="F12" s="22">
        <f t="shared" si="2"/>
        <v>0</v>
      </c>
      <c r="G12" s="23">
        <f t="shared" si="2"/>
        <v>0</v>
      </c>
      <c r="H12" s="22">
        <f t="shared" si="2"/>
        <v>-710</v>
      </c>
      <c r="I12" s="22">
        <f t="shared" si="2"/>
        <v>0</v>
      </c>
      <c r="J12" s="14">
        <f t="shared" si="1"/>
        <v>-7510</v>
      </c>
    </row>
    <row r="13" spans="2:11" x14ac:dyDescent="0.25">
      <c r="B13" s="25" t="s">
        <v>42</v>
      </c>
      <c r="C13" s="19">
        <v>0</v>
      </c>
      <c r="D13" s="19">
        <v>0</v>
      </c>
      <c r="E13" s="19">
        <v>-5500</v>
      </c>
      <c r="F13" s="19">
        <v>0</v>
      </c>
      <c r="G13" s="20">
        <v>0</v>
      </c>
      <c r="H13" s="19">
        <v>0</v>
      </c>
      <c r="I13" s="19">
        <v>0</v>
      </c>
      <c r="J13" s="14">
        <f t="shared" si="1"/>
        <v>-5500</v>
      </c>
    </row>
    <row r="14" spans="2:11" x14ac:dyDescent="0.25">
      <c r="B14" s="26" t="s">
        <v>41</v>
      </c>
      <c r="C14" s="19">
        <v>0</v>
      </c>
      <c r="D14" s="19">
        <v>-1300</v>
      </c>
      <c r="E14" s="19">
        <v>0</v>
      </c>
      <c r="F14" s="19"/>
      <c r="G14" s="20">
        <v>0</v>
      </c>
      <c r="H14" s="19">
        <v>-710</v>
      </c>
      <c r="I14" s="19">
        <v>0</v>
      </c>
      <c r="J14" s="14">
        <f t="shared" si="1"/>
        <v>-2010</v>
      </c>
    </row>
    <row r="15" spans="2:11" x14ac:dyDescent="0.25">
      <c r="B15" s="28" t="s">
        <v>40</v>
      </c>
      <c r="C15" s="22">
        <f t="shared" ref="C15:I15" si="3">C16+C17</f>
        <v>0</v>
      </c>
      <c r="D15" s="22">
        <f t="shared" si="3"/>
        <v>0</v>
      </c>
      <c r="E15" s="22">
        <f t="shared" si="3"/>
        <v>-800</v>
      </c>
      <c r="F15" s="22">
        <f t="shared" si="3"/>
        <v>0</v>
      </c>
      <c r="G15" s="23">
        <f t="shared" si="3"/>
        <v>0</v>
      </c>
      <c r="H15" s="22">
        <f t="shared" si="3"/>
        <v>0</v>
      </c>
      <c r="I15" s="22">
        <f t="shared" si="3"/>
        <v>0</v>
      </c>
      <c r="J15" s="44">
        <f t="shared" si="1"/>
        <v>-800</v>
      </c>
      <c r="K15" s="40"/>
    </row>
    <row r="16" spans="2:11" x14ac:dyDescent="0.25">
      <c r="B16" s="26" t="s">
        <v>39</v>
      </c>
      <c r="C16" s="19">
        <v>0</v>
      </c>
      <c r="D16" s="19">
        <v>0</v>
      </c>
      <c r="E16" s="19">
        <v>-800</v>
      </c>
      <c r="F16" s="19">
        <v>0</v>
      </c>
      <c r="G16" s="20">
        <v>0</v>
      </c>
      <c r="H16" s="19">
        <v>0</v>
      </c>
      <c r="I16" s="19">
        <v>0</v>
      </c>
      <c r="J16" s="44">
        <f t="shared" si="1"/>
        <v>-800</v>
      </c>
    </row>
    <row r="17" spans="2:10" x14ac:dyDescent="0.25">
      <c r="B17" s="25" t="s">
        <v>38</v>
      </c>
      <c r="C17" s="19">
        <v>0</v>
      </c>
      <c r="D17" s="19">
        <v>0</v>
      </c>
      <c r="E17" s="19">
        <v>0</v>
      </c>
      <c r="F17" s="19">
        <v>0</v>
      </c>
      <c r="G17" s="20">
        <v>0</v>
      </c>
      <c r="H17" s="19">
        <v>0</v>
      </c>
      <c r="I17" s="19">
        <v>0</v>
      </c>
      <c r="J17" s="44">
        <f t="shared" si="1"/>
        <v>0</v>
      </c>
    </row>
    <row r="18" spans="2:10" x14ac:dyDescent="0.25">
      <c r="B18" s="27" t="s">
        <v>37</v>
      </c>
      <c r="C18" s="22">
        <f t="shared" ref="C18:I18" si="4">C21+C20+C19</f>
        <v>0</v>
      </c>
      <c r="D18" s="22">
        <f t="shared" si="4"/>
        <v>0</v>
      </c>
      <c r="E18" s="22">
        <f t="shared" si="4"/>
        <v>-200</v>
      </c>
      <c r="F18" s="22">
        <f t="shared" si="4"/>
        <v>0</v>
      </c>
      <c r="G18" s="23">
        <f t="shared" si="4"/>
        <v>0</v>
      </c>
      <c r="H18" s="22">
        <f t="shared" si="4"/>
        <v>0</v>
      </c>
      <c r="I18" s="22">
        <f t="shared" si="4"/>
        <v>0</v>
      </c>
      <c r="J18" s="44">
        <f t="shared" si="1"/>
        <v>-200</v>
      </c>
    </row>
    <row r="19" spans="2:10" x14ac:dyDescent="0.25">
      <c r="B19" s="25" t="s">
        <v>36</v>
      </c>
      <c r="C19" s="19">
        <v>0</v>
      </c>
      <c r="D19" s="19">
        <v>0</v>
      </c>
      <c r="E19" s="19">
        <v>-50</v>
      </c>
      <c r="F19" s="19">
        <v>0</v>
      </c>
      <c r="G19" s="20">
        <v>0</v>
      </c>
      <c r="H19" s="19">
        <v>0</v>
      </c>
      <c r="I19" s="19">
        <v>0</v>
      </c>
      <c r="J19" s="44">
        <f t="shared" si="1"/>
        <v>-50</v>
      </c>
    </row>
    <row r="20" spans="2:10" x14ac:dyDescent="0.25">
      <c r="B20" s="26" t="s">
        <v>35</v>
      </c>
      <c r="C20" s="19">
        <v>0</v>
      </c>
      <c r="D20" s="19">
        <v>0</v>
      </c>
      <c r="E20" s="19">
        <v>-150</v>
      </c>
      <c r="F20" s="19">
        <v>0</v>
      </c>
      <c r="G20" s="20">
        <v>0</v>
      </c>
      <c r="H20" s="19">
        <v>0</v>
      </c>
      <c r="I20" s="19">
        <v>0</v>
      </c>
      <c r="J20" s="44">
        <f t="shared" si="1"/>
        <v>-150</v>
      </c>
    </row>
    <row r="21" spans="2:10" x14ac:dyDescent="0.25">
      <c r="B21" s="25" t="s">
        <v>34</v>
      </c>
      <c r="C21" s="19">
        <v>0</v>
      </c>
      <c r="D21" s="19">
        <v>0</v>
      </c>
      <c r="E21" s="19">
        <v>0</v>
      </c>
      <c r="F21" s="19">
        <v>0</v>
      </c>
      <c r="G21" s="20">
        <v>0</v>
      </c>
      <c r="H21" s="19">
        <v>0</v>
      </c>
      <c r="I21" s="19">
        <v>0</v>
      </c>
      <c r="J21" s="44">
        <f t="shared" si="1"/>
        <v>0</v>
      </c>
    </row>
    <row r="22" spans="2:10" x14ac:dyDescent="0.25">
      <c r="B22" s="29" t="s">
        <v>33</v>
      </c>
      <c r="C22" s="22">
        <f t="shared" ref="C22:I22" si="5">C23+C25+C29+C32</f>
        <v>-24905.190000000002</v>
      </c>
      <c r="D22" s="22">
        <f t="shared" si="5"/>
        <v>-102556.23</v>
      </c>
      <c r="E22" s="22">
        <f t="shared" si="5"/>
        <v>-1700</v>
      </c>
      <c r="F22" s="22">
        <f t="shared" si="5"/>
        <v>-7700</v>
      </c>
      <c r="G22" s="23">
        <f t="shared" si="5"/>
        <v>-1400</v>
      </c>
      <c r="H22" s="22">
        <f t="shared" si="5"/>
        <v>-1000</v>
      </c>
      <c r="I22" s="22">
        <f t="shared" si="5"/>
        <v>-1670</v>
      </c>
      <c r="J22" s="14">
        <f t="shared" si="1"/>
        <v>-140931.41999999998</v>
      </c>
    </row>
    <row r="23" spans="2:10" x14ac:dyDescent="0.25">
      <c r="B23" s="28" t="s">
        <v>32</v>
      </c>
      <c r="C23" s="22">
        <f t="shared" ref="C23:I23" si="6">C24</f>
        <v>0</v>
      </c>
      <c r="D23" s="22">
        <f t="shared" si="6"/>
        <v>-1440</v>
      </c>
      <c r="E23" s="22">
        <f t="shared" si="6"/>
        <v>0</v>
      </c>
      <c r="F23" s="22">
        <f t="shared" si="6"/>
        <v>0</v>
      </c>
      <c r="G23" s="23">
        <f t="shared" si="6"/>
        <v>-500</v>
      </c>
      <c r="H23" s="22">
        <f t="shared" si="6"/>
        <v>0</v>
      </c>
      <c r="I23" s="22">
        <f t="shared" si="6"/>
        <v>0</v>
      </c>
      <c r="J23" s="14">
        <f t="shared" si="1"/>
        <v>-1940</v>
      </c>
    </row>
    <row r="24" spans="2:10" x14ac:dyDescent="0.25">
      <c r="B24" s="26" t="s">
        <v>31</v>
      </c>
      <c r="C24" s="19">
        <v>0</v>
      </c>
      <c r="D24" s="19">
        <v>-1440</v>
      </c>
      <c r="E24" s="19">
        <v>0</v>
      </c>
      <c r="F24" s="19">
        <v>0</v>
      </c>
      <c r="G24" s="20">
        <v>-500</v>
      </c>
      <c r="H24" s="19">
        <v>0</v>
      </c>
      <c r="I24" s="19">
        <v>0</v>
      </c>
      <c r="J24" s="14">
        <f t="shared" si="1"/>
        <v>-1940</v>
      </c>
    </row>
    <row r="25" spans="2:10" x14ac:dyDescent="0.25">
      <c r="B25" s="28" t="s">
        <v>30</v>
      </c>
      <c r="C25" s="22">
        <f>C26+C27+C28</f>
        <v>-8175</v>
      </c>
      <c r="D25" s="22">
        <f>D26+D27+D28</f>
        <v>-94930</v>
      </c>
      <c r="E25" s="22">
        <f>E26+E27+E28</f>
        <v>0</v>
      </c>
      <c r="F25" s="22"/>
      <c r="G25" s="23">
        <f>G26+G27+G28</f>
        <v>-300</v>
      </c>
      <c r="H25" s="22">
        <f>H26+H27+H28</f>
        <v>-650</v>
      </c>
      <c r="I25" s="22">
        <f>I26+I27+I28</f>
        <v>-600</v>
      </c>
      <c r="J25" s="14">
        <f t="shared" si="1"/>
        <v>-104655</v>
      </c>
    </row>
    <row r="26" spans="2:10" x14ac:dyDescent="0.25">
      <c r="B26" s="26" t="s">
        <v>29</v>
      </c>
      <c r="C26" s="19">
        <v>-5800</v>
      </c>
      <c r="D26" s="19">
        <v>0</v>
      </c>
      <c r="E26" s="19">
        <v>0</v>
      </c>
      <c r="F26" s="19">
        <v>0</v>
      </c>
      <c r="G26" s="20">
        <v>0</v>
      </c>
      <c r="H26" s="19">
        <v>-100</v>
      </c>
      <c r="I26" s="19">
        <v>0</v>
      </c>
      <c r="J26" s="14">
        <f t="shared" si="1"/>
        <v>-5900</v>
      </c>
    </row>
    <row r="27" spans="2:10" x14ac:dyDescent="0.25">
      <c r="B27" s="25" t="s">
        <v>28</v>
      </c>
      <c r="C27" s="19">
        <v>-1175</v>
      </c>
      <c r="D27" s="19">
        <v>-2750</v>
      </c>
      <c r="E27" s="19">
        <v>0</v>
      </c>
      <c r="F27" s="19">
        <v>-400</v>
      </c>
      <c r="G27" s="20">
        <v>-300</v>
      </c>
      <c r="H27" s="19">
        <v>-300</v>
      </c>
      <c r="I27" s="19">
        <v>-600</v>
      </c>
      <c r="J27" s="14">
        <f t="shared" si="1"/>
        <v>-5525</v>
      </c>
    </row>
    <row r="28" spans="2:10" x14ac:dyDescent="0.25">
      <c r="B28" s="26" t="s">
        <v>27</v>
      </c>
      <c r="C28" s="19">
        <v>-1200</v>
      </c>
      <c r="D28" s="20">
        <v>-92180</v>
      </c>
      <c r="E28" s="19">
        <v>0</v>
      </c>
      <c r="F28" s="19">
        <v>0</v>
      </c>
      <c r="G28" s="20">
        <v>0</v>
      </c>
      <c r="H28" s="19">
        <v>-250</v>
      </c>
      <c r="I28" s="19">
        <v>0</v>
      </c>
      <c r="J28" s="14">
        <f t="shared" si="1"/>
        <v>-93630</v>
      </c>
    </row>
    <row r="29" spans="2:10" x14ac:dyDescent="0.25">
      <c r="B29" s="28" t="s">
        <v>26</v>
      </c>
      <c r="C29" s="22">
        <f t="shared" ref="C29:I29" si="7">C30+C31</f>
        <v>-250.19</v>
      </c>
      <c r="D29" s="22">
        <f t="shared" si="7"/>
        <v>-1306.23</v>
      </c>
      <c r="E29" s="22">
        <f t="shared" si="7"/>
        <v>0</v>
      </c>
      <c r="F29" s="22">
        <f t="shared" si="7"/>
        <v>-400</v>
      </c>
      <c r="G29" s="23">
        <f t="shared" si="7"/>
        <v>0</v>
      </c>
      <c r="H29" s="22">
        <f t="shared" si="7"/>
        <v>0</v>
      </c>
      <c r="I29" s="22">
        <f t="shared" si="7"/>
        <v>-400</v>
      </c>
      <c r="J29" s="14">
        <f t="shared" si="1"/>
        <v>-2356.42</v>
      </c>
    </row>
    <row r="30" spans="2:10" x14ac:dyDescent="0.25">
      <c r="B30" s="26" t="s">
        <v>25</v>
      </c>
      <c r="C30" s="19">
        <f>-1.27*(C7+C9)/100</f>
        <v>-250.19</v>
      </c>
      <c r="D30" s="19">
        <v>-1306.23</v>
      </c>
      <c r="E30" s="19">
        <v>0</v>
      </c>
      <c r="F30" s="19">
        <v>0</v>
      </c>
      <c r="G30" s="20">
        <v>0</v>
      </c>
      <c r="H30" s="19">
        <v>0</v>
      </c>
      <c r="I30" s="19">
        <v>0</v>
      </c>
      <c r="J30" s="14">
        <f t="shared" si="1"/>
        <v>-1556.42</v>
      </c>
    </row>
    <row r="31" spans="2:10" x14ac:dyDescent="0.25">
      <c r="B31" s="25" t="s">
        <v>24</v>
      </c>
      <c r="C31" s="19">
        <v>0</v>
      </c>
      <c r="D31" s="19">
        <v>0</v>
      </c>
      <c r="E31" s="19">
        <v>0</v>
      </c>
      <c r="F31" s="19">
        <v>-400</v>
      </c>
      <c r="G31" s="20">
        <v>0</v>
      </c>
      <c r="H31" s="19">
        <v>0</v>
      </c>
      <c r="I31" s="19">
        <v>-400</v>
      </c>
      <c r="J31" s="14">
        <f t="shared" si="1"/>
        <v>-800</v>
      </c>
    </row>
    <row r="32" spans="2:10" x14ac:dyDescent="0.25">
      <c r="B32" s="27" t="s">
        <v>23</v>
      </c>
      <c r="C32" s="22">
        <f t="shared" ref="C32:I32" si="8">SUM(C33:C41)</f>
        <v>-16480</v>
      </c>
      <c r="D32" s="22">
        <f t="shared" si="8"/>
        <v>-4880</v>
      </c>
      <c r="E32" s="22">
        <f t="shared" si="8"/>
        <v>-1700</v>
      </c>
      <c r="F32" s="22">
        <f t="shared" si="8"/>
        <v>-7300</v>
      </c>
      <c r="G32" s="22">
        <f t="shared" si="8"/>
        <v>-600</v>
      </c>
      <c r="H32" s="22">
        <f t="shared" si="8"/>
        <v>-350</v>
      </c>
      <c r="I32" s="22">
        <f t="shared" si="8"/>
        <v>-670</v>
      </c>
      <c r="J32" s="14">
        <f t="shared" si="1"/>
        <v>-31980</v>
      </c>
    </row>
    <row r="33" spans="2:11" x14ac:dyDescent="0.25">
      <c r="B33" s="25" t="s">
        <v>22</v>
      </c>
      <c r="C33" s="19">
        <v>-3000</v>
      </c>
      <c r="D33" s="19">
        <v>-4800</v>
      </c>
      <c r="E33" s="19">
        <v>0</v>
      </c>
      <c r="F33" s="19">
        <v>-2470</v>
      </c>
      <c r="G33" s="20">
        <v>0</v>
      </c>
      <c r="H33" s="19">
        <v>0</v>
      </c>
      <c r="I33" s="19">
        <v>0</v>
      </c>
      <c r="J33" s="14">
        <f t="shared" si="1"/>
        <v>-10270</v>
      </c>
    </row>
    <row r="34" spans="2:11" ht="15.75" customHeight="1" x14ac:dyDescent="0.25">
      <c r="B34" s="26" t="s">
        <v>21</v>
      </c>
      <c r="C34" s="19">
        <v>0</v>
      </c>
      <c r="D34" s="19">
        <v>0</v>
      </c>
      <c r="E34" s="19">
        <v>0</v>
      </c>
      <c r="F34" s="19">
        <v>0</v>
      </c>
      <c r="G34" s="20">
        <v>0</v>
      </c>
      <c r="H34" s="19">
        <v>-100</v>
      </c>
      <c r="I34" s="43">
        <v>-200</v>
      </c>
      <c r="J34" s="14">
        <f t="shared" si="1"/>
        <v>-300</v>
      </c>
    </row>
    <row r="35" spans="2:11" x14ac:dyDescent="0.25">
      <c r="B35" s="25" t="s">
        <v>20</v>
      </c>
      <c r="C35" s="19">
        <v>0</v>
      </c>
      <c r="D35" s="19">
        <v>0</v>
      </c>
      <c r="E35" s="43">
        <v>-1700</v>
      </c>
      <c r="F35" s="19">
        <v>-1130</v>
      </c>
      <c r="G35" s="20">
        <v>-200</v>
      </c>
      <c r="H35" s="19">
        <v>0</v>
      </c>
      <c r="I35" s="19">
        <v>-300</v>
      </c>
      <c r="J35" s="44">
        <f t="shared" si="1"/>
        <v>-3330</v>
      </c>
    </row>
    <row r="36" spans="2:11" x14ac:dyDescent="0.25">
      <c r="B36" s="26" t="s">
        <v>19</v>
      </c>
      <c r="C36" s="19">
        <v>0</v>
      </c>
      <c r="D36" s="19">
        <v>0</v>
      </c>
      <c r="E36" s="19">
        <v>0</v>
      </c>
      <c r="F36" s="19">
        <v>-400</v>
      </c>
      <c r="G36" s="20">
        <v>0</v>
      </c>
      <c r="H36" s="19">
        <v>0</v>
      </c>
      <c r="I36" s="19">
        <v>0</v>
      </c>
      <c r="J36" s="14">
        <f t="shared" si="1"/>
        <v>-400</v>
      </c>
    </row>
    <row r="37" spans="2:11" x14ac:dyDescent="0.25">
      <c r="B37" s="25" t="s">
        <v>18</v>
      </c>
      <c r="C37" s="19">
        <v>0</v>
      </c>
      <c r="D37" s="19">
        <v>0</v>
      </c>
      <c r="E37" s="19">
        <v>0</v>
      </c>
      <c r="F37" s="19">
        <v>-600</v>
      </c>
      <c r="G37" s="20">
        <v>0</v>
      </c>
      <c r="H37" s="19">
        <v>0</v>
      </c>
      <c r="I37" s="43">
        <v>-170</v>
      </c>
      <c r="J37" s="14">
        <f t="shared" si="1"/>
        <v>-770</v>
      </c>
    </row>
    <row r="38" spans="2:11" x14ac:dyDescent="0.25">
      <c r="B38" s="25" t="s">
        <v>17</v>
      </c>
      <c r="C38" s="19">
        <v>0</v>
      </c>
      <c r="D38" s="19">
        <v>0</v>
      </c>
      <c r="E38" s="19">
        <v>0</v>
      </c>
      <c r="F38" s="19">
        <v>0</v>
      </c>
      <c r="G38" s="20">
        <v>-400</v>
      </c>
      <c r="H38" s="19">
        <v>-250</v>
      </c>
      <c r="I38" s="19">
        <v>0</v>
      </c>
      <c r="J38" s="14">
        <f t="shared" si="1"/>
        <v>-650</v>
      </c>
    </row>
    <row r="39" spans="2:11" x14ac:dyDescent="0.25">
      <c r="B39" s="25" t="s">
        <v>16</v>
      </c>
      <c r="C39" s="19">
        <v>-13000</v>
      </c>
      <c r="D39" s="19">
        <v>0</v>
      </c>
      <c r="E39" s="19">
        <v>0</v>
      </c>
      <c r="F39" s="19">
        <v>0</v>
      </c>
      <c r="G39" s="20">
        <v>0</v>
      </c>
      <c r="H39" s="19">
        <v>0</v>
      </c>
      <c r="I39" s="19">
        <v>0</v>
      </c>
      <c r="J39" s="14">
        <f t="shared" si="1"/>
        <v>-13000</v>
      </c>
    </row>
    <row r="40" spans="2:11" x14ac:dyDescent="0.25">
      <c r="B40" s="25" t="s">
        <v>15</v>
      </c>
      <c r="C40" s="19">
        <v>-400</v>
      </c>
      <c r="D40" s="19">
        <v>0</v>
      </c>
      <c r="E40" s="19">
        <v>0</v>
      </c>
      <c r="F40" s="19">
        <v>-2700</v>
      </c>
      <c r="G40" s="20">
        <v>0</v>
      </c>
      <c r="H40" s="19">
        <v>0</v>
      </c>
      <c r="I40" s="19">
        <v>0</v>
      </c>
      <c r="J40" s="14">
        <f t="shared" si="1"/>
        <v>-3100</v>
      </c>
      <c r="K40" s="42"/>
    </row>
    <row r="41" spans="2:11" x14ac:dyDescent="0.25">
      <c r="B41" s="25" t="s">
        <v>59</v>
      </c>
      <c r="C41" s="19">
        <v>-80</v>
      </c>
      <c r="D41" s="19">
        <v>-80</v>
      </c>
      <c r="E41" s="19">
        <v>0</v>
      </c>
      <c r="F41" s="19">
        <v>0</v>
      </c>
      <c r="G41" s="20">
        <v>0</v>
      </c>
      <c r="H41" s="19">
        <v>0</v>
      </c>
      <c r="I41" s="19">
        <v>0</v>
      </c>
      <c r="J41" s="14">
        <f t="shared" si="1"/>
        <v>-160</v>
      </c>
      <c r="K41" s="41"/>
    </row>
    <row r="42" spans="2:11" x14ac:dyDescent="0.25">
      <c r="B42" s="13" t="s">
        <v>10</v>
      </c>
      <c r="C42" s="11"/>
      <c r="D42" s="11"/>
      <c r="E42" s="11"/>
      <c r="F42" s="11"/>
      <c r="G42" s="12"/>
      <c r="H42" s="11"/>
      <c r="I42" s="11"/>
      <c r="J42" s="18"/>
      <c r="K42" s="41"/>
    </row>
    <row r="43" spans="2:11" x14ac:dyDescent="0.25">
      <c r="B43" s="17" t="s">
        <v>14</v>
      </c>
      <c r="C43" s="22">
        <f t="shared" ref="C43:I43" si="9">C44</f>
        <v>0</v>
      </c>
      <c r="D43" s="22">
        <f t="shared" si="9"/>
        <v>0</v>
      </c>
      <c r="E43" s="22">
        <f t="shared" si="9"/>
        <v>14700</v>
      </c>
      <c r="F43" s="22">
        <f t="shared" si="9"/>
        <v>0</v>
      </c>
      <c r="G43" s="23">
        <f t="shared" si="9"/>
        <v>0</v>
      </c>
      <c r="H43" s="22">
        <f t="shared" si="9"/>
        <v>0</v>
      </c>
      <c r="I43" s="22">
        <f t="shared" si="9"/>
        <v>0</v>
      </c>
      <c r="J43" s="14">
        <f>SUM(C43:I43)</f>
        <v>14700</v>
      </c>
      <c r="K43" s="41"/>
    </row>
    <row r="44" spans="2:11" x14ac:dyDescent="0.25">
      <c r="B44" s="24" t="s">
        <v>13</v>
      </c>
      <c r="C44" s="22">
        <f>C45</f>
        <v>0</v>
      </c>
      <c r="D44" s="22">
        <f>D45+D46</f>
        <v>0</v>
      </c>
      <c r="E44" s="22">
        <v>14700</v>
      </c>
      <c r="F44" s="22">
        <f>F45</f>
        <v>0</v>
      </c>
      <c r="G44" s="23">
        <f>G45</f>
        <v>0</v>
      </c>
      <c r="H44" s="22">
        <f>H45</f>
        <v>0</v>
      </c>
      <c r="I44" s="22">
        <f>I45</f>
        <v>0</v>
      </c>
      <c r="J44" s="14">
        <f>SUM(C44:I44)</f>
        <v>14700</v>
      </c>
      <c r="K44" s="41"/>
    </row>
    <row r="45" spans="2:11" x14ac:dyDescent="0.25">
      <c r="B45" s="21" t="s">
        <v>12</v>
      </c>
      <c r="C45" s="19">
        <v>0</v>
      </c>
      <c r="D45" s="19">
        <v>0</v>
      </c>
      <c r="E45" s="19">
        <v>14700</v>
      </c>
      <c r="F45" s="19">
        <v>0</v>
      </c>
      <c r="G45" s="20">
        <v>0</v>
      </c>
      <c r="H45" s="19">
        <v>0</v>
      </c>
      <c r="I45" s="19">
        <v>0</v>
      </c>
      <c r="J45" s="14">
        <f>SUM(C45:I45)</f>
        <v>14700</v>
      </c>
      <c r="K45" s="41"/>
    </row>
    <row r="46" spans="2:11" x14ac:dyDescent="0.25">
      <c r="B46" s="21" t="s">
        <v>11</v>
      </c>
      <c r="C46" s="19"/>
      <c r="D46" s="19">
        <v>0</v>
      </c>
      <c r="E46" s="19"/>
      <c r="F46" s="19"/>
      <c r="G46" s="20"/>
      <c r="H46" s="19"/>
      <c r="I46" s="19"/>
      <c r="J46" s="14">
        <f>SUM(C46:I46)</f>
        <v>0</v>
      </c>
      <c r="K46" s="41"/>
    </row>
    <row r="47" spans="2:11" x14ac:dyDescent="0.25">
      <c r="B47" s="13" t="s">
        <v>10</v>
      </c>
      <c r="C47" s="11"/>
      <c r="D47" s="11"/>
      <c r="E47" s="11"/>
      <c r="F47" s="11"/>
      <c r="G47" s="12"/>
      <c r="H47" s="11"/>
      <c r="I47" s="11"/>
      <c r="J47" s="18"/>
      <c r="K47" s="41"/>
    </row>
    <row r="48" spans="2:11" ht="15.75" thickBot="1" x14ac:dyDescent="0.3">
      <c r="B48" s="17" t="s">
        <v>10</v>
      </c>
      <c r="C48" s="15"/>
      <c r="D48" s="15"/>
      <c r="E48" s="15"/>
      <c r="F48" s="15"/>
      <c r="G48" s="16"/>
      <c r="H48" s="15"/>
      <c r="I48" s="15"/>
      <c r="J48" s="14"/>
    </row>
    <row r="49" spans="2:11" ht="15.75" thickBot="1" x14ac:dyDescent="0.3">
      <c r="B49" s="13" t="s">
        <v>9</v>
      </c>
      <c r="C49" s="45">
        <f t="shared" ref="C49:I49" si="10">C6+C11+C22+C43</f>
        <v>-5205.1900000000023</v>
      </c>
      <c r="D49" s="12">
        <f t="shared" si="10"/>
        <v>488.77000000000407</v>
      </c>
      <c r="E49" s="45">
        <f t="shared" si="10"/>
        <v>6500</v>
      </c>
      <c r="F49" s="45">
        <f t="shared" si="10"/>
        <v>2200</v>
      </c>
      <c r="G49" s="12">
        <f t="shared" si="10"/>
        <v>-600</v>
      </c>
      <c r="H49" s="11">
        <f t="shared" si="10"/>
        <v>-1710</v>
      </c>
      <c r="I49" s="11">
        <f t="shared" si="10"/>
        <v>-1670</v>
      </c>
      <c r="J49" s="10">
        <f>SUM(C49:I49)</f>
        <v>3.5800000000017462</v>
      </c>
      <c r="K49" s="2"/>
    </row>
    <row r="50" spans="2:11" ht="15.75" thickBot="1" x14ac:dyDescent="0.3">
      <c r="B50" s="9" t="s">
        <v>8</v>
      </c>
      <c r="C50" s="7"/>
      <c r="D50" s="7"/>
      <c r="E50" s="7"/>
      <c r="F50" s="7"/>
      <c r="G50" s="8"/>
      <c r="H50" s="7"/>
      <c r="I50" s="7"/>
      <c r="J50" s="6"/>
    </row>
    <row r="51" spans="2:11" x14ac:dyDescent="0.25">
      <c r="C51" s="2"/>
      <c r="D51" s="2"/>
      <c r="E51" s="2"/>
      <c r="F51" s="5"/>
      <c r="G51" s="3"/>
      <c r="H51" s="2"/>
      <c r="I51" s="2"/>
      <c r="J51" s="2"/>
    </row>
    <row r="52" spans="2:11" x14ac:dyDescent="0.25">
      <c r="B52" s="1" t="s">
        <v>7</v>
      </c>
      <c r="C52" s="2">
        <f>J6+J43</f>
        <v>149445</v>
      </c>
      <c r="D52" s="2"/>
      <c r="E52" s="38"/>
      <c r="F52" s="2"/>
      <c r="G52" s="3"/>
      <c r="H52" s="2"/>
      <c r="I52" s="2"/>
      <c r="J52" s="2"/>
    </row>
    <row r="53" spans="2:11" x14ac:dyDescent="0.25">
      <c r="B53" s="1" t="s">
        <v>6</v>
      </c>
      <c r="C53" s="2">
        <f>J22+J11</f>
        <v>-149441.41999999998</v>
      </c>
      <c r="D53" s="2"/>
      <c r="E53" s="38"/>
      <c r="F53" s="2"/>
      <c r="G53" s="3"/>
      <c r="H53" s="2"/>
      <c r="I53" s="2"/>
      <c r="J53" s="2"/>
    </row>
    <row r="54" spans="2:11" x14ac:dyDescent="0.25">
      <c r="B54" s="1" t="s">
        <v>5</v>
      </c>
      <c r="C54" s="4">
        <f>C52+C53</f>
        <v>3.5800000000162981</v>
      </c>
      <c r="D54" s="2"/>
      <c r="E54" s="39"/>
      <c r="F54" s="2"/>
      <c r="G54" s="3"/>
      <c r="H54" s="2"/>
      <c r="I54" s="2"/>
      <c r="J54" s="2"/>
    </row>
    <row r="57" spans="2:11" x14ac:dyDescent="0.25">
      <c r="B57" s="1" t="s">
        <v>4</v>
      </c>
    </row>
    <row r="58" spans="2:11" x14ac:dyDescent="0.25">
      <c r="B58" s="1" t="s">
        <v>3</v>
      </c>
    </row>
    <row r="59" spans="2:11" x14ac:dyDescent="0.25">
      <c r="B59" s="1" t="s">
        <v>2</v>
      </c>
    </row>
    <row r="60" spans="2:11" x14ac:dyDescent="0.25">
      <c r="B60" s="1" t="s">
        <v>1</v>
      </c>
    </row>
    <row r="61" spans="2:11" x14ac:dyDescent="0.25">
      <c r="B61" s="34" t="s">
        <v>62</v>
      </c>
    </row>
  </sheetData>
  <pageMargins left="0.7" right="0.7" top="0.75" bottom="0.75" header="0.3" footer="0.3"/>
  <pageSetup paperSize="9" orientation="portrait" horizontalDpi="300" verticalDpi="300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331E02A56F656C419F634481FB5DA126" ma:contentTypeVersion="2" ma:contentTypeDescription="Luo uusi asiakirja." ma:contentTypeScope="" ma:versionID="05089b5942efba237083a0c884103fa8">
  <xsd:schema xmlns:xsd="http://www.w3.org/2001/XMLSchema" xmlns:xs="http://www.w3.org/2001/XMLSchema" xmlns:p="http://schemas.microsoft.com/office/2006/metadata/properties" xmlns:ns2="bc424a00-fd6c-42d4-845e-0e1713b28857" targetNamespace="http://schemas.microsoft.com/office/2006/metadata/properties" ma:root="true" ma:fieldsID="0e64953337b31965166aa8e198d03802" ns2:_="">
    <xsd:import namespace="bc424a00-fd6c-42d4-845e-0e1713b2885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424a00-fd6c-42d4-845e-0e1713b2885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D62D463-0BCA-490E-A388-7743F3716C1C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BE826FB-8EC7-4D8F-BBC1-7B50324F487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E504C63-015C-4C8D-AD03-B615A05814F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c424a00-fd6c-42d4-845e-0e1713b2885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Budjetti 2023 ESLA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Tea Kinnunen</dc:creator>
  <cp:keywords/>
  <dc:description/>
  <cp:lastModifiedBy>Heikki Torkkeli</cp:lastModifiedBy>
  <cp:revision/>
  <dcterms:created xsi:type="dcterms:W3CDTF">2022-01-27T09:38:19Z</dcterms:created>
  <dcterms:modified xsi:type="dcterms:W3CDTF">2022-10-31T16:28:38Z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0x010100331E02A56F656C419F634481FB5DA126</vt:lpwstr>
  </property>
  <property fmtid="{D5CDD505-2E9C-101B-9397-08002B2CF9AE}" pid="3" name="MSIP_Label_d98db05b-8d0f-4671-968e-683e694bb3b1_Enabled">
    <vt:lpwstr>true</vt:lpwstr>
  </property>
  <property fmtid="{D5CDD505-2E9C-101B-9397-08002B2CF9AE}" pid="4" name="MSIP_Label_d98db05b-8d0f-4671-968e-683e694bb3b1_SetDate">
    <vt:lpwstr>2022-10-09T11:36:55Z</vt:lpwstr>
  </property>
  <property fmtid="{D5CDD505-2E9C-101B-9397-08002B2CF9AE}" pid="5" name="MSIP_Label_d98db05b-8d0f-4671-968e-683e694bb3b1_Method">
    <vt:lpwstr>Standard</vt:lpwstr>
  </property>
  <property fmtid="{D5CDD505-2E9C-101B-9397-08002B2CF9AE}" pid="6" name="MSIP_Label_d98db05b-8d0f-4671-968e-683e694bb3b1_Name">
    <vt:lpwstr>d98db05b-8d0f-4671-968e-683e694bb3b1</vt:lpwstr>
  </property>
  <property fmtid="{D5CDD505-2E9C-101B-9397-08002B2CF9AE}" pid="7" name="MSIP_Label_d98db05b-8d0f-4671-968e-683e694bb3b1_SiteId">
    <vt:lpwstr>a4f1aa99-bd23-4521-a3c0-1d07bdce1616</vt:lpwstr>
  </property>
  <property fmtid="{D5CDD505-2E9C-101B-9397-08002B2CF9AE}" pid="8" name="MSIP_Label_d98db05b-8d0f-4671-968e-683e694bb3b1_ActionId">
    <vt:lpwstr>56b448f2-3686-4d1b-ab71-e5ff30a4e394</vt:lpwstr>
  </property>
  <property fmtid="{D5CDD505-2E9C-101B-9397-08002B2CF9AE}" pid="9" name="MSIP_Label_d98db05b-8d0f-4671-968e-683e694bb3b1_ContentBits">
    <vt:lpwstr>0</vt:lpwstr>
  </property>
</Properties>
</file>