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tero_juurinen_uponor_com/Documents/Desktop/teron juttuja/LEK/palkkiot/"/>
    </mc:Choice>
  </mc:AlternateContent>
  <xr:revisionPtr revIDLastSave="10" documentId="8_{3CB5FD3C-994F-4F9D-8DA7-D2B07057D84A}" xr6:coauthVersionLast="47" xr6:coauthVersionMax="47" xr10:uidLastSave="{120231F4-A536-4C1B-B8C1-B67EF2B0E312}"/>
  <bookViews>
    <workbookView xWindow="28680" yWindow="-120" windowWidth="29040" windowHeight="15720" xr2:uid="{00000000-000D-0000-FFFF-FFFF00000000}"/>
  </bookViews>
  <sheets>
    <sheet name="Lasku" sheetId="2" r:id="rId1"/>
    <sheet name="Malli ohje turnaus" sheetId="3" r:id="rId2"/>
    <sheet name="Malli ohje harkkapel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H21" i="4" s="1"/>
  <c r="G20" i="4"/>
  <c r="H20" i="4" s="1"/>
  <c r="G19" i="4"/>
  <c r="H19" i="4" s="1"/>
  <c r="G22" i="3"/>
  <c r="H22" i="3" s="1"/>
  <c r="G21" i="3"/>
  <c r="H21" i="3" s="1"/>
  <c r="G21" i="2"/>
  <c r="H21" i="2" s="1"/>
  <c r="G20" i="2"/>
  <c r="G19" i="2"/>
  <c r="A21" i="4"/>
  <c r="A20" i="4"/>
  <c r="A19" i="4"/>
  <c r="A22" i="3"/>
  <c r="A21" i="3"/>
  <c r="A19" i="2"/>
  <c r="H20" i="2"/>
  <c r="F28" i="2"/>
  <c r="F27" i="2"/>
  <c r="D25" i="2"/>
  <c r="D24" i="2"/>
  <c r="H19" i="2"/>
  <c r="F29" i="3"/>
  <c r="F28" i="3"/>
  <c r="D26" i="3"/>
  <c r="D25" i="3"/>
  <c r="D27" i="3" s="1"/>
  <c r="F27" i="3" s="1"/>
  <c r="G1" i="3"/>
  <c r="F26" i="4"/>
  <c r="F25" i="4"/>
  <c r="D23" i="4"/>
  <c r="D24" i="4" s="1"/>
  <c r="F24" i="4" s="1"/>
  <c r="G1" i="4"/>
  <c r="G1" i="2"/>
  <c r="H20" i="3" l="1"/>
  <c r="F30" i="3" s="1"/>
  <c r="F31" i="3" s="1"/>
  <c r="G7" i="3" s="1"/>
  <c r="D26" i="2"/>
  <c r="F26" i="2" s="1"/>
  <c r="H18" i="2"/>
  <c r="F29" i="2" s="1"/>
  <c r="H22" i="4"/>
  <c r="F27" i="4" s="1"/>
  <c r="F28" i="4" s="1"/>
  <c r="G8" i="4" s="1"/>
  <c r="F30" i="2" l="1"/>
  <c r="G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tc={421081A7-5172-4E6B-8D2A-026FBAAFF93F}</author>
  </authors>
  <commentList>
    <comment ref="A11" authorId="0" shapeId="0" xr:uid="{421081A7-5172-4E6B-8D2A-026FBAAFF93F}">
      <text>
        <t>[Threaded comment]
Your version of Excel allows you to read this threaded comment; however, any edits to it will get removed if the file is opened in a newer version of Excel. Learn more: https://go.microsoft.com/fwlink/?linkid=870924
Comment:
    _’_ käytä yläpilkkua excelissä, niin saa päivämääränkäyttöön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tc={385223E7-E077-46B5-BF29-A08218AC22B3}</author>
    <author>tc={A3968249-4104-4D87-859F-89107860F42D}</author>
  </authors>
  <commentList>
    <comment ref="A10" authorId="0" shapeId="0" xr:uid="{385223E7-E077-46B5-BF29-A08218AC22B3}">
      <text>
        <t>[Threaded comment]
Your version of Excel allows you to read this threaded comment; however, any edits to it will get removed if the file is opened in a newer version of Excel. Learn more: https://go.microsoft.com/fwlink/?linkid=870924
Comment:
    Pvm merkitään päivä/kk/vuosi, eli "/" viivaa käytetään merkinnässä</t>
      </text>
    </comment>
    <comment ref="A24" authorId="1" shapeId="0" xr:uid="{A3968249-4104-4D87-859F-89107860F42D}">
      <text>
        <t>[Threaded comment]
Your version of Excel allows you to read this threaded comment; however, any edits to it will get removed if the file is opened in a newer version of Excel. Learn more: https://go.microsoft.com/fwlink/?linkid=870924
Comment:
    LEK:n ohjeiden mukaan käytettävissä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tc={27CADFE4-DEF3-4888-BCD5-EFA450A82225}</author>
  </authors>
  <commentList>
    <comment ref="A11" authorId="0" shapeId="0" xr:uid="{27CADFE4-DEF3-4888-BCD5-EFA450A82225}">
      <text>
        <t>[Threaded comment]
Your version of Excel allows you to read this threaded comment; however, any edits to it will get removed if the file is opened in a newer version of Excel. Learn more: https://go.microsoft.com/fwlink/?linkid=870924
Comment:
    Pvm merkitään päivä/kk/vuosi, eli "/" viivaa käytetään merkinnässä</t>
      </text>
    </comment>
  </commentList>
</comments>
</file>

<file path=xl/sharedStrings.xml><?xml version="1.0" encoding="utf-8"?>
<sst xmlns="http://schemas.openxmlformats.org/spreadsheetml/2006/main" count="164" uniqueCount="64">
  <si>
    <t>on maksava</t>
  </si>
  <si>
    <t>ET/AET-palkkio</t>
  </si>
  <si>
    <t>päiväraha</t>
  </si>
  <si>
    <t>km-korvaus</t>
  </si>
  <si>
    <t>%</t>
  </si>
  <si>
    <t>YHTEENSÄ</t>
  </si>
  <si>
    <t>=</t>
  </si>
  <si>
    <t>Nimi</t>
  </si>
  <si>
    <t>Tilinumero</t>
  </si>
  <si>
    <t>Päiväys:</t>
  </si>
  <si>
    <t>LASKU</t>
  </si>
  <si>
    <t>Pvm</t>
  </si>
  <si>
    <t>Alkoi</t>
  </si>
  <si>
    <t>Päättyi</t>
  </si>
  <si>
    <t>Matkan kohde ja tarkoitus</t>
  </si>
  <si>
    <t>Kilometrikorvaukset</t>
  </si>
  <si>
    <t>yhteensä</t>
  </si>
  <si>
    <t>km</t>
  </si>
  <si>
    <t>á eur</t>
  </si>
  <si>
    <t xml:space="preserve">Masto CUP </t>
  </si>
  <si>
    <t>Jypk Musta - HJK City Valkoinen</t>
  </si>
  <si>
    <t>I-HK sininen - HJK City Sininen</t>
  </si>
  <si>
    <t>HJK - HooGee Mikropandat</t>
  </si>
  <si>
    <t>FC Siili Safiirit - PEPO</t>
  </si>
  <si>
    <t>Palkkio</t>
  </si>
  <si>
    <t>Päivä</t>
  </si>
  <si>
    <t>Turnaus</t>
  </si>
  <si>
    <t>Paikka</t>
  </si>
  <si>
    <t xml:space="preserve">Jalkaranta 1 N 1/2A </t>
  </si>
  <si>
    <t>Sarja</t>
  </si>
  <si>
    <t>T11 Haaste</t>
  </si>
  <si>
    <t>T11 Kilpa</t>
  </si>
  <si>
    <t>Ottelu</t>
  </si>
  <si>
    <t>T12 Haaste</t>
  </si>
  <si>
    <t>T12 Kilpa</t>
  </si>
  <si>
    <t xml:space="preserve">Mukkula TN 1/2B </t>
  </si>
  <si>
    <t>Ännekosken Huima - TPV</t>
  </si>
  <si>
    <t>TuPS/KP-75 yj - JyPK</t>
  </si>
  <si>
    <t>FC Peltirumpu - PU-62</t>
  </si>
  <si>
    <t xml:space="preserve">lisählö lkm </t>
  </si>
  <si>
    <t>Osoite</t>
  </si>
  <si>
    <t>Sotu</t>
  </si>
  <si>
    <t>Erotuomarin tiedot</t>
  </si>
  <si>
    <t>ennakonpidätys</t>
  </si>
  <si>
    <t>Tilaaja:</t>
  </si>
  <si>
    <t>Erotuomarin nimi</t>
  </si>
  <si>
    <t>Kotiosoite</t>
  </si>
  <si>
    <t>xxxxxx-xxxx</t>
  </si>
  <si>
    <t>Fixx xxxx xxxx xxxx xx</t>
  </si>
  <si>
    <t>Tilaajan nimi</t>
  </si>
  <si>
    <t>Julkinen liikenne [€]</t>
  </si>
  <si>
    <r>
      <rPr>
        <sz val="11"/>
        <color rgb="FFFF0000"/>
        <rFont val="Calibri"/>
        <family val="2"/>
        <scheme val="minor"/>
      </rPr>
      <t>Kotiosoite</t>
    </r>
    <r>
      <rPr>
        <sz val="11"/>
        <rFont val="Calibri"/>
        <family val="2"/>
        <scheme val="minor"/>
      </rPr>
      <t xml:space="preserve"> - </t>
    </r>
    <r>
      <rPr>
        <sz val="11"/>
        <color rgb="FFFF0000"/>
        <rFont val="Calibri"/>
        <family val="2"/>
        <scheme val="minor"/>
      </rPr>
      <t>kentän osoite</t>
    </r>
    <r>
      <rPr>
        <sz val="11"/>
        <rFont val="Calibri"/>
        <family val="2"/>
        <scheme val="minor"/>
      </rPr>
      <t xml:space="preserve"> - </t>
    </r>
    <r>
      <rPr>
        <sz val="11"/>
        <color rgb="FFFF0000"/>
        <rFont val="Calibri"/>
        <family val="2"/>
        <scheme val="minor"/>
      </rPr>
      <t>Kotiosoite</t>
    </r>
  </si>
  <si>
    <t>FC Reipas</t>
  </si>
  <si>
    <t>Mukkula Kupla</t>
  </si>
  <si>
    <t>FC Lahti P17SM - HJK (AET1)</t>
  </si>
  <si>
    <t>FC Lahti P17SM - FC Reipas P20 (ET)</t>
  </si>
  <si>
    <t>FC Reipas P20 - LauTP (ET)</t>
  </si>
  <si>
    <t>Puh. Num.</t>
  </si>
  <si>
    <t>Arkilisäkorvaus</t>
  </si>
  <si>
    <t>10 €/h</t>
  </si>
  <si>
    <t>Tuntia [h]</t>
  </si>
  <si>
    <t xml:space="preserve">päiväraha </t>
  </si>
  <si>
    <t>02/09/2024</t>
  </si>
  <si>
    <t>Kyydissä: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</si>
</sst>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horizontal="left"/>
    </xf>
    <xf numFmtId="44" fontId="2" fillId="0" borderId="0" xfId="2" applyFont="1"/>
    <xf numFmtId="14" fontId="0" fillId="2" borderId="0" xfId="0" applyNumberFormat="1" applyFill="1" applyAlignment="1">
      <alignment horizontal="left"/>
    </xf>
    <xf numFmtId="0" fontId="4" fillId="2" borderId="1" xfId="1" applyFont="1" applyFill="1" applyBorder="1"/>
    <xf numFmtId="2" fontId="4" fillId="2" borderId="1" xfId="1" applyNumberFormat="1" applyFont="1" applyFill="1" applyBorder="1"/>
    <xf numFmtId="2" fontId="0" fillId="2" borderId="2" xfId="0" applyNumberFormat="1" applyFill="1" applyBorder="1"/>
    <xf numFmtId="44" fontId="2" fillId="0" borderId="2" xfId="2" applyFont="1" applyBorder="1"/>
    <xf numFmtId="44" fontId="5" fillId="0" borderId="3" xfId="2" applyFont="1" applyFill="1" applyBorder="1" applyAlignment="1">
      <alignment horizontal="right"/>
    </xf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Border="1" applyAlignment="1">
      <alignment wrapText="1"/>
    </xf>
    <xf numFmtId="164" fontId="4" fillId="2" borderId="1" xfId="1" applyNumberFormat="1" applyFont="1" applyFill="1" applyBorder="1" applyAlignment="1">
      <alignment horizontal="center"/>
    </xf>
    <xf numFmtId="44" fontId="5" fillId="0" borderId="0" xfId="2" applyFont="1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8" fillId="0" borderId="0" xfId="0" applyFont="1" applyAlignment="1">
      <alignment horizontal="center"/>
    </xf>
    <xf numFmtId="0" fontId="0" fillId="2" borderId="6" xfId="0" applyFill="1" applyBorder="1"/>
    <xf numFmtId="0" fontId="0" fillId="0" borderId="9" xfId="0" applyBorder="1"/>
    <xf numFmtId="0" fontId="0" fillId="0" borderId="0" xfId="0" applyAlignment="1">
      <alignment horizontal="right"/>
    </xf>
    <xf numFmtId="0" fontId="6" fillId="0" borderId="0" xfId="0" applyFont="1"/>
    <xf numFmtId="0" fontId="0" fillId="2" borderId="1" xfId="0" applyFill="1" applyBorder="1"/>
    <xf numFmtId="44" fontId="2" fillId="2" borderId="1" xfId="2" applyFont="1" applyFill="1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10" fillId="0" borderId="7" xfId="0" applyFont="1" applyBorder="1" applyAlignment="1">
      <alignment horizontal="right"/>
    </xf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8" xfId="0" applyFont="1" applyFill="1" applyBorder="1" applyAlignment="1">
      <alignment horizontal="left"/>
    </xf>
    <xf numFmtId="0" fontId="9" fillId="2" borderId="19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1" xfId="1" applyFont="1" applyFill="1" applyBorder="1"/>
    <xf numFmtId="0" fontId="9" fillId="2" borderId="0" xfId="0" applyFont="1" applyFill="1"/>
    <xf numFmtId="0" fontId="4" fillId="2" borderId="1" xfId="1" applyFont="1" applyFill="1" applyBorder="1" applyAlignment="1">
      <alignment wrapText="1"/>
    </xf>
    <xf numFmtId="20" fontId="0" fillId="2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0" borderId="0" xfId="0" applyAlignment="1">
      <alignment horizontal="left"/>
    </xf>
    <xf numFmtId="0" fontId="4" fillId="0" borderId="22" xfId="1" applyFont="1" applyBorder="1" applyAlignment="1">
      <alignment wrapText="1"/>
    </xf>
    <xf numFmtId="0" fontId="4" fillId="0" borderId="22" xfId="1" applyFont="1" applyBorder="1"/>
    <xf numFmtId="0" fontId="7" fillId="0" borderId="26" xfId="1" applyFont="1" applyBorder="1"/>
    <xf numFmtId="2" fontId="4" fillId="0" borderId="28" xfId="1" applyNumberFormat="1" applyFont="1" applyBorder="1"/>
    <xf numFmtId="2" fontId="0" fillId="2" borderId="5" xfId="0" applyNumberFormat="1" applyFill="1" applyBorder="1"/>
    <xf numFmtId="14" fontId="4" fillId="2" borderId="27" xfId="1" quotePrefix="1" applyNumberFormat="1" applyFont="1" applyFill="1" applyBorder="1" applyAlignment="1">
      <alignment horizontal="center"/>
    </xf>
    <xf numFmtId="2" fontId="4" fillId="2" borderId="29" xfId="1" applyNumberFormat="1" applyFont="1" applyFill="1" applyBorder="1"/>
    <xf numFmtId="20" fontId="4" fillId="2" borderId="27" xfId="1" quotePrefix="1" applyNumberFormat="1" applyFont="1" applyFill="1" applyBorder="1" applyAlignment="1">
      <alignment horizontal="center"/>
    </xf>
    <xf numFmtId="20" fontId="4" fillId="2" borderId="30" xfId="1" quotePrefix="1" applyNumberFormat="1" applyFont="1" applyFill="1" applyBorder="1" applyAlignment="1">
      <alignment horizontal="center"/>
    </xf>
    <xf numFmtId="164" fontId="4" fillId="2" borderId="31" xfId="1" applyNumberFormat="1" applyFont="1" applyFill="1" applyBorder="1" applyAlignment="1">
      <alignment horizontal="center"/>
    </xf>
    <xf numFmtId="0" fontId="4" fillId="2" borderId="31" xfId="1" applyFont="1" applyFill="1" applyBorder="1" applyAlignment="1">
      <alignment wrapText="1"/>
    </xf>
    <xf numFmtId="0" fontId="4" fillId="2" borderId="31" xfId="1" applyFont="1" applyFill="1" applyBorder="1"/>
    <xf numFmtId="2" fontId="4" fillId="0" borderId="31" xfId="1" applyNumberFormat="1" applyFont="1" applyBorder="1"/>
    <xf numFmtId="0" fontId="0" fillId="2" borderId="1" xfId="0" applyFill="1" applyBorder="1" applyAlignment="1">
      <alignment horizontal="center"/>
    </xf>
    <xf numFmtId="44" fontId="2" fillId="2" borderId="21" xfId="2" applyFont="1" applyFill="1" applyBorder="1"/>
    <xf numFmtId="0" fontId="0" fillId="2" borderId="12" xfId="0" applyFill="1" applyBorder="1"/>
    <xf numFmtId="0" fontId="0" fillId="2" borderId="14" xfId="0" applyFill="1" applyBorder="1"/>
    <xf numFmtId="0" fontId="0" fillId="0" borderId="10" xfId="0" applyBorder="1" applyAlignment="1">
      <alignment horizontal="center"/>
    </xf>
    <xf numFmtId="0" fontId="0" fillId="2" borderId="16" xfId="0" applyFill="1" applyBorder="1"/>
    <xf numFmtId="14" fontId="9" fillId="2" borderId="17" xfId="0" applyNumberFormat="1" applyFont="1" applyFill="1" applyBorder="1"/>
    <xf numFmtId="0" fontId="9" fillId="2" borderId="12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horizontal="left"/>
    </xf>
    <xf numFmtId="0" fontId="9" fillId="2" borderId="16" xfId="0" applyFont="1" applyFill="1" applyBorder="1"/>
    <xf numFmtId="14" fontId="9" fillId="2" borderId="18" xfId="0" applyNumberFormat="1" applyFont="1" applyFill="1" applyBorder="1"/>
    <xf numFmtId="14" fontId="9" fillId="2" borderId="19" xfId="0" applyNumberFormat="1" applyFont="1" applyFill="1" applyBorder="1"/>
    <xf numFmtId="0" fontId="4" fillId="0" borderId="26" xfId="1" applyFont="1" applyBorder="1"/>
    <xf numFmtId="2" fontId="0" fillId="3" borderId="5" xfId="0" applyNumberFormat="1" applyFill="1" applyBorder="1"/>
    <xf numFmtId="14" fontId="9" fillId="2" borderId="27" xfId="1" applyNumberFormat="1" applyFont="1" applyFill="1" applyBorder="1" applyAlignment="1">
      <alignment horizontal="center"/>
    </xf>
    <xf numFmtId="2" fontId="4" fillId="3" borderId="29" xfId="1" applyNumberFormat="1" applyFont="1" applyFill="1" applyBorder="1"/>
    <xf numFmtId="14" fontId="9" fillId="2" borderId="30" xfId="1" applyNumberFormat="1" applyFont="1" applyFill="1" applyBorder="1" applyAlignment="1">
      <alignment horizontal="center"/>
    </xf>
    <xf numFmtId="0" fontId="9" fillId="2" borderId="31" xfId="1" applyFont="1" applyFill="1" applyBorder="1"/>
    <xf numFmtId="2" fontId="4" fillId="3" borderId="32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7" xfId="0" applyBorder="1" applyAlignment="1">
      <alignment horizontal="center"/>
    </xf>
    <xf numFmtId="44" fontId="2" fillId="0" borderId="21" xfId="2" applyFont="1" applyBorder="1"/>
    <xf numFmtId="0" fontId="0" fillId="2" borderId="21" xfId="0" applyFill="1" applyBorder="1"/>
    <xf numFmtId="0" fontId="0" fillId="0" borderId="1" xfId="0" applyBorder="1" applyAlignment="1">
      <alignment horizontal="right"/>
    </xf>
    <xf numFmtId="44" fontId="2" fillId="0" borderId="1" xfId="2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2" fillId="2" borderId="35" xfId="2" applyFont="1" applyFill="1" applyBorder="1"/>
    <xf numFmtId="0" fontId="0" fillId="0" borderId="21" xfId="0" applyBorder="1"/>
    <xf numFmtId="2" fontId="4" fillId="2" borderId="38" xfId="1" applyNumberFormat="1" applyFont="1" applyFill="1" applyBorder="1"/>
    <xf numFmtId="0" fontId="12" fillId="0" borderId="0" xfId="0" applyFont="1" applyAlignment="1">
      <alignment horizontal="center"/>
    </xf>
    <xf numFmtId="0" fontId="4" fillId="2" borderId="17" xfId="0" applyFont="1" applyFill="1" applyBorder="1"/>
    <xf numFmtId="0" fontId="4" fillId="2" borderId="6" xfId="0" applyFont="1" applyFill="1" applyBorder="1"/>
    <xf numFmtId="14" fontId="4" fillId="2" borderId="18" xfId="0" applyNumberFormat="1" applyFont="1" applyFill="1" applyBorder="1"/>
    <xf numFmtId="0" fontId="4" fillId="2" borderId="18" xfId="0" applyFont="1" applyFill="1" applyBorder="1"/>
    <xf numFmtId="0" fontId="4" fillId="2" borderId="4" xfId="0" applyFont="1" applyFill="1" applyBorder="1"/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/>
    <xf numFmtId="0" fontId="4" fillId="2" borderId="5" xfId="0" applyFont="1" applyFill="1" applyBorder="1"/>
    <xf numFmtId="14" fontId="4" fillId="2" borderId="1" xfId="1" quotePrefix="1" applyNumberFormat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7" fillId="0" borderId="23" xfId="1" applyFont="1" applyBorder="1"/>
    <xf numFmtId="0" fontId="7" fillId="0" borderId="27" xfId="1" applyFont="1" applyBorder="1"/>
    <xf numFmtId="0" fontId="4" fillId="0" borderId="24" xfId="1" applyFont="1" applyBorder="1"/>
    <xf numFmtId="0" fontId="4" fillId="0" borderId="1" xfId="1" applyFont="1" applyBorder="1"/>
    <xf numFmtId="0" fontId="7" fillId="0" borderId="25" xfId="1" applyFont="1" applyBorder="1"/>
    <xf numFmtId="0" fontId="7" fillId="0" borderId="1" xfId="1" applyFont="1" applyBorder="1"/>
    <xf numFmtId="0" fontId="4" fillId="2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4" fillId="2" borderId="17" xfId="0" quotePrefix="1" applyNumberFormat="1" applyFont="1" applyFill="1" applyBorder="1"/>
    <xf numFmtId="0" fontId="10" fillId="0" borderId="0" xfId="0" applyFont="1"/>
    <xf numFmtId="14" fontId="10" fillId="2" borderId="0" xfId="0" applyNumberFormat="1" applyFont="1" applyFill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4" fontId="2" fillId="4" borderId="21" xfId="2" applyFont="1" applyFill="1" applyBorder="1"/>
    <xf numFmtId="44" fontId="2" fillId="4" borderId="35" xfId="2" applyFont="1" applyFill="1" applyBorder="1"/>
  </cellXfs>
  <cellStyles count="3">
    <cellStyle name="Currency" xfId="2" builtinId="4"/>
    <cellStyle name="Normaali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1</xdr:row>
      <xdr:rowOff>57150</xdr:rowOff>
    </xdr:from>
    <xdr:to>
      <xdr:col>3</xdr:col>
      <xdr:colOff>1550669</xdr:colOff>
      <xdr:row>5</xdr:row>
      <xdr:rowOff>65404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65F3E12-B055-4F1E-A11D-1B40F560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33375"/>
          <a:ext cx="52197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1</xdr:row>
      <xdr:rowOff>57150</xdr:rowOff>
    </xdr:from>
    <xdr:to>
      <xdr:col>3</xdr:col>
      <xdr:colOff>1555115</xdr:colOff>
      <xdr:row>5</xdr:row>
      <xdr:rowOff>64770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58E14F0-20DB-4C74-8C8D-A36C1B704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29565"/>
          <a:ext cx="51244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1028700</xdr:colOff>
      <xdr:row>1</xdr:row>
      <xdr:rowOff>57150</xdr:rowOff>
    </xdr:from>
    <xdr:to>
      <xdr:col>3</xdr:col>
      <xdr:colOff>1544955</xdr:colOff>
      <xdr:row>5</xdr:row>
      <xdr:rowOff>66040</xdr:rowOff>
    </xdr:to>
    <xdr:pic>
      <xdr:nvPicPr>
        <xdr:cNvPr id="3" name="Kuva 1">
          <a:extLst>
            <a:ext uri="{FF2B5EF4-FFF2-40B4-BE49-F238E27FC236}">
              <a16:creationId xmlns:a16="http://schemas.microsoft.com/office/drawing/2014/main" id="{BCB74D15-0CB0-463D-989E-BD9D8B492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330200"/>
          <a:ext cx="516255" cy="751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1</xdr:row>
      <xdr:rowOff>57150</xdr:rowOff>
    </xdr:from>
    <xdr:to>
      <xdr:col>3</xdr:col>
      <xdr:colOff>1544319</xdr:colOff>
      <xdr:row>5</xdr:row>
      <xdr:rowOff>59054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1EF1454-F82F-4165-9BD9-39D49DDE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335280"/>
          <a:ext cx="519429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urinen, Tero" id="{5F7B0AC7-670A-40F3-8C98-FD2374A0C7E9}" userId="S::tero.juurinen@uponor.com::850463c8-0d9b-46c1-b0ab-16709f648704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4-09-02T07:28:22.01" personId="{5F7B0AC7-670A-40F3-8C98-FD2374A0C7E9}" id="{421081A7-5172-4E6B-8D2A-026FBAAFF93F}">
    <text>_’_ käytä yläpilkkua excelissä, niin saa päivämääränkäyttöön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4-09-02T07:28:22.01" personId="{5F7B0AC7-670A-40F3-8C98-FD2374A0C7E9}" id="{385223E7-E077-46B5-BF29-A08218AC22B3}">
    <text>Pvm merkitään päivä/kk/vuosi, eli "/" viivaa käytetään merkinnässä</text>
  </threadedComment>
  <threadedComment ref="A24" dT="2024-09-02T07:43:09.41" personId="{5F7B0AC7-670A-40F3-8C98-FD2374A0C7E9}" id="{A3968249-4104-4D87-859F-89107860F42D}">
    <text>LEK:n ohjeiden mukaan käytettävissä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1" dT="2024-09-02T07:28:22.01" personId="{5F7B0AC7-670A-40F3-8C98-FD2374A0C7E9}" id="{27CADFE4-DEF3-4888-BCD5-EFA450A82225}">
    <text>Pvm merkitään päivä/kk/vuosi, eli "/" viivaa käytetään merkinnässä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workbookViewId="0">
      <selection activeCell="L11" sqref="L11"/>
    </sheetView>
  </sheetViews>
  <sheetFormatPr defaultRowHeight="14.5" x14ac:dyDescent="0.35"/>
  <cols>
    <col min="1" max="1" width="18.54296875" customWidth="1"/>
    <col min="2" max="2" width="12" customWidth="1"/>
    <col min="3" max="3" width="12.90625" customWidth="1"/>
    <col min="4" max="4" width="37.36328125" customWidth="1"/>
    <col min="6" max="6" width="10.453125" customWidth="1"/>
    <col min="7" max="7" width="13.36328125" customWidth="1"/>
  </cols>
  <sheetData>
    <row r="1" spans="1:8" ht="16" thickBot="1" x14ac:dyDescent="0.4">
      <c r="A1" s="104" t="s">
        <v>42</v>
      </c>
      <c r="B1" s="104"/>
      <c r="C1" s="104"/>
      <c r="D1" s="89" t="s">
        <v>10</v>
      </c>
      <c r="F1" s="145" t="s">
        <v>9</v>
      </c>
      <c r="G1" s="146">
        <f ca="1">TODAY()</f>
        <v>45670</v>
      </c>
    </row>
    <row r="2" spans="1:8" x14ac:dyDescent="0.35">
      <c r="A2" s="19" t="s">
        <v>7</v>
      </c>
    </row>
    <row r="3" spans="1:8" x14ac:dyDescent="0.35">
      <c r="A3" s="19" t="s">
        <v>40</v>
      </c>
      <c r="F3" s="145" t="s">
        <v>63</v>
      </c>
    </row>
    <row r="4" spans="1:8" x14ac:dyDescent="0.35">
      <c r="A4" s="19" t="s">
        <v>41</v>
      </c>
    </row>
    <row r="5" spans="1:8" x14ac:dyDescent="0.35">
      <c r="A5" s="19" t="s">
        <v>8</v>
      </c>
    </row>
    <row r="6" spans="1:8" x14ac:dyDescent="0.35">
      <c r="A6" s="19" t="s">
        <v>57</v>
      </c>
    </row>
    <row r="7" spans="1:8" ht="6.65" customHeight="1" thickBot="1" x14ac:dyDescent="0.4"/>
    <row r="8" spans="1:8" ht="19" thickBot="1" x14ac:dyDescent="0.5">
      <c r="A8" s="28" t="s">
        <v>44</v>
      </c>
      <c r="B8" s="115"/>
      <c r="C8" s="115"/>
      <c r="D8" s="116"/>
      <c r="E8" t="s">
        <v>0</v>
      </c>
      <c r="G8" s="8">
        <f>F30</f>
        <v>0</v>
      </c>
    </row>
    <row r="9" spans="1:8" ht="10.75" customHeight="1" thickBot="1" x14ac:dyDescent="0.5">
      <c r="G9" s="13"/>
    </row>
    <row r="10" spans="1:8" ht="15" thickBot="1" x14ac:dyDescent="0.4">
      <c r="A10" s="24" t="s">
        <v>25</v>
      </c>
      <c r="B10" s="23" t="s">
        <v>26</v>
      </c>
      <c r="C10" s="23" t="s">
        <v>29</v>
      </c>
      <c r="D10" s="23" t="s">
        <v>27</v>
      </c>
      <c r="E10" s="114" t="s">
        <v>32</v>
      </c>
      <c r="F10" s="114"/>
      <c r="G10" s="114"/>
      <c r="H10" s="18" t="s">
        <v>24</v>
      </c>
    </row>
    <row r="11" spans="1:8" x14ac:dyDescent="0.35">
      <c r="A11" s="144" t="s">
        <v>62</v>
      </c>
      <c r="B11" s="90"/>
      <c r="C11" s="90"/>
      <c r="D11" s="90"/>
      <c r="E11" s="117"/>
      <c r="F11" s="118"/>
      <c r="G11" s="119"/>
      <c r="H11" s="91"/>
    </row>
    <row r="12" spans="1:8" x14ac:dyDescent="0.35">
      <c r="A12" s="92"/>
      <c r="B12" s="93"/>
      <c r="C12" s="93"/>
      <c r="D12" s="93"/>
      <c r="E12" s="120"/>
      <c r="F12" s="121"/>
      <c r="G12" s="122"/>
      <c r="H12" s="94"/>
    </row>
    <row r="13" spans="1:8" x14ac:dyDescent="0.35">
      <c r="A13" s="92"/>
      <c r="B13" s="93"/>
      <c r="C13" s="93"/>
      <c r="D13" s="93"/>
      <c r="E13" s="120"/>
      <c r="F13" s="121"/>
      <c r="G13" s="122"/>
      <c r="H13" s="94"/>
    </row>
    <row r="14" spans="1:8" x14ac:dyDescent="0.35">
      <c r="A14" s="92"/>
      <c r="B14" s="93"/>
      <c r="C14" s="93"/>
      <c r="D14" s="93"/>
      <c r="E14" s="120"/>
      <c r="F14" s="121"/>
      <c r="G14" s="122"/>
      <c r="H14" s="94"/>
    </row>
    <row r="15" spans="1:8" ht="15" thickBot="1" x14ac:dyDescent="0.4">
      <c r="A15" s="95"/>
      <c r="B15" s="96"/>
      <c r="C15" s="96"/>
      <c r="D15" s="96"/>
      <c r="E15" s="111"/>
      <c r="F15" s="112"/>
      <c r="G15" s="113"/>
      <c r="H15" s="97"/>
    </row>
    <row r="16" spans="1:8" ht="7.75" customHeight="1" thickBot="1" x14ac:dyDescent="0.4"/>
    <row r="17" spans="1:8" ht="15" thickBot="1" x14ac:dyDescent="0.4">
      <c r="A17" s="105" t="s">
        <v>11</v>
      </c>
      <c r="B17" s="107" t="s">
        <v>12</v>
      </c>
      <c r="C17" s="107" t="s">
        <v>13</v>
      </c>
      <c r="D17" s="109" t="s">
        <v>14</v>
      </c>
      <c r="E17" s="99" t="s">
        <v>15</v>
      </c>
      <c r="F17" s="100"/>
      <c r="G17" s="101"/>
      <c r="H17" s="44" t="s">
        <v>16</v>
      </c>
    </row>
    <row r="18" spans="1:8" ht="27.75" customHeight="1" thickBot="1" x14ac:dyDescent="0.4">
      <c r="A18" s="106"/>
      <c r="B18" s="108"/>
      <c r="C18" s="108"/>
      <c r="D18" s="110"/>
      <c r="E18" s="42" t="s">
        <v>39</v>
      </c>
      <c r="F18" s="43" t="s">
        <v>17</v>
      </c>
      <c r="G18" s="45" t="s">
        <v>18</v>
      </c>
      <c r="H18" s="46">
        <f>SUM(H19:H21)</f>
        <v>0</v>
      </c>
    </row>
    <row r="19" spans="1:8" ht="30.75" customHeight="1" x14ac:dyDescent="0.35">
      <c r="A19" s="47" t="str">
        <f>A11</f>
        <v>02/09/2024</v>
      </c>
      <c r="B19" s="12"/>
      <c r="C19" s="12"/>
      <c r="D19" s="38"/>
      <c r="E19" s="4"/>
      <c r="F19" s="4"/>
      <c r="G19" s="10">
        <f>0.59+(E19*0.04)</f>
        <v>0.59</v>
      </c>
      <c r="H19" s="48">
        <f>(F19*G19)</f>
        <v>0</v>
      </c>
    </row>
    <row r="20" spans="1:8" ht="30.75" customHeight="1" x14ac:dyDescent="0.35">
      <c r="A20" s="49"/>
      <c r="B20" s="12"/>
      <c r="C20" s="12"/>
      <c r="D20" s="38"/>
      <c r="E20" s="4"/>
      <c r="F20" s="4"/>
      <c r="G20" s="10">
        <f>0.59+(E20*0.04)</f>
        <v>0.59</v>
      </c>
      <c r="H20" s="48">
        <f t="shared" ref="H20:H21" si="0">(F20*G20)</f>
        <v>0</v>
      </c>
    </row>
    <row r="21" spans="1:8" ht="30.75" customHeight="1" thickBot="1" x14ac:dyDescent="0.4">
      <c r="A21" s="50"/>
      <c r="B21" s="51"/>
      <c r="C21" s="51"/>
      <c r="D21" s="52"/>
      <c r="E21" s="53"/>
      <c r="F21" s="53"/>
      <c r="G21" s="54">
        <f>0.59+(E21*0.04)</f>
        <v>0.59</v>
      </c>
      <c r="H21" s="88">
        <f t="shared" si="0"/>
        <v>0</v>
      </c>
    </row>
    <row r="22" spans="1:8" ht="9.5" customHeight="1" x14ac:dyDescent="0.35"/>
    <row r="23" spans="1:8" x14ac:dyDescent="0.35">
      <c r="A23" s="102" t="s">
        <v>58</v>
      </c>
      <c r="B23" s="75" t="s">
        <v>59</v>
      </c>
      <c r="C23" s="76" t="s">
        <v>60</v>
      </c>
      <c r="D23" s="41"/>
      <c r="E23" s="41"/>
      <c r="F23" s="41"/>
      <c r="G23" s="41"/>
      <c r="H23" s="41"/>
    </row>
    <row r="24" spans="1:8" x14ac:dyDescent="0.35">
      <c r="A24" s="103"/>
      <c r="B24" s="77">
        <v>10</v>
      </c>
      <c r="C24" s="147"/>
      <c r="D24" s="56">
        <f>B24*C24</f>
        <v>0</v>
      </c>
      <c r="E24" s="41"/>
      <c r="F24" s="41"/>
      <c r="G24" s="41"/>
      <c r="H24" s="41"/>
    </row>
    <row r="25" spans="1:8" x14ac:dyDescent="0.35">
      <c r="A25" s="82" t="s">
        <v>1</v>
      </c>
      <c r="B25" s="84"/>
      <c r="C25" s="87"/>
      <c r="D25" s="56">
        <f>SUM(H10:H15)</f>
        <v>0</v>
      </c>
    </row>
    <row r="26" spans="1:8" x14ac:dyDescent="0.35">
      <c r="A26" s="82" t="s">
        <v>43</v>
      </c>
      <c r="B26" s="148"/>
      <c r="C26" s="85" t="s">
        <v>4</v>
      </c>
      <c r="D26" s="2">
        <f>B26*SUM(D24:D25)/100</f>
        <v>0</v>
      </c>
      <c r="E26" t="s">
        <v>6</v>
      </c>
      <c r="F26" s="2">
        <f>SUM(D24:D25)-D26</f>
        <v>0</v>
      </c>
    </row>
    <row r="27" spans="1:8" x14ac:dyDescent="0.35">
      <c r="A27" s="82" t="s">
        <v>61</v>
      </c>
      <c r="B27" s="84"/>
      <c r="C27" s="85"/>
      <c r="D27" s="149"/>
      <c r="E27" t="s">
        <v>6</v>
      </c>
      <c r="F27" s="2">
        <f>D27</f>
        <v>0</v>
      </c>
    </row>
    <row r="28" spans="1:8" x14ac:dyDescent="0.35">
      <c r="A28" s="82" t="s">
        <v>50</v>
      </c>
      <c r="B28" s="84"/>
      <c r="C28" s="85"/>
      <c r="D28" s="150"/>
      <c r="E28" t="s">
        <v>6</v>
      </c>
      <c r="F28" s="2">
        <f>D28</f>
        <v>0</v>
      </c>
    </row>
    <row r="29" spans="1:8" x14ac:dyDescent="0.35">
      <c r="A29" s="82" t="s">
        <v>3</v>
      </c>
      <c r="B29" s="84"/>
      <c r="C29" s="85"/>
      <c r="D29" s="83"/>
      <c r="E29" t="s">
        <v>6</v>
      </c>
      <c r="F29" s="2">
        <f>H18</f>
        <v>0</v>
      </c>
    </row>
    <row r="30" spans="1:8" ht="15" thickBot="1" x14ac:dyDescent="0.4">
      <c r="D30" s="19" t="s">
        <v>5</v>
      </c>
      <c r="F30" s="7">
        <f>SUM(F26:F29)</f>
        <v>0</v>
      </c>
    </row>
    <row r="31" spans="1:8" ht="15" thickTop="1" x14ac:dyDescent="0.35"/>
    <row r="44" spans="1:1" x14ac:dyDescent="0.35">
      <c r="A44" s="20"/>
    </row>
  </sheetData>
  <mergeCells count="14">
    <mergeCell ref="E17:G17"/>
    <mergeCell ref="A23:A24"/>
    <mergeCell ref="A1:C1"/>
    <mergeCell ref="A17:A18"/>
    <mergeCell ref="B17:B18"/>
    <mergeCell ref="C17:C18"/>
    <mergeCell ref="D17:D18"/>
    <mergeCell ref="E15:G15"/>
    <mergeCell ref="E10:G10"/>
    <mergeCell ref="B8:D8"/>
    <mergeCell ref="E11:G11"/>
    <mergeCell ref="E12:G12"/>
    <mergeCell ref="E13:G13"/>
    <mergeCell ref="E14:G14"/>
  </mergeCells>
  <phoneticPr fontId="13" type="noConversion"/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8" workbookViewId="0">
      <selection activeCell="G23" sqref="G23"/>
    </sheetView>
  </sheetViews>
  <sheetFormatPr defaultRowHeight="14.5" x14ac:dyDescent="0.35"/>
  <cols>
    <col min="1" max="1" width="18.1796875" customWidth="1"/>
    <col min="2" max="2" width="12" customWidth="1"/>
    <col min="3" max="3" width="12.90625" customWidth="1"/>
    <col min="4" max="4" width="37.36328125" customWidth="1"/>
    <col min="6" max="6" width="10.26953125" customWidth="1"/>
    <col min="7" max="7" width="13.36328125" customWidth="1"/>
  </cols>
  <sheetData>
    <row r="1" spans="1:8" ht="16" thickBot="1" x14ac:dyDescent="0.4">
      <c r="A1" s="104" t="s">
        <v>42</v>
      </c>
      <c r="B1" s="104"/>
      <c r="C1" s="104"/>
      <c r="D1" s="89" t="s">
        <v>10</v>
      </c>
      <c r="F1" t="s">
        <v>9</v>
      </c>
      <c r="G1" s="3">
        <f ca="1">TODAY()</f>
        <v>45670</v>
      </c>
    </row>
    <row r="2" spans="1:8" x14ac:dyDescent="0.35">
      <c r="A2" s="19" t="s">
        <v>7</v>
      </c>
      <c r="B2" s="37" t="s">
        <v>45</v>
      </c>
    </row>
    <row r="3" spans="1:8" x14ac:dyDescent="0.35">
      <c r="A3" s="19" t="s">
        <v>40</v>
      </c>
      <c r="B3" s="37" t="s">
        <v>46</v>
      </c>
    </row>
    <row r="4" spans="1:8" x14ac:dyDescent="0.35">
      <c r="A4" s="19" t="s">
        <v>41</v>
      </c>
      <c r="B4" s="37" t="s">
        <v>47</v>
      </c>
    </row>
    <row r="5" spans="1:8" x14ac:dyDescent="0.35">
      <c r="A5" s="19" t="s">
        <v>8</v>
      </c>
      <c r="B5" s="37" t="s">
        <v>48</v>
      </c>
    </row>
    <row r="6" spans="1:8" ht="15" thickBot="1" x14ac:dyDescent="0.4"/>
    <row r="7" spans="1:8" ht="19" thickBot="1" x14ac:dyDescent="0.5">
      <c r="A7" s="28" t="s">
        <v>44</v>
      </c>
      <c r="B7" s="129" t="s">
        <v>49</v>
      </c>
      <c r="C7" s="129"/>
      <c r="D7" s="130"/>
      <c r="E7" t="s">
        <v>0</v>
      </c>
      <c r="G7" s="8">
        <f>F31</f>
        <v>114.678</v>
      </c>
    </row>
    <row r="8" spans="1:8" ht="10.75" customHeight="1" thickBot="1" x14ac:dyDescent="0.5">
      <c r="G8" s="13"/>
    </row>
    <row r="9" spans="1:8" ht="15" thickBot="1" x14ac:dyDescent="0.4">
      <c r="A9" s="59" t="s">
        <v>25</v>
      </c>
      <c r="B9" s="23" t="s">
        <v>26</v>
      </c>
      <c r="C9" s="23" t="s">
        <v>29</v>
      </c>
      <c r="D9" s="23" t="s">
        <v>27</v>
      </c>
      <c r="E9" s="114" t="s">
        <v>32</v>
      </c>
      <c r="F9" s="114"/>
      <c r="G9" s="114"/>
      <c r="H9" s="18" t="s">
        <v>24</v>
      </c>
    </row>
    <row r="10" spans="1:8" x14ac:dyDescent="0.35">
      <c r="A10" s="61">
        <v>44415</v>
      </c>
      <c r="B10" s="62" t="s">
        <v>19</v>
      </c>
      <c r="C10" s="29" t="s">
        <v>30</v>
      </c>
      <c r="D10" s="29" t="s">
        <v>28</v>
      </c>
      <c r="E10" s="126" t="s">
        <v>20</v>
      </c>
      <c r="F10" s="127"/>
      <c r="G10" s="128"/>
      <c r="H10" s="33">
        <v>16</v>
      </c>
    </row>
    <row r="11" spans="1:8" x14ac:dyDescent="0.35">
      <c r="A11" s="66">
        <v>44415</v>
      </c>
      <c r="B11" s="63" t="s">
        <v>19</v>
      </c>
      <c r="C11" s="30" t="s">
        <v>31</v>
      </c>
      <c r="D11" s="30" t="s">
        <v>28</v>
      </c>
      <c r="E11" s="123" t="s">
        <v>21</v>
      </c>
      <c r="F11" s="124"/>
      <c r="G11" s="125"/>
      <c r="H11" s="34">
        <v>16</v>
      </c>
    </row>
    <row r="12" spans="1:8" x14ac:dyDescent="0.35">
      <c r="A12" s="66">
        <v>44415</v>
      </c>
      <c r="B12" s="63" t="s">
        <v>19</v>
      </c>
      <c r="C12" s="30" t="s">
        <v>31</v>
      </c>
      <c r="D12" s="30" t="s">
        <v>28</v>
      </c>
      <c r="E12" s="123" t="s">
        <v>22</v>
      </c>
      <c r="F12" s="124"/>
      <c r="G12" s="125"/>
      <c r="H12" s="34">
        <v>16</v>
      </c>
    </row>
    <row r="13" spans="1:8" x14ac:dyDescent="0.35">
      <c r="A13" s="66">
        <v>44415</v>
      </c>
      <c r="B13" s="63" t="s">
        <v>19</v>
      </c>
      <c r="C13" s="30" t="s">
        <v>30</v>
      </c>
      <c r="D13" s="30" t="s">
        <v>28</v>
      </c>
      <c r="E13" s="123" t="s">
        <v>23</v>
      </c>
      <c r="F13" s="124"/>
      <c r="G13" s="125"/>
      <c r="H13" s="34">
        <v>16</v>
      </c>
    </row>
    <row r="14" spans="1:8" x14ac:dyDescent="0.35">
      <c r="A14" s="31"/>
      <c r="B14" s="64"/>
      <c r="C14" s="31"/>
      <c r="D14" s="31"/>
      <c r="E14" s="123"/>
      <c r="F14" s="124"/>
      <c r="G14" s="125"/>
      <c r="H14" s="34"/>
    </row>
    <row r="15" spans="1:8" x14ac:dyDescent="0.35">
      <c r="A15" s="66">
        <v>44416</v>
      </c>
      <c r="B15" s="63" t="s">
        <v>19</v>
      </c>
      <c r="C15" s="30" t="s">
        <v>33</v>
      </c>
      <c r="D15" s="30" t="s">
        <v>35</v>
      </c>
      <c r="E15" s="123" t="s">
        <v>36</v>
      </c>
      <c r="F15" s="124"/>
      <c r="G15" s="125"/>
      <c r="H15" s="34">
        <v>16</v>
      </c>
    </row>
    <row r="16" spans="1:8" x14ac:dyDescent="0.35">
      <c r="A16" s="66">
        <v>44416</v>
      </c>
      <c r="B16" s="63" t="s">
        <v>19</v>
      </c>
      <c r="C16" s="30" t="s">
        <v>34</v>
      </c>
      <c r="D16" s="30" t="s">
        <v>35</v>
      </c>
      <c r="E16" s="123" t="s">
        <v>37</v>
      </c>
      <c r="F16" s="124"/>
      <c r="G16" s="125"/>
      <c r="H16" s="34">
        <v>16</v>
      </c>
    </row>
    <row r="17" spans="1:8" ht="15" thickBot="1" x14ac:dyDescent="0.4">
      <c r="A17" s="67">
        <v>44416</v>
      </c>
      <c r="B17" s="65" t="s">
        <v>19</v>
      </c>
      <c r="C17" s="32" t="s">
        <v>33</v>
      </c>
      <c r="D17" s="32" t="s">
        <v>35</v>
      </c>
      <c r="E17" s="131" t="s">
        <v>38</v>
      </c>
      <c r="F17" s="132"/>
      <c r="G17" s="133"/>
      <c r="H17" s="35">
        <v>16</v>
      </c>
    </row>
    <row r="18" spans="1:8" ht="7.75" customHeight="1" thickBot="1" x14ac:dyDescent="0.4"/>
    <row r="19" spans="1:8" ht="15" thickBot="1" x14ac:dyDescent="0.4">
      <c r="A19" s="105" t="s">
        <v>11</v>
      </c>
      <c r="B19" s="107" t="s">
        <v>12</v>
      </c>
      <c r="C19" s="107" t="s">
        <v>13</v>
      </c>
      <c r="D19" s="109" t="s">
        <v>14</v>
      </c>
      <c r="E19" s="99" t="s">
        <v>15</v>
      </c>
      <c r="F19" s="100"/>
      <c r="G19" s="100"/>
      <c r="H19" s="68" t="s">
        <v>16</v>
      </c>
    </row>
    <row r="20" spans="1:8" ht="27.75" customHeight="1" thickBot="1" x14ac:dyDescent="0.4">
      <c r="A20" s="106"/>
      <c r="B20" s="108"/>
      <c r="C20" s="108"/>
      <c r="D20" s="110"/>
      <c r="E20" s="42" t="s">
        <v>39</v>
      </c>
      <c r="F20" s="43" t="s">
        <v>17</v>
      </c>
      <c r="G20" s="45" t="s">
        <v>18</v>
      </c>
      <c r="H20" s="69">
        <f>SUM(H21:H22)</f>
        <v>20.177999999999997</v>
      </c>
    </row>
    <row r="21" spans="1:8" ht="30.75" customHeight="1" x14ac:dyDescent="0.35">
      <c r="A21" s="70">
        <f>A10</f>
        <v>44415</v>
      </c>
      <c r="B21" s="12"/>
      <c r="C21" s="12"/>
      <c r="D21" s="38" t="s">
        <v>51</v>
      </c>
      <c r="E21" s="4"/>
      <c r="F21" s="36">
        <v>16.399999999999999</v>
      </c>
      <c r="G21" s="10">
        <f>0.59+(E21*0.04)</f>
        <v>0.59</v>
      </c>
      <c r="H21" s="71">
        <f>(F21*G21)</f>
        <v>9.6759999999999984</v>
      </c>
    </row>
    <row r="22" spans="1:8" ht="30.75" customHeight="1" thickBot="1" x14ac:dyDescent="0.4">
      <c r="A22" s="72">
        <f>A15</f>
        <v>44416</v>
      </c>
      <c r="B22" s="51"/>
      <c r="C22" s="51"/>
      <c r="D22" s="52" t="s">
        <v>51</v>
      </c>
      <c r="E22" s="53"/>
      <c r="F22" s="73">
        <v>17.8</v>
      </c>
      <c r="G22" s="54">
        <f>0.59+(E22*0.04)</f>
        <v>0.59</v>
      </c>
      <c r="H22" s="74">
        <f t="shared" ref="H22" si="0">(F22*G22)</f>
        <v>10.502000000000001</v>
      </c>
    </row>
    <row r="23" spans="1:8" ht="5.5" customHeight="1" x14ac:dyDescent="0.35"/>
    <row r="24" spans="1:8" x14ac:dyDescent="0.35">
      <c r="A24" s="102" t="s">
        <v>58</v>
      </c>
      <c r="B24" s="75" t="s">
        <v>59</v>
      </c>
      <c r="C24" s="76" t="s">
        <v>60</v>
      </c>
      <c r="D24" s="41"/>
      <c r="E24" s="41"/>
      <c r="F24" s="41"/>
      <c r="G24" s="41"/>
      <c r="H24" s="41"/>
    </row>
    <row r="25" spans="1:8" x14ac:dyDescent="0.35">
      <c r="A25" s="103"/>
      <c r="B25" s="77">
        <v>10</v>
      </c>
      <c r="C25" s="55">
        <v>3</v>
      </c>
      <c r="D25" s="56">
        <f>B25*C25</f>
        <v>30</v>
      </c>
      <c r="E25" s="41"/>
      <c r="F25" s="41"/>
      <c r="G25" s="41"/>
      <c r="H25" s="41"/>
    </row>
    <row r="26" spans="1:8" x14ac:dyDescent="0.35">
      <c r="A26" s="82" t="s">
        <v>1</v>
      </c>
      <c r="B26" s="78"/>
      <c r="C26" s="78"/>
      <c r="D26" s="22">
        <f>SUM(H11:H17)</f>
        <v>96</v>
      </c>
    </row>
    <row r="27" spans="1:8" x14ac:dyDescent="0.35">
      <c r="A27" s="82" t="s">
        <v>43</v>
      </c>
      <c r="B27" s="81">
        <v>25</v>
      </c>
      <c r="C27" s="79" t="s">
        <v>4</v>
      </c>
      <c r="D27" s="80">
        <f>B27*SUM(D25:D26)/100</f>
        <v>31.5</v>
      </c>
      <c r="E27" t="s">
        <v>6</v>
      </c>
      <c r="F27" s="2">
        <f>SUM(D25:D26)-D27</f>
        <v>94.5</v>
      </c>
    </row>
    <row r="28" spans="1:8" x14ac:dyDescent="0.35">
      <c r="A28" s="82" t="s">
        <v>2</v>
      </c>
      <c r="B28" s="78"/>
      <c r="C28" s="79"/>
      <c r="D28" s="22"/>
      <c r="E28" t="s">
        <v>6</v>
      </c>
      <c r="F28" s="2">
        <f>D28</f>
        <v>0</v>
      </c>
    </row>
    <row r="29" spans="1:8" x14ac:dyDescent="0.35">
      <c r="A29" s="82" t="s">
        <v>50</v>
      </c>
      <c r="B29" s="78"/>
      <c r="C29" s="79"/>
      <c r="D29" s="22"/>
      <c r="E29" t="s">
        <v>6</v>
      </c>
      <c r="F29" s="2">
        <f>D29</f>
        <v>0</v>
      </c>
    </row>
    <row r="30" spans="1:8" x14ac:dyDescent="0.35">
      <c r="A30" s="82" t="s">
        <v>3</v>
      </c>
      <c r="B30" s="84"/>
      <c r="C30" s="85"/>
      <c r="D30" s="83"/>
      <c r="E30" t="s">
        <v>6</v>
      </c>
      <c r="F30" s="2">
        <f>H20</f>
        <v>20.177999999999997</v>
      </c>
    </row>
    <row r="31" spans="1:8" ht="15" thickBot="1" x14ac:dyDescent="0.4">
      <c r="D31" s="19" t="s">
        <v>5</v>
      </c>
      <c r="F31" s="7">
        <f>SUM(F27:F30)</f>
        <v>114.678</v>
      </c>
    </row>
    <row r="32" spans="1:8" ht="15" thickTop="1" x14ac:dyDescent="0.35">
      <c r="F32" s="1"/>
    </row>
    <row r="46" spans="1:1" x14ac:dyDescent="0.35">
      <c r="A46" s="20"/>
    </row>
  </sheetData>
  <mergeCells count="17">
    <mergeCell ref="D19:D20"/>
    <mergeCell ref="E19:G19"/>
    <mergeCell ref="A24:A25"/>
    <mergeCell ref="E13:G13"/>
    <mergeCell ref="A1:C1"/>
    <mergeCell ref="E10:G10"/>
    <mergeCell ref="E11:G11"/>
    <mergeCell ref="E12:G12"/>
    <mergeCell ref="B7:D7"/>
    <mergeCell ref="E9:G9"/>
    <mergeCell ref="E14:G14"/>
    <mergeCell ref="E15:G15"/>
    <mergeCell ref="E16:G16"/>
    <mergeCell ref="E17:G17"/>
    <mergeCell ref="A19:A20"/>
    <mergeCell ref="B19:B20"/>
    <mergeCell ref="C19:C20"/>
  </mergeCells>
  <pageMargins left="0.7" right="0.7" top="0.75" bottom="0.75" header="0.3" footer="0.3"/>
  <pageSetup paperSize="9" orientation="landscape" r:id="rId1"/>
  <ignoredErrors>
    <ignoredError sqref="D2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CBAA-7749-4E4F-9890-E605DA814A9D}">
  <dimension ref="A1:H43"/>
  <sheetViews>
    <sheetView workbookViewId="0">
      <selection activeCell="A22" sqref="A22:G22"/>
    </sheetView>
  </sheetViews>
  <sheetFormatPr defaultRowHeight="14.5" x14ac:dyDescent="0.35"/>
  <cols>
    <col min="1" max="1" width="18.54296875" customWidth="1"/>
    <col min="2" max="2" width="12" customWidth="1"/>
    <col min="3" max="3" width="12.90625" customWidth="1"/>
    <col min="4" max="4" width="37.36328125" customWidth="1"/>
    <col min="6" max="6" width="10.453125" customWidth="1"/>
    <col min="7" max="7" width="13.36328125" customWidth="1"/>
  </cols>
  <sheetData>
    <row r="1" spans="1:8" ht="21.5" thickBot="1" x14ac:dyDescent="0.55000000000000004">
      <c r="A1" s="104" t="s">
        <v>42</v>
      </c>
      <c r="B1" s="104"/>
      <c r="C1" s="104"/>
      <c r="D1" s="16" t="s">
        <v>10</v>
      </c>
      <c r="F1" t="s">
        <v>9</v>
      </c>
      <c r="G1" s="3">
        <f ca="1">TODAY()</f>
        <v>45670</v>
      </c>
    </row>
    <row r="2" spans="1:8" x14ac:dyDescent="0.35">
      <c r="A2" s="19" t="s">
        <v>7</v>
      </c>
      <c r="B2" s="37" t="s">
        <v>45</v>
      </c>
    </row>
    <row r="3" spans="1:8" x14ac:dyDescent="0.35">
      <c r="A3" s="19" t="s">
        <v>40</v>
      </c>
      <c r="B3" s="37" t="s">
        <v>46</v>
      </c>
    </row>
    <row r="4" spans="1:8" x14ac:dyDescent="0.35">
      <c r="A4" s="19" t="s">
        <v>41</v>
      </c>
      <c r="B4" s="37" t="s">
        <v>47</v>
      </c>
    </row>
    <row r="5" spans="1:8" x14ac:dyDescent="0.35">
      <c r="A5" s="19" t="s">
        <v>8</v>
      </c>
      <c r="B5" s="37" t="s">
        <v>48</v>
      </c>
    </row>
    <row r="6" spans="1:8" x14ac:dyDescent="0.35">
      <c r="A6" s="19" t="s">
        <v>57</v>
      </c>
      <c r="B6" s="37"/>
    </row>
    <row r="7" spans="1:8" ht="6.65" customHeight="1" thickBot="1" x14ac:dyDescent="0.4"/>
    <row r="8" spans="1:8" ht="19" thickBot="1" x14ac:dyDescent="0.5">
      <c r="A8" s="28" t="s">
        <v>44</v>
      </c>
      <c r="B8" s="115" t="s">
        <v>52</v>
      </c>
      <c r="C8" s="115"/>
      <c r="D8" s="116"/>
      <c r="E8" t="s">
        <v>0</v>
      </c>
      <c r="G8" s="8">
        <f>F28</f>
        <v>196.518</v>
      </c>
    </row>
    <row r="9" spans="1:8" ht="10.75" customHeight="1" thickBot="1" x14ac:dyDescent="0.5">
      <c r="G9" s="13"/>
    </row>
    <row r="10" spans="1:8" ht="15" thickBot="1" x14ac:dyDescent="0.4">
      <c r="A10" s="59" t="s">
        <v>25</v>
      </c>
      <c r="B10" s="23" t="s">
        <v>26</v>
      </c>
      <c r="C10" s="23" t="s">
        <v>29</v>
      </c>
      <c r="D10" s="23" t="s">
        <v>27</v>
      </c>
      <c r="E10" s="114" t="s">
        <v>32</v>
      </c>
      <c r="F10" s="114"/>
      <c r="G10" s="114"/>
      <c r="H10" s="18" t="s">
        <v>24</v>
      </c>
    </row>
    <row r="11" spans="1:8" x14ac:dyDescent="0.35">
      <c r="A11" s="61">
        <v>44415</v>
      </c>
      <c r="B11" s="57"/>
      <c r="C11" s="25"/>
      <c r="D11" s="25" t="s">
        <v>53</v>
      </c>
      <c r="E11" s="137" t="s">
        <v>54</v>
      </c>
      <c r="F11" s="138"/>
      <c r="G11" s="139"/>
      <c r="H11" s="17">
        <v>50</v>
      </c>
    </row>
    <row r="12" spans="1:8" x14ac:dyDescent="0.35">
      <c r="A12" s="66">
        <v>44416</v>
      </c>
      <c r="B12" s="58"/>
      <c r="C12" s="26"/>
      <c r="D12" s="26" t="s">
        <v>53</v>
      </c>
      <c r="E12" s="134" t="s">
        <v>55</v>
      </c>
      <c r="F12" s="135"/>
      <c r="G12" s="136"/>
      <c r="H12" s="14">
        <v>71</v>
      </c>
    </row>
    <row r="13" spans="1:8" x14ac:dyDescent="0.35">
      <c r="A13" s="66">
        <v>44417</v>
      </c>
      <c r="B13" s="58"/>
      <c r="C13" s="26"/>
      <c r="D13" s="26" t="s">
        <v>53</v>
      </c>
      <c r="E13" s="134" t="s">
        <v>56</v>
      </c>
      <c r="F13" s="135"/>
      <c r="G13" s="136"/>
      <c r="H13" s="14">
        <v>71</v>
      </c>
    </row>
    <row r="14" spans="1:8" x14ac:dyDescent="0.35">
      <c r="A14" s="39"/>
      <c r="B14" s="58"/>
      <c r="C14" s="26"/>
      <c r="D14" s="26"/>
      <c r="E14" s="134"/>
      <c r="F14" s="135"/>
      <c r="G14" s="136"/>
      <c r="H14" s="14"/>
    </row>
    <row r="15" spans="1:8" ht="15" thickBot="1" x14ac:dyDescent="0.4">
      <c r="A15" s="40"/>
      <c r="B15" s="60"/>
      <c r="C15" s="27"/>
      <c r="D15" s="27"/>
      <c r="E15" s="141"/>
      <c r="F15" s="142"/>
      <c r="G15" s="143"/>
      <c r="H15" s="15"/>
    </row>
    <row r="16" spans="1:8" ht="7.75" customHeight="1" x14ac:dyDescent="0.35"/>
    <row r="17" spans="1:8" x14ac:dyDescent="0.35">
      <c r="A17" s="110" t="s">
        <v>11</v>
      </c>
      <c r="B17" s="108" t="s">
        <v>12</v>
      </c>
      <c r="C17" s="108" t="s">
        <v>13</v>
      </c>
      <c r="D17" s="110" t="s">
        <v>14</v>
      </c>
      <c r="E17" s="9" t="s">
        <v>15</v>
      </c>
      <c r="F17" s="9"/>
      <c r="G17" s="10"/>
      <c r="H17" s="108" t="s">
        <v>16</v>
      </c>
    </row>
    <row r="18" spans="1:8" ht="27.75" customHeight="1" x14ac:dyDescent="0.35">
      <c r="A18" s="110"/>
      <c r="B18" s="108"/>
      <c r="C18" s="108"/>
      <c r="D18" s="110"/>
      <c r="E18" s="11" t="s">
        <v>39</v>
      </c>
      <c r="F18" s="9" t="s">
        <v>17</v>
      </c>
      <c r="G18" s="10" t="s">
        <v>18</v>
      </c>
      <c r="H18" s="108"/>
    </row>
    <row r="19" spans="1:8" ht="30.75" customHeight="1" x14ac:dyDescent="0.35">
      <c r="A19" s="98">
        <f>A11</f>
        <v>44415</v>
      </c>
      <c r="B19" s="12"/>
      <c r="C19" s="12"/>
      <c r="D19" s="38" t="s">
        <v>51</v>
      </c>
      <c r="E19" s="4"/>
      <c r="F19" s="4">
        <v>13.4</v>
      </c>
      <c r="G19" s="10">
        <f>0.59+(E19*0.04)</f>
        <v>0.59</v>
      </c>
      <c r="H19" s="5">
        <f>(F19*G19)</f>
        <v>7.9059999999999997</v>
      </c>
    </row>
    <row r="20" spans="1:8" ht="30.75" customHeight="1" x14ac:dyDescent="0.35">
      <c r="A20" s="98">
        <f>A12</f>
        <v>44416</v>
      </c>
      <c r="B20" s="12"/>
      <c r="C20" s="12"/>
      <c r="D20" s="38" t="s">
        <v>51</v>
      </c>
      <c r="E20" s="4"/>
      <c r="F20" s="4">
        <v>13.4</v>
      </c>
      <c r="G20" s="10">
        <f>0.59+(E20*0.04)</f>
        <v>0.59</v>
      </c>
      <c r="H20" s="5">
        <f t="shared" ref="H20:H21" si="0">(F20*G20)</f>
        <v>7.9059999999999997</v>
      </c>
    </row>
    <row r="21" spans="1:8" ht="30.75" customHeight="1" x14ac:dyDescent="0.35">
      <c r="A21" s="98">
        <f>A13</f>
        <v>44417</v>
      </c>
      <c r="B21" s="12"/>
      <c r="C21" s="12"/>
      <c r="D21" s="38" t="s">
        <v>51</v>
      </c>
      <c r="E21" s="4"/>
      <c r="F21" s="4">
        <v>13.4</v>
      </c>
      <c r="G21" s="10">
        <f>0.59+(E21*0.04)</f>
        <v>0.59</v>
      </c>
      <c r="H21" s="5">
        <f t="shared" si="0"/>
        <v>7.9059999999999997</v>
      </c>
    </row>
    <row r="22" spans="1:8" ht="15" thickBot="1" x14ac:dyDescent="0.4">
      <c r="A22" s="140"/>
      <c r="B22" s="140"/>
      <c r="C22" s="140"/>
      <c r="D22" s="140"/>
      <c r="E22" s="140"/>
      <c r="F22" s="140"/>
      <c r="G22" s="140"/>
      <c r="H22" s="6">
        <f>SUM(H19:H21)</f>
        <v>23.718</v>
      </c>
    </row>
    <row r="23" spans="1:8" ht="15" thickTop="1" x14ac:dyDescent="0.35">
      <c r="A23" s="82" t="s">
        <v>1</v>
      </c>
      <c r="B23" s="84"/>
      <c r="C23" s="87"/>
      <c r="D23" s="56">
        <f>SUM(H11:H15)</f>
        <v>192</v>
      </c>
    </row>
    <row r="24" spans="1:8" x14ac:dyDescent="0.35">
      <c r="A24" s="82" t="s">
        <v>43</v>
      </c>
      <c r="B24" s="21">
        <v>10</v>
      </c>
      <c r="C24" s="85" t="s">
        <v>4</v>
      </c>
      <c r="D24" s="2">
        <f>B24*D23/100</f>
        <v>19.2</v>
      </c>
      <c r="E24" t="s">
        <v>6</v>
      </c>
      <c r="F24" s="2">
        <f>D23-D24</f>
        <v>172.8</v>
      </c>
    </row>
    <row r="25" spans="1:8" x14ac:dyDescent="0.35">
      <c r="A25" s="82" t="s">
        <v>2</v>
      </c>
      <c r="B25" s="84"/>
      <c r="C25" s="85"/>
      <c r="D25" s="56"/>
      <c r="E25" t="s">
        <v>6</v>
      </c>
      <c r="F25" s="2">
        <f>D25</f>
        <v>0</v>
      </c>
    </row>
    <row r="26" spans="1:8" x14ac:dyDescent="0.35">
      <c r="A26" s="82" t="s">
        <v>50</v>
      </c>
      <c r="B26" s="84"/>
      <c r="C26" s="85"/>
      <c r="D26" s="86"/>
      <c r="E26" t="s">
        <v>6</v>
      </c>
      <c r="F26" s="2">
        <f>D26</f>
        <v>0</v>
      </c>
    </row>
    <row r="27" spans="1:8" x14ac:dyDescent="0.35">
      <c r="A27" s="82" t="s">
        <v>3</v>
      </c>
      <c r="B27" s="84"/>
      <c r="C27" s="85"/>
      <c r="D27" s="83"/>
      <c r="E27" t="s">
        <v>6</v>
      </c>
      <c r="F27" s="2">
        <f>H22</f>
        <v>23.718</v>
      </c>
    </row>
    <row r="28" spans="1:8" ht="15" thickBot="1" x14ac:dyDescent="0.4">
      <c r="D28" s="19" t="s">
        <v>5</v>
      </c>
      <c r="F28" s="7">
        <f>SUM(F24:F27)</f>
        <v>196.518</v>
      </c>
    </row>
    <row r="29" spans="1:8" ht="15" thickTop="1" x14ac:dyDescent="0.35">
      <c r="F29" s="1"/>
    </row>
    <row r="43" spans="1:1" x14ac:dyDescent="0.35">
      <c r="A43" s="20"/>
    </row>
  </sheetData>
  <mergeCells count="14">
    <mergeCell ref="H17:H18"/>
    <mergeCell ref="A22:G22"/>
    <mergeCell ref="E14:G14"/>
    <mergeCell ref="E15:G15"/>
    <mergeCell ref="A17:A18"/>
    <mergeCell ref="B17:B18"/>
    <mergeCell ref="C17:C18"/>
    <mergeCell ref="D17:D18"/>
    <mergeCell ref="E13:G13"/>
    <mergeCell ref="A1:C1"/>
    <mergeCell ref="B8:D8"/>
    <mergeCell ref="E10:G10"/>
    <mergeCell ref="E11:G11"/>
    <mergeCell ref="E12:G1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A32B1C0913E4AB88084325AD693BB" ma:contentTypeVersion="16" ma:contentTypeDescription="Create a new document." ma:contentTypeScope="" ma:versionID="a3d40bac4dd5d9437e57f131da5225d8">
  <xsd:schema xmlns:xsd="http://www.w3.org/2001/XMLSchema" xmlns:xs="http://www.w3.org/2001/XMLSchema" xmlns:p="http://schemas.microsoft.com/office/2006/metadata/properties" xmlns:ns3="d6e3b531-fae4-4a9d-a695-5491ce1987f0" xmlns:ns4="f9aceee2-506e-4cf2-97f4-ce6c20b3f726" targetNamespace="http://schemas.microsoft.com/office/2006/metadata/properties" ma:root="true" ma:fieldsID="9aa306664d1c5b13c63cdfa5612d49f7" ns3:_="" ns4:_="">
    <xsd:import namespace="d6e3b531-fae4-4a9d-a695-5491ce1987f0"/>
    <xsd:import namespace="f9aceee2-506e-4cf2-97f4-ce6c20b3f7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3b531-fae4-4a9d-a695-5491ce198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ceee2-506e-4cf2-97f4-ce6c20b3f7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e3b531-fae4-4a9d-a695-5491ce1987f0" xsi:nil="true"/>
  </documentManagement>
</p:properties>
</file>

<file path=customXml/itemProps1.xml><?xml version="1.0" encoding="utf-8"?>
<ds:datastoreItem xmlns:ds="http://schemas.openxmlformats.org/officeDocument/2006/customXml" ds:itemID="{D4F2FCC6-FB0F-4811-BD3F-A4516A2D0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e3b531-fae4-4a9d-a695-5491ce1987f0"/>
    <ds:schemaRef ds:uri="f9aceee2-506e-4cf2-97f4-ce6c20b3f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84014-60CF-4E49-812A-AB0ADCDE9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F2B9A-409D-4EB3-BE39-FCAAF02F003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d6e3b531-fae4-4a9d-a695-5491ce1987f0"/>
    <ds:schemaRef ds:uri="f9aceee2-506e-4cf2-97f4-ce6c20b3f726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Lasku</vt:lpstr>
      <vt:lpstr>Malli ohje turnaus</vt:lpstr>
      <vt:lpstr>Malli ohje harkkapeli</vt:lpstr>
    </vt:vector>
  </TitlesOfParts>
  <Company>Hyria koulutus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 Jorma</dc:creator>
  <cp:lastModifiedBy>Juurinen, Tero</cp:lastModifiedBy>
  <cp:lastPrinted>2025-01-13T13:37:06Z</cp:lastPrinted>
  <dcterms:created xsi:type="dcterms:W3CDTF">2011-01-11T17:25:52Z</dcterms:created>
  <dcterms:modified xsi:type="dcterms:W3CDTF">2025-01-13T13:38:01Z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iteId">
    <vt:lpwstr>a4f1aa99-bd23-4521-a3c0-1d07bdce1616</vt:lpwstr>
  </property>
  <property fmtid="{D5CDD505-2E9C-101B-9397-08002B2CF9AE}" pid="4" name="MSIP_Label_d98db05b-8d0f-4671-968e-683e694bb3b1_Owner">
    <vt:lpwstr>tero.juurinen@uponor.com</vt:lpwstr>
  </property>
  <property fmtid="{D5CDD505-2E9C-101B-9397-08002B2CF9AE}" pid="5" name="MSIP_Label_d98db05b-8d0f-4671-968e-683e694bb3b1_SetDate">
    <vt:lpwstr>2020-01-19T08:58:56.7634431Z</vt:lpwstr>
  </property>
  <property fmtid="{D5CDD505-2E9C-101B-9397-08002B2CF9AE}" pid="6" name="MSIP_Label_d98db05b-8d0f-4671-968e-683e694bb3b1_Name">
    <vt:lpwstr>Internal</vt:lpwstr>
  </property>
  <property fmtid="{D5CDD505-2E9C-101B-9397-08002B2CF9AE}" pid="7" name="MSIP_Label_d98db05b-8d0f-4671-968e-683e694bb3b1_Application">
    <vt:lpwstr>Microsoft Azure Information Protection</vt:lpwstr>
  </property>
  <property fmtid="{D5CDD505-2E9C-101B-9397-08002B2CF9AE}" pid="8" name="MSIP_Label_d98db05b-8d0f-4671-968e-683e694bb3b1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0x010100255A32B1C0913E4AB88084325AD693BB</vt:lpwstr>
  </property>
</Properties>
</file>