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o\Desktop\Syysliittokokous 2025 Valmiit dokumentit\"/>
    </mc:Choice>
  </mc:AlternateContent>
  <xr:revisionPtr revIDLastSave="0" documentId="8_{855D501B-3102-4BAD-BBF7-0A5E1E921B36}" xr6:coauthVersionLast="47" xr6:coauthVersionMax="47" xr10:uidLastSave="{00000000-0000-0000-0000-000000000000}"/>
  <bookViews>
    <workbookView xWindow="-110" yWindow="-110" windowWidth="19420" windowHeight="10300" xr2:uid="{9E9E061D-DB83-404D-88C1-395242E02619}"/>
  </bookViews>
  <sheets>
    <sheet name="Kohdelaskentataulukko_tuloslask" sheetId="1" r:id="rId1"/>
  </sheets>
  <calcPr calcId="191029"/>
</workbook>
</file>

<file path=xl/calcChain.xml><?xml version="1.0" encoding="utf-8"?>
<calcChain xmlns="http://schemas.openxmlformats.org/spreadsheetml/2006/main">
  <c r="F36" i="1" l="1"/>
  <c r="B77" i="1" l="1"/>
  <c r="I77" i="1" s="1"/>
  <c r="C77" i="1"/>
  <c r="C76" i="1" s="1"/>
  <c r="C75" i="1" s="1"/>
  <c r="D77" i="1"/>
  <c r="D76" i="1" s="1"/>
  <c r="D75" i="1" s="1"/>
  <c r="E77" i="1"/>
  <c r="E76" i="1" s="1"/>
  <c r="E75" i="1" s="1"/>
  <c r="F77" i="1"/>
  <c r="F76" i="1" s="1"/>
  <c r="F75" i="1" s="1"/>
  <c r="G77" i="1"/>
  <c r="G76" i="1" s="1"/>
  <c r="G75" i="1" s="1"/>
  <c r="H77" i="1"/>
  <c r="H76" i="1" s="1"/>
  <c r="H75" i="1" s="1"/>
  <c r="I78" i="1"/>
  <c r="I72" i="1"/>
  <c r="I67" i="1"/>
  <c r="I49" i="1"/>
  <c r="I48" i="1"/>
  <c r="I42" i="1"/>
  <c r="B29" i="1"/>
  <c r="C29" i="1"/>
  <c r="D29" i="1"/>
  <c r="E29" i="1"/>
  <c r="F29" i="1"/>
  <c r="G29" i="1"/>
  <c r="H29" i="1"/>
  <c r="I30" i="1"/>
  <c r="B15" i="1"/>
  <c r="I18" i="1"/>
  <c r="I68" i="1"/>
  <c r="I11" i="1"/>
  <c r="I46" i="1"/>
  <c r="B76" i="1" l="1"/>
  <c r="I29" i="1"/>
  <c r="C9" i="1"/>
  <c r="D9" i="1"/>
  <c r="E9" i="1"/>
  <c r="F9" i="1"/>
  <c r="G9" i="1"/>
  <c r="H9" i="1"/>
  <c r="B9" i="1"/>
  <c r="C80" i="1"/>
  <c r="D80" i="1"/>
  <c r="E80" i="1"/>
  <c r="F80" i="1"/>
  <c r="G80" i="1"/>
  <c r="H80" i="1"/>
  <c r="B80" i="1"/>
  <c r="C61" i="1"/>
  <c r="D61" i="1"/>
  <c r="E61" i="1"/>
  <c r="F61" i="1"/>
  <c r="G61" i="1"/>
  <c r="H61" i="1"/>
  <c r="C70" i="1"/>
  <c r="D70" i="1"/>
  <c r="E70" i="1"/>
  <c r="F70" i="1"/>
  <c r="G70" i="1"/>
  <c r="H70" i="1"/>
  <c r="B70" i="1"/>
  <c r="B61" i="1"/>
  <c r="C44" i="1"/>
  <c r="D44" i="1"/>
  <c r="E44" i="1"/>
  <c r="F44" i="1"/>
  <c r="G44" i="1"/>
  <c r="H44" i="1"/>
  <c r="B44" i="1"/>
  <c r="C40" i="1"/>
  <c r="D40" i="1"/>
  <c r="E40" i="1"/>
  <c r="F40" i="1"/>
  <c r="G40" i="1"/>
  <c r="H40" i="1"/>
  <c r="B40" i="1"/>
  <c r="C36" i="1"/>
  <c r="D36" i="1"/>
  <c r="E36" i="1"/>
  <c r="G36" i="1"/>
  <c r="H36" i="1"/>
  <c r="B36" i="1"/>
  <c r="C33" i="1"/>
  <c r="D33" i="1"/>
  <c r="E33" i="1"/>
  <c r="F33" i="1"/>
  <c r="G33" i="1"/>
  <c r="H33" i="1"/>
  <c r="B33" i="1"/>
  <c r="C31" i="1"/>
  <c r="D31" i="1"/>
  <c r="E31" i="1"/>
  <c r="F31" i="1"/>
  <c r="G31" i="1"/>
  <c r="H31" i="1"/>
  <c r="B31" i="1"/>
  <c r="C23" i="1"/>
  <c r="D23" i="1"/>
  <c r="E23" i="1"/>
  <c r="F23" i="1"/>
  <c r="G23" i="1"/>
  <c r="H23" i="1"/>
  <c r="B23" i="1"/>
  <c r="C19" i="1"/>
  <c r="D19" i="1"/>
  <c r="E19" i="1"/>
  <c r="F19" i="1"/>
  <c r="G19" i="1"/>
  <c r="H19" i="1"/>
  <c r="B19" i="1"/>
  <c r="C15" i="1"/>
  <c r="D15" i="1"/>
  <c r="E15" i="1"/>
  <c r="F15" i="1"/>
  <c r="G15" i="1"/>
  <c r="H15" i="1"/>
  <c r="I76" i="1" l="1"/>
  <c r="B75" i="1"/>
  <c r="I75" i="1" s="1"/>
  <c r="B28" i="1"/>
  <c r="B14" i="1"/>
  <c r="E60" i="1"/>
  <c r="H28" i="1"/>
  <c r="D14" i="1"/>
  <c r="C14" i="1"/>
  <c r="D60" i="1"/>
  <c r="G60" i="1"/>
  <c r="F60" i="1"/>
  <c r="G14" i="1"/>
  <c r="D28" i="1"/>
  <c r="H60" i="1"/>
  <c r="F14" i="1"/>
  <c r="C28" i="1"/>
  <c r="E14" i="1"/>
  <c r="H14" i="1"/>
  <c r="C60" i="1"/>
  <c r="G28" i="1"/>
  <c r="F28" i="1"/>
  <c r="B60" i="1"/>
  <c r="E28" i="1"/>
  <c r="C13" i="1" l="1"/>
  <c r="C8" i="1" s="1"/>
  <c r="C59" i="1" s="1"/>
  <c r="C74" i="1" s="1"/>
  <c r="D13" i="1"/>
  <c r="D8" i="1" s="1"/>
  <c r="D59" i="1" s="1"/>
  <c r="D74" i="1" s="1"/>
  <c r="F13" i="1"/>
  <c r="F8" i="1" s="1"/>
  <c r="F59" i="1" s="1"/>
  <c r="F74" i="1" s="1"/>
  <c r="E13" i="1"/>
  <c r="E8" i="1" s="1"/>
  <c r="E59" i="1" s="1"/>
  <c r="E74" i="1" s="1"/>
  <c r="H13" i="1"/>
  <c r="H8" i="1" s="1"/>
  <c r="H59" i="1" s="1"/>
  <c r="H74" i="1" s="1"/>
  <c r="B13" i="1"/>
  <c r="B8" i="1" s="1"/>
  <c r="B59" i="1" s="1"/>
  <c r="G13" i="1"/>
  <c r="G8" i="1" s="1"/>
  <c r="G59" i="1" s="1"/>
  <c r="G74" i="1" s="1"/>
  <c r="F79" i="1" l="1"/>
  <c r="F83" i="1" s="1"/>
  <c r="F84" i="1" s="1"/>
  <c r="F7" i="1" s="1"/>
  <c r="G79" i="1"/>
  <c r="G83" i="1" s="1"/>
  <c r="G84" i="1" s="1"/>
  <c r="G7" i="1" s="1"/>
  <c r="H79" i="1"/>
  <c r="H83" i="1" s="1"/>
  <c r="H84" i="1" s="1"/>
  <c r="H7" i="1" s="1"/>
  <c r="D79" i="1"/>
  <c r="D83" i="1" s="1"/>
  <c r="D84" i="1" s="1"/>
  <c r="D7" i="1" s="1"/>
  <c r="C79" i="1"/>
  <c r="C83" i="1" s="1"/>
  <c r="C84" i="1" s="1"/>
  <c r="C7" i="1" s="1"/>
  <c r="E79" i="1"/>
  <c r="E83" i="1" s="1"/>
  <c r="E84" i="1" s="1"/>
  <c r="E7" i="1" s="1"/>
  <c r="B74" i="1"/>
  <c r="B79" i="1" s="1"/>
  <c r="B83" i="1" s="1"/>
  <c r="B84" i="1" s="1"/>
  <c r="B7" i="1" s="1"/>
  <c r="I59" i="1"/>
  <c r="I13" i="1"/>
  <c r="I8" i="1"/>
  <c r="I9" i="1"/>
  <c r="I10" i="1"/>
  <c r="I12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7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9" i="1"/>
  <c r="I70" i="1"/>
  <c r="I71" i="1"/>
  <c r="I73" i="1"/>
  <c r="I80" i="1"/>
  <c r="I81" i="1"/>
  <c r="I82" i="1"/>
  <c r="I74" i="1" l="1"/>
  <c r="I7" i="1"/>
  <c r="I79" i="1"/>
  <c r="I84" i="1"/>
  <c r="I83" i="1"/>
</calcChain>
</file>

<file path=xl/sharedStrings.xml><?xml version="1.0" encoding="utf-8"?>
<sst xmlns="http://schemas.openxmlformats.org/spreadsheetml/2006/main" count="92" uniqueCount="87">
  <si>
    <t>Suomen Jousiampujain Liitto ry</t>
  </si>
  <si>
    <t>Kohdelaskentataulukko tuloslaskelmamuodossa</t>
  </si>
  <si>
    <t>Päivämääräväli</t>
  </si>
  <si>
    <t>Tilinumeroväli</t>
  </si>
  <si>
    <t>3000 -</t>
  </si>
  <si>
    <t>Tili</t>
  </si>
  <si>
    <t>20 Hallinto</t>
  </si>
  <si>
    <t>30 Harrasteliikunta (alue, juniori, seura)</t>
  </si>
  <si>
    <t>40 Kilpailutoiminta, kotimaa</t>
  </si>
  <si>
    <t>60 Paralympiatoiminta</t>
  </si>
  <si>
    <t>Kohdistamaton</t>
  </si>
  <si>
    <t>Tuloslaskelma</t>
  </si>
  <si>
    <t>Varsinainen toiminta</t>
  </si>
  <si>
    <t>Tuotot</t>
  </si>
  <si>
    <t>3000 Osanottomaksut henkilöiltä (kilpailut ja leirit)</t>
  </si>
  <si>
    <t>3100 Muut tuotot</t>
  </si>
  <si>
    <t>Kulut</t>
  </si>
  <si>
    <t>Henkilöstökulut</t>
  </si>
  <si>
    <t>3200 Palkat, vakituiset</t>
  </si>
  <si>
    <t>3212 Tuntipalkat</t>
  </si>
  <si>
    <t>Henkilösivukulut</t>
  </si>
  <si>
    <t>3250 Eläkevakuutusmaksut</t>
  </si>
  <si>
    <t>3251 Perityt eläkevakuutusmaksut</t>
  </si>
  <si>
    <t>6140 Työntekijäin TEL-maksut</t>
  </si>
  <si>
    <t>Muut henkilösivukulut</t>
  </si>
  <si>
    <t>3240 Sosiaaliturvamaksut</t>
  </si>
  <si>
    <t>3260 Lakisääteiset sosiaalivakuutukset</t>
  </si>
  <si>
    <t>3261 Perityt työttömyysvakuutusmaksut</t>
  </si>
  <si>
    <t>6420 Työntekijöiden työttömyysvakuutusmaksut</t>
  </si>
  <si>
    <t>Muut kulut</t>
  </si>
  <si>
    <t>Vapaaehtoiset henkilösivukulut</t>
  </si>
  <si>
    <t>7110 Kahvitarvikkeet</t>
  </si>
  <si>
    <t>Toimitilakulut</t>
  </si>
  <si>
    <t>3300 Tilavuokrat</t>
  </si>
  <si>
    <t>Matkakulut</t>
  </si>
  <si>
    <t>3510 Matkakulut henkilöstö</t>
  </si>
  <si>
    <t>3550 Matkakulut muut</t>
  </si>
  <si>
    <t>Hallintopalvelut</t>
  </si>
  <si>
    <t>3422 Taloushallintopalvelut</t>
  </si>
  <si>
    <t>3438 Muut ostetut palvelut</t>
  </si>
  <si>
    <t>Muut hallintokulut</t>
  </si>
  <si>
    <t>3650 Toimistotarvikkeet</t>
  </si>
  <si>
    <t>Muut liikekulut</t>
  </si>
  <si>
    <t>3280 Terveydenhoitokulut</t>
  </si>
  <si>
    <t>3750 Varusteet ja välineet</t>
  </si>
  <si>
    <t>3812 Palkintokulut</t>
  </si>
  <si>
    <t>3816 Ansiomerkit, viirit ym.</t>
  </si>
  <si>
    <t>3820 Jäsenmaksut, muut järjestöt</t>
  </si>
  <si>
    <t>3840 Postikulut</t>
  </si>
  <si>
    <t>3842 Puhelin kulut</t>
  </si>
  <si>
    <t>3846 Tietoliikennekulut</t>
  </si>
  <si>
    <t>3848 Pankkipalvelumaksut</t>
  </si>
  <si>
    <t>3860 Vahinkovakuutukset</t>
  </si>
  <si>
    <t>3890 Muut toimintakulut</t>
  </si>
  <si>
    <t>Tuotto-/kulujäämä</t>
  </si>
  <si>
    <t>Varainhankinta</t>
  </si>
  <si>
    <t>5000 Jäsenmaksutuotot</t>
  </si>
  <si>
    <t>5010 Lisenssituotot</t>
  </si>
  <si>
    <t>5011 Lisenssivakuutukset/vakuutusyhtiö (oikaisuerä)</t>
  </si>
  <si>
    <t>5030 Kilpailuluvat</t>
  </si>
  <si>
    <t>5100 Myyntituotot tarvikevälityksestä</t>
  </si>
  <si>
    <t>5280 Muut tuotot</t>
  </si>
  <si>
    <t>5700 Ostokulut, tarvikevälitys</t>
  </si>
  <si>
    <t>5980 Myyntisaamisten poistot</t>
  </si>
  <si>
    <t>Sijoitus- ja rahoitustoiminta</t>
  </si>
  <si>
    <t>Korkokulut</t>
  </si>
  <si>
    <t>6502 Viivästyskorot</t>
  </si>
  <si>
    <t>Yleisavustukset</t>
  </si>
  <si>
    <t>7000 Valtionavustus toimintaan</t>
  </si>
  <si>
    <t>7050 Erityismäärärahat</t>
  </si>
  <si>
    <t>Tilikauden tulos</t>
  </si>
  <si>
    <t>Tilikauden ylijäämä (alijäämä)</t>
  </si>
  <si>
    <t>Yhteensä</t>
  </si>
  <si>
    <t>3700 Urheilijatuet</t>
  </si>
  <si>
    <t>Palkat ja palkkiot (sivukuluineen)</t>
  </si>
  <si>
    <t>50 Huippu-urheilu, tauluammunta</t>
  </si>
  <si>
    <t>55 Huippu-urheilu, maastoammunta</t>
  </si>
  <si>
    <t>3002 Koulutuksen osanottomaksut</t>
  </si>
  <si>
    <t>3406 Ostetut palvelut</t>
  </si>
  <si>
    <t>5140 Lahjoitukset ja avustukset</t>
  </si>
  <si>
    <t>3220 Palkkiot</t>
  </si>
  <si>
    <t>3620 Painatuskulut</t>
  </si>
  <si>
    <t>3680 Pienhankinnat/käyttöomaisuus</t>
  </si>
  <si>
    <t>3800 Kokous- ja neuvottelukulut</t>
  </si>
  <si>
    <t>3808 Edustuskulut</t>
  </si>
  <si>
    <t>5120 Keräystuotot</t>
  </si>
  <si>
    <t>5900 Markkinointikulut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</si>
</sst>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16" fillId="0" borderId="0" xfId="0" applyFont="1"/>
    <xf numFmtId="4" fontId="0" fillId="0" borderId="0" xfId="0" applyNumberFormat="1"/>
    <xf numFmtId="4" fontId="16" fillId="0" borderId="0" xfId="0" applyNumberFormat="1" applyFont="1"/>
    <xf numFmtId="4" fontId="0" fillId="33" borderId="0" xfId="0" applyNumberFormat="1" applyFill="1"/>
    <xf numFmtId="0" fontId="16" fillId="0" borderId="0" xfId="0" applyFont="1" applyAlignment="1">
      <alignment wrapText="1"/>
    </xf>
    <xf numFmtId="0" fontId="0" fillId="34" borderId="0" xfId="0" applyFill="1" applyAlignment="1">
      <alignment wrapText="1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60FF-C3FB-49CA-869B-EE86385E8236}">
  <dimension ref="A1:I8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6" sqref="J6"/>
    </sheetView>
  </sheetViews>
  <sheetFormatPr defaultRowHeight="14.5" x14ac:dyDescent="0.35"/>
  <cols>
    <col min="1" max="1" width="55.36328125" bestFit="1" customWidth="1"/>
    <col min="2" max="2" width="11.1796875" customWidth="1"/>
    <col min="3" max="3" width="16.453125" customWidth="1"/>
    <col min="4" max="4" width="14.1796875" customWidth="1"/>
    <col min="5" max="5" width="16.453125" customWidth="1"/>
    <col min="6" max="6" width="16.08984375" customWidth="1"/>
    <col min="7" max="7" width="16.54296875" customWidth="1"/>
    <col min="8" max="8" width="13.1796875" bestFit="1" customWidth="1"/>
    <col min="9" max="9" width="10.36328125" bestFit="1" customWidth="1"/>
  </cols>
  <sheetData>
    <row r="1" spans="1:9" x14ac:dyDescent="0.35">
      <c r="A1" t="s">
        <v>0</v>
      </c>
      <c r="C1" t="s">
        <v>1</v>
      </c>
    </row>
    <row r="3" spans="1:9" x14ac:dyDescent="0.35">
      <c r="A3" t="s">
        <v>2</v>
      </c>
    </row>
    <row r="4" spans="1:9" x14ac:dyDescent="0.35">
      <c r="A4" t="s">
        <v>3</v>
      </c>
      <c r="C4" t="s">
        <v>4</v>
      </c>
    </row>
    <row r="6" spans="1:9" s="1" customFormat="1" ht="42" customHeight="1" x14ac:dyDescent="0.35">
      <c r="A6" s="1" t="s">
        <v>5</v>
      </c>
      <c r="B6" s="1" t="s">
        <v>6</v>
      </c>
      <c r="C6" s="1" t="s">
        <v>7</v>
      </c>
      <c r="D6" s="1" t="s">
        <v>8</v>
      </c>
      <c r="E6" s="8" t="s">
        <v>75</v>
      </c>
      <c r="F6" s="8" t="s">
        <v>76</v>
      </c>
      <c r="G6" s="1" t="s">
        <v>9</v>
      </c>
      <c r="H6" s="1" t="s">
        <v>10</v>
      </c>
      <c r="I6" s="7" t="s">
        <v>72</v>
      </c>
    </row>
    <row r="7" spans="1:9" x14ac:dyDescent="0.35">
      <c r="A7" t="s">
        <v>11</v>
      </c>
      <c r="B7" s="4">
        <f>B84</f>
        <v>32500</v>
      </c>
      <c r="C7" s="4">
        <f t="shared" ref="C7:H7" si="0">C84</f>
        <v>-6800</v>
      </c>
      <c r="D7" s="4">
        <f t="shared" si="0"/>
        <v>11400</v>
      </c>
      <c r="E7" s="4">
        <f t="shared" si="0"/>
        <v>-18800</v>
      </c>
      <c r="F7" s="4">
        <f t="shared" si="0"/>
        <v>-19100</v>
      </c>
      <c r="G7" s="4">
        <f t="shared" si="0"/>
        <v>800</v>
      </c>
      <c r="H7" s="4">
        <f t="shared" si="0"/>
        <v>0</v>
      </c>
      <c r="I7" s="4">
        <f>SUM(B7:H7)</f>
        <v>0</v>
      </c>
    </row>
    <row r="8" spans="1:9" x14ac:dyDescent="0.35">
      <c r="A8" s="3" t="s">
        <v>12</v>
      </c>
      <c r="B8" s="5">
        <f t="shared" ref="B8:H8" si="1">B9+B13</f>
        <v>-123500</v>
      </c>
      <c r="C8" s="5">
        <f t="shared" si="1"/>
        <v>-6800</v>
      </c>
      <c r="D8" s="5">
        <f t="shared" si="1"/>
        <v>-13600</v>
      </c>
      <c r="E8" s="5">
        <f t="shared" si="1"/>
        <v>-21300</v>
      </c>
      <c r="F8" s="5">
        <f t="shared" si="1"/>
        <v>-22600</v>
      </c>
      <c r="G8" s="5">
        <f t="shared" si="1"/>
        <v>-16800</v>
      </c>
      <c r="H8" s="5">
        <f t="shared" si="1"/>
        <v>0</v>
      </c>
      <c r="I8" s="5">
        <f t="shared" ref="I8:I76" si="2">SUM(B8:H8)</f>
        <v>-204600</v>
      </c>
    </row>
    <row r="9" spans="1:9" x14ac:dyDescent="0.35">
      <c r="A9" s="3" t="s">
        <v>13</v>
      </c>
      <c r="B9" s="5">
        <f t="shared" ref="B9:H9" si="3">SUM(B10:B12)</f>
        <v>0</v>
      </c>
      <c r="C9" s="5">
        <f t="shared" si="3"/>
        <v>4000</v>
      </c>
      <c r="D9" s="5">
        <f t="shared" si="3"/>
        <v>1000</v>
      </c>
      <c r="E9" s="5">
        <f t="shared" si="3"/>
        <v>33300</v>
      </c>
      <c r="F9" s="5">
        <f t="shared" si="3"/>
        <v>52500</v>
      </c>
      <c r="G9" s="5">
        <f t="shared" si="3"/>
        <v>1500</v>
      </c>
      <c r="H9" s="5">
        <f t="shared" si="3"/>
        <v>0</v>
      </c>
      <c r="I9" s="5">
        <f t="shared" si="2"/>
        <v>92300</v>
      </c>
    </row>
    <row r="10" spans="1:9" x14ac:dyDescent="0.35">
      <c r="A10" t="s">
        <v>14</v>
      </c>
      <c r="B10" s="4">
        <v>0</v>
      </c>
      <c r="C10" s="4">
        <v>2000</v>
      </c>
      <c r="D10" s="4">
        <v>0</v>
      </c>
      <c r="E10" s="4">
        <v>33300</v>
      </c>
      <c r="F10" s="4">
        <v>52500</v>
      </c>
      <c r="G10" s="4">
        <v>1500</v>
      </c>
      <c r="H10" s="4">
        <v>0</v>
      </c>
      <c r="I10" s="4">
        <f t="shared" si="2"/>
        <v>89300</v>
      </c>
    </row>
    <row r="11" spans="1:9" x14ac:dyDescent="0.35">
      <c r="A11" t="s">
        <v>77</v>
      </c>
      <c r="B11" s="4">
        <v>0</v>
      </c>
      <c r="C11" s="4">
        <v>2000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ref="I11" si="4">SUM(B11:H11)</f>
        <v>2000</v>
      </c>
    </row>
    <row r="12" spans="1:9" x14ac:dyDescent="0.35">
      <c r="A12" t="s">
        <v>15</v>
      </c>
      <c r="B12" s="4">
        <v>0</v>
      </c>
      <c r="C12" s="4">
        <v>0</v>
      </c>
      <c r="D12" s="4">
        <v>1000</v>
      </c>
      <c r="E12" s="4">
        <v>0</v>
      </c>
      <c r="F12" s="4">
        <v>0</v>
      </c>
      <c r="G12" s="4">
        <v>0</v>
      </c>
      <c r="H12" s="4">
        <v>0</v>
      </c>
      <c r="I12" s="4">
        <f t="shared" si="2"/>
        <v>1000</v>
      </c>
    </row>
    <row r="13" spans="1:9" x14ac:dyDescent="0.35">
      <c r="A13" s="3" t="s">
        <v>16</v>
      </c>
      <c r="B13" s="5">
        <f t="shared" ref="B13:H13" si="5">B14+B28</f>
        <v>-123500</v>
      </c>
      <c r="C13" s="5">
        <f t="shared" si="5"/>
        <v>-10800</v>
      </c>
      <c r="D13" s="5">
        <f t="shared" si="5"/>
        <v>-14600</v>
      </c>
      <c r="E13" s="5">
        <f t="shared" si="5"/>
        <v>-54600</v>
      </c>
      <c r="F13" s="5">
        <f t="shared" si="5"/>
        <v>-75100</v>
      </c>
      <c r="G13" s="5">
        <f t="shared" si="5"/>
        <v>-18300</v>
      </c>
      <c r="H13" s="5">
        <f t="shared" si="5"/>
        <v>0</v>
      </c>
      <c r="I13" s="5">
        <f>SUM(B13:H13)</f>
        <v>-296900</v>
      </c>
    </row>
    <row r="14" spans="1:9" x14ac:dyDescent="0.35">
      <c r="A14" s="3" t="s">
        <v>17</v>
      </c>
      <c r="B14" s="5">
        <f t="shared" ref="B14:H14" si="6">B15+B19+B23</f>
        <v>-100100</v>
      </c>
      <c r="C14" s="5">
        <f t="shared" si="6"/>
        <v>0</v>
      </c>
      <c r="D14" s="5">
        <f t="shared" si="6"/>
        <v>0</v>
      </c>
      <c r="E14" s="5">
        <f t="shared" si="6"/>
        <v>-7000</v>
      </c>
      <c r="F14" s="5">
        <f t="shared" si="6"/>
        <v>-5000</v>
      </c>
      <c r="G14" s="5">
        <f t="shared" si="6"/>
        <v>-1000</v>
      </c>
      <c r="H14" s="5">
        <f t="shared" si="6"/>
        <v>0</v>
      </c>
      <c r="I14" s="5">
        <f t="shared" si="2"/>
        <v>-113100</v>
      </c>
    </row>
    <row r="15" spans="1:9" x14ac:dyDescent="0.35">
      <c r="A15" s="2" t="s">
        <v>74</v>
      </c>
      <c r="B15" s="6">
        <f t="shared" ref="B15:H15" si="7">SUM(B16:B18)</f>
        <v>-100100</v>
      </c>
      <c r="C15" s="6">
        <f t="shared" si="7"/>
        <v>0</v>
      </c>
      <c r="D15" s="6">
        <f t="shared" si="7"/>
        <v>0</v>
      </c>
      <c r="E15" s="6">
        <f t="shared" si="7"/>
        <v>-7000</v>
      </c>
      <c r="F15" s="6">
        <f t="shared" si="7"/>
        <v>-5000</v>
      </c>
      <c r="G15" s="6">
        <f t="shared" si="7"/>
        <v>-1000</v>
      </c>
      <c r="H15" s="6">
        <f t="shared" si="7"/>
        <v>0</v>
      </c>
      <c r="I15" s="4">
        <f t="shared" si="2"/>
        <v>-113100</v>
      </c>
    </row>
    <row r="16" spans="1:9" x14ac:dyDescent="0.35">
      <c r="A16" t="s">
        <v>18</v>
      </c>
      <c r="B16" s="4">
        <v>-100100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2"/>
        <v>-100100</v>
      </c>
    </row>
    <row r="17" spans="1:9" x14ac:dyDescent="0.35">
      <c r="A17" t="s">
        <v>19</v>
      </c>
      <c r="B17" s="4">
        <v>0</v>
      </c>
      <c r="C17" s="4">
        <v>0</v>
      </c>
      <c r="D17" s="4">
        <v>0</v>
      </c>
      <c r="E17" s="4">
        <v>-7000</v>
      </c>
      <c r="F17" s="4">
        <v>-5000</v>
      </c>
      <c r="G17" s="4">
        <v>-1000</v>
      </c>
      <c r="H17" s="4">
        <v>0</v>
      </c>
      <c r="I17" s="4">
        <f t="shared" si="2"/>
        <v>-13000</v>
      </c>
    </row>
    <row r="18" spans="1:9" x14ac:dyDescent="0.35">
      <c r="A18" t="s">
        <v>80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2"/>
        <v>0</v>
      </c>
    </row>
    <row r="19" spans="1:9" hidden="1" x14ac:dyDescent="0.35">
      <c r="A19" s="2" t="s">
        <v>20</v>
      </c>
      <c r="B19" s="6">
        <f>SUM(B20:B22)</f>
        <v>0</v>
      </c>
      <c r="C19" s="6">
        <f t="shared" ref="C19:H19" si="8">SUM(C20:C22)</f>
        <v>0</v>
      </c>
      <c r="D19" s="6">
        <f t="shared" si="8"/>
        <v>0</v>
      </c>
      <c r="E19" s="6">
        <f t="shared" si="8"/>
        <v>0</v>
      </c>
      <c r="F19" s="6">
        <f t="shared" si="8"/>
        <v>0</v>
      </c>
      <c r="G19" s="6">
        <f t="shared" si="8"/>
        <v>0</v>
      </c>
      <c r="H19" s="6">
        <f t="shared" si="8"/>
        <v>0</v>
      </c>
      <c r="I19" s="4">
        <f t="shared" si="2"/>
        <v>0</v>
      </c>
    </row>
    <row r="20" spans="1:9" hidden="1" x14ac:dyDescent="0.35">
      <c r="A20" t="s">
        <v>21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2"/>
        <v>0</v>
      </c>
    </row>
    <row r="21" spans="1:9" hidden="1" x14ac:dyDescent="0.35">
      <c r="A21" t="s">
        <v>22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2"/>
        <v>0</v>
      </c>
    </row>
    <row r="22" spans="1:9" hidden="1" x14ac:dyDescent="0.35">
      <c r="A22" t="s">
        <v>23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f t="shared" si="2"/>
        <v>0</v>
      </c>
    </row>
    <row r="23" spans="1:9" hidden="1" x14ac:dyDescent="0.35">
      <c r="A23" s="2" t="s">
        <v>24</v>
      </c>
      <c r="B23" s="6">
        <f>SUM(B24:B27)</f>
        <v>0</v>
      </c>
      <c r="C23" s="6">
        <f t="shared" ref="C23:H23" si="9">SUM(C24:C27)</f>
        <v>0</v>
      </c>
      <c r="D23" s="6">
        <f t="shared" si="9"/>
        <v>0</v>
      </c>
      <c r="E23" s="6">
        <f t="shared" si="9"/>
        <v>0</v>
      </c>
      <c r="F23" s="6">
        <f t="shared" si="9"/>
        <v>0</v>
      </c>
      <c r="G23" s="6">
        <f t="shared" si="9"/>
        <v>0</v>
      </c>
      <c r="H23" s="6">
        <f t="shared" si="9"/>
        <v>0</v>
      </c>
      <c r="I23" s="4">
        <f t="shared" si="2"/>
        <v>0</v>
      </c>
    </row>
    <row r="24" spans="1:9" hidden="1" x14ac:dyDescent="0.35">
      <c r="A24" t="s">
        <v>25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2"/>
        <v>0</v>
      </c>
    </row>
    <row r="25" spans="1:9" hidden="1" x14ac:dyDescent="0.35">
      <c r="A25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 t="shared" si="2"/>
        <v>0</v>
      </c>
    </row>
    <row r="26" spans="1:9" hidden="1" x14ac:dyDescent="0.35">
      <c r="A26" t="s">
        <v>27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2"/>
        <v>0</v>
      </c>
    </row>
    <row r="27" spans="1:9" hidden="1" x14ac:dyDescent="0.35">
      <c r="A27" t="s">
        <v>28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2"/>
        <v>0</v>
      </c>
    </row>
    <row r="28" spans="1:9" x14ac:dyDescent="0.35">
      <c r="A28" s="3" t="s">
        <v>29</v>
      </c>
      <c r="B28" s="5">
        <f t="shared" ref="B28:H28" si="10">B29+B31+B33+B36+B40+B44</f>
        <v>-23400</v>
      </c>
      <c r="C28" s="5">
        <f t="shared" si="10"/>
        <v>-10800</v>
      </c>
      <c r="D28" s="5">
        <f t="shared" si="10"/>
        <v>-14600</v>
      </c>
      <c r="E28" s="5">
        <f t="shared" si="10"/>
        <v>-47600</v>
      </c>
      <c r="F28" s="5">
        <f t="shared" si="10"/>
        <v>-70100</v>
      </c>
      <c r="G28" s="5">
        <f t="shared" si="10"/>
        <v>-17300</v>
      </c>
      <c r="H28" s="5">
        <f t="shared" si="10"/>
        <v>0</v>
      </c>
      <c r="I28" s="5">
        <f t="shared" si="2"/>
        <v>-183800</v>
      </c>
    </row>
    <row r="29" spans="1:9" hidden="1" x14ac:dyDescent="0.35">
      <c r="A29" s="2" t="s">
        <v>30</v>
      </c>
      <c r="B29" s="6">
        <f>SUM(B30)</f>
        <v>0</v>
      </c>
      <c r="C29" s="6">
        <f t="shared" ref="C29:H29" si="11">SUM(C30)</f>
        <v>0</v>
      </c>
      <c r="D29" s="6">
        <f t="shared" si="11"/>
        <v>0</v>
      </c>
      <c r="E29" s="6">
        <f t="shared" si="11"/>
        <v>0</v>
      </c>
      <c r="F29" s="6">
        <f t="shared" si="11"/>
        <v>0</v>
      </c>
      <c r="G29" s="6">
        <f t="shared" si="11"/>
        <v>0</v>
      </c>
      <c r="H29" s="6">
        <f t="shared" si="11"/>
        <v>0</v>
      </c>
      <c r="I29" s="4">
        <f t="shared" si="2"/>
        <v>0</v>
      </c>
    </row>
    <row r="30" spans="1:9" hidden="1" x14ac:dyDescent="0.35">
      <c r="A30" t="s">
        <v>31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f t="shared" si="2"/>
        <v>0</v>
      </c>
    </row>
    <row r="31" spans="1:9" x14ac:dyDescent="0.35">
      <c r="A31" s="2" t="s">
        <v>32</v>
      </c>
      <c r="B31" s="6">
        <f>SUM(B32)</f>
        <v>-2100</v>
      </c>
      <c r="C31" s="6">
        <f t="shared" ref="C31:H31" si="12">SUM(C32)</f>
        <v>0</v>
      </c>
      <c r="D31" s="6">
        <f t="shared" si="12"/>
        <v>0</v>
      </c>
      <c r="E31" s="6">
        <f t="shared" si="12"/>
        <v>0</v>
      </c>
      <c r="F31" s="6">
        <f t="shared" si="12"/>
        <v>0</v>
      </c>
      <c r="G31" s="6">
        <f t="shared" si="12"/>
        <v>0</v>
      </c>
      <c r="H31" s="6">
        <f t="shared" si="12"/>
        <v>0</v>
      </c>
      <c r="I31" s="4">
        <f t="shared" si="2"/>
        <v>-2100</v>
      </c>
    </row>
    <row r="32" spans="1:9" x14ac:dyDescent="0.35">
      <c r="A32" t="s">
        <v>33</v>
      </c>
      <c r="B32" s="4">
        <v>-2100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f t="shared" si="2"/>
        <v>-2100</v>
      </c>
    </row>
    <row r="33" spans="1:9" x14ac:dyDescent="0.35">
      <c r="A33" s="2" t="s">
        <v>34</v>
      </c>
      <c r="B33" s="6">
        <f t="shared" ref="B33:H33" si="13">SUM(B34:B35)</f>
        <v>-1000</v>
      </c>
      <c r="C33" s="6">
        <f t="shared" si="13"/>
        <v>-5500</v>
      </c>
      <c r="D33" s="6">
        <f t="shared" si="13"/>
        <v>-3800</v>
      </c>
      <c r="E33" s="6">
        <f t="shared" si="13"/>
        <v>-41000</v>
      </c>
      <c r="F33" s="6">
        <f t="shared" si="13"/>
        <v>-61500</v>
      </c>
      <c r="G33" s="6">
        <f t="shared" si="13"/>
        <v>-16000</v>
      </c>
      <c r="H33" s="6">
        <f t="shared" si="13"/>
        <v>0</v>
      </c>
      <c r="I33" s="4">
        <f t="shared" si="2"/>
        <v>-128800</v>
      </c>
    </row>
    <row r="34" spans="1:9" x14ac:dyDescent="0.35">
      <c r="A34" t="s">
        <v>35</v>
      </c>
      <c r="B34" s="4">
        <v>-500</v>
      </c>
      <c r="C34" s="4">
        <v>-2700</v>
      </c>
      <c r="D34" s="4">
        <v>-1000</v>
      </c>
      <c r="E34" s="4">
        <v>-7500</v>
      </c>
      <c r="F34" s="4">
        <v>-5000</v>
      </c>
      <c r="G34" s="4">
        <v>-2000</v>
      </c>
      <c r="H34" s="4">
        <v>0</v>
      </c>
      <c r="I34" s="4">
        <f t="shared" si="2"/>
        <v>-18700</v>
      </c>
    </row>
    <row r="35" spans="1:9" x14ac:dyDescent="0.35">
      <c r="A35" t="s">
        <v>36</v>
      </c>
      <c r="B35" s="4">
        <v>-500</v>
      </c>
      <c r="C35" s="4">
        <v>-2800</v>
      </c>
      <c r="D35" s="4">
        <v>-2800</v>
      </c>
      <c r="E35" s="4">
        <v>-33500</v>
      </c>
      <c r="F35" s="4">
        <v>-56500</v>
      </c>
      <c r="G35" s="4">
        <v>-14000</v>
      </c>
      <c r="H35" s="4">
        <v>0</v>
      </c>
      <c r="I35" s="4">
        <f t="shared" si="2"/>
        <v>-110100</v>
      </c>
    </row>
    <row r="36" spans="1:9" x14ac:dyDescent="0.35">
      <c r="A36" s="2" t="s">
        <v>37</v>
      </c>
      <c r="B36" s="6">
        <f>SUM(B37:B39)</f>
        <v>-10000</v>
      </c>
      <c r="C36" s="6">
        <f t="shared" ref="C36:H36" si="14">SUM(C37:C39)</f>
        <v>-1000</v>
      </c>
      <c r="D36" s="6">
        <f t="shared" si="14"/>
        <v>-600</v>
      </c>
      <c r="E36" s="6">
        <f t="shared" si="14"/>
        <v>-1000</v>
      </c>
      <c r="F36" s="6">
        <f t="shared" si="14"/>
        <v>-1000</v>
      </c>
      <c r="G36" s="6">
        <f t="shared" si="14"/>
        <v>0</v>
      </c>
      <c r="H36" s="6">
        <f t="shared" si="14"/>
        <v>0</v>
      </c>
      <c r="I36" s="4">
        <f t="shared" si="2"/>
        <v>-13600</v>
      </c>
    </row>
    <row r="37" spans="1:9" x14ac:dyDescent="0.35">
      <c r="A37" t="s">
        <v>78</v>
      </c>
      <c r="B37" s="4">
        <v>0</v>
      </c>
      <c r="C37" s="4">
        <v>-1000</v>
      </c>
      <c r="D37" s="4">
        <v>-600</v>
      </c>
      <c r="E37" s="4">
        <v>-1000</v>
      </c>
      <c r="F37" s="4">
        <v>-1000</v>
      </c>
      <c r="G37" s="4">
        <v>0</v>
      </c>
      <c r="H37" s="4">
        <v>0</v>
      </c>
      <c r="I37" s="4">
        <f t="shared" si="2"/>
        <v>-3600</v>
      </c>
    </row>
    <row r="38" spans="1:9" x14ac:dyDescent="0.35">
      <c r="A38" t="s">
        <v>38</v>
      </c>
      <c r="B38" s="4">
        <v>-9000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f t="shared" si="2"/>
        <v>-9000</v>
      </c>
    </row>
    <row r="39" spans="1:9" x14ac:dyDescent="0.35">
      <c r="A39" t="s">
        <v>39</v>
      </c>
      <c r="B39" s="4">
        <v>-1000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f t="shared" si="2"/>
        <v>-1000</v>
      </c>
    </row>
    <row r="40" spans="1:9" x14ac:dyDescent="0.35">
      <c r="A40" s="2" t="s">
        <v>40</v>
      </c>
      <c r="B40" s="6">
        <f t="shared" ref="B40:H40" si="15">SUM(B41:B43)</f>
        <v>-350</v>
      </c>
      <c r="C40" s="6">
        <f t="shared" si="15"/>
        <v>0</v>
      </c>
      <c r="D40" s="6">
        <f t="shared" si="15"/>
        <v>-1500</v>
      </c>
      <c r="E40" s="6">
        <f t="shared" si="15"/>
        <v>0</v>
      </c>
      <c r="F40" s="6">
        <f t="shared" si="15"/>
        <v>0</v>
      </c>
      <c r="G40" s="6">
        <f t="shared" si="15"/>
        <v>0</v>
      </c>
      <c r="H40" s="6">
        <f t="shared" si="15"/>
        <v>0</v>
      </c>
      <c r="I40" s="4">
        <f t="shared" si="2"/>
        <v>-1850</v>
      </c>
    </row>
    <row r="41" spans="1:9" x14ac:dyDescent="0.35">
      <c r="A41" t="s">
        <v>41</v>
      </c>
      <c r="B41" s="4">
        <v>-150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f t="shared" si="2"/>
        <v>-150</v>
      </c>
    </row>
    <row r="42" spans="1:9" x14ac:dyDescent="0.35">
      <c r="A42" t="s">
        <v>81</v>
      </c>
      <c r="B42" s="4">
        <v>-200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f t="shared" ref="I42" si="16">SUM(B42:H42)</f>
        <v>-200</v>
      </c>
    </row>
    <row r="43" spans="1:9" x14ac:dyDescent="0.35">
      <c r="A43" t="s">
        <v>82</v>
      </c>
      <c r="B43" s="4">
        <v>0</v>
      </c>
      <c r="C43" s="4">
        <v>0</v>
      </c>
      <c r="D43" s="4">
        <v>-1500</v>
      </c>
      <c r="E43" s="4">
        <v>0</v>
      </c>
      <c r="F43" s="4">
        <v>0</v>
      </c>
      <c r="G43" s="4">
        <v>0</v>
      </c>
      <c r="H43" s="4">
        <v>0</v>
      </c>
      <c r="I43" s="4">
        <f t="shared" si="2"/>
        <v>-1500</v>
      </c>
    </row>
    <row r="44" spans="1:9" x14ac:dyDescent="0.35">
      <c r="A44" s="2" t="s">
        <v>42</v>
      </c>
      <c r="B44" s="6">
        <f>SUM(B45:B58)</f>
        <v>-9950</v>
      </c>
      <c r="C44" s="6">
        <f t="shared" ref="C44:H44" si="17">SUM(C45:C58)</f>
        <v>-4300</v>
      </c>
      <c r="D44" s="6">
        <f t="shared" si="17"/>
        <v>-8700</v>
      </c>
      <c r="E44" s="6">
        <f t="shared" si="17"/>
        <v>-5600</v>
      </c>
      <c r="F44" s="6">
        <f t="shared" si="17"/>
        <v>-7600</v>
      </c>
      <c r="G44" s="6">
        <f t="shared" si="17"/>
        <v>-1300</v>
      </c>
      <c r="H44" s="6">
        <f t="shared" si="17"/>
        <v>0</v>
      </c>
      <c r="I44" s="4">
        <f t="shared" si="2"/>
        <v>-37450</v>
      </c>
    </row>
    <row r="45" spans="1:9" x14ac:dyDescent="0.35">
      <c r="A45" t="s">
        <v>43</v>
      </c>
      <c r="B45" s="4">
        <v>-500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f t="shared" si="2"/>
        <v>-500</v>
      </c>
    </row>
    <row r="46" spans="1:9" x14ac:dyDescent="0.35">
      <c r="A46" t="s">
        <v>73</v>
      </c>
      <c r="B46" s="4">
        <v>0</v>
      </c>
      <c r="C46" s="4">
        <v>0</v>
      </c>
      <c r="D46" s="4">
        <v>0</v>
      </c>
      <c r="E46" s="4">
        <v>-5600</v>
      </c>
      <c r="F46" s="4">
        <v>-7600</v>
      </c>
      <c r="G46" s="4">
        <v>-1300</v>
      </c>
      <c r="H46" s="4">
        <v>0</v>
      </c>
      <c r="I46" s="4">
        <f t="shared" ref="I46" si="18">SUM(B46:H46)</f>
        <v>-14500</v>
      </c>
    </row>
    <row r="47" spans="1:9" x14ac:dyDescent="0.35">
      <c r="A47" t="s">
        <v>44</v>
      </c>
      <c r="B47" s="4">
        <v>0</v>
      </c>
      <c r="C47" s="4">
        <v>0</v>
      </c>
      <c r="D47" s="4">
        <v>-4700</v>
      </c>
      <c r="E47" s="4">
        <v>0</v>
      </c>
      <c r="F47" s="4">
        <v>0</v>
      </c>
      <c r="G47" s="4">
        <v>0</v>
      </c>
      <c r="H47" s="4">
        <v>0</v>
      </c>
      <c r="I47" s="4">
        <f t="shared" si="2"/>
        <v>-4700</v>
      </c>
    </row>
    <row r="48" spans="1:9" x14ac:dyDescent="0.35">
      <c r="A48" t="s">
        <v>83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ref="I48:I49" si="19">SUM(B48:H48)</f>
        <v>0</v>
      </c>
    </row>
    <row r="49" spans="1:9" x14ac:dyDescent="0.35">
      <c r="A49" t="s">
        <v>84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19"/>
        <v>0</v>
      </c>
    </row>
    <row r="50" spans="1:9" x14ac:dyDescent="0.35">
      <c r="A50" t="s">
        <v>45</v>
      </c>
      <c r="B50" s="4">
        <v>0</v>
      </c>
      <c r="C50" s="4">
        <v>-1300</v>
      </c>
      <c r="D50" s="4">
        <v>-1500</v>
      </c>
      <c r="E50" s="4">
        <v>0</v>
      </c>
      <c r="F50" s="4">
        <v>0</v>
      </c>
      <c r="G50" s="4">
        <v>0</v>
      </c>
      <c r="H50" s="4">
        <v>0</v>
      </c>
      <c r="I50" s="4">
        <f t="shared" si="2"/>
        <v>-2800</v>
      </c>
    </row>
    <row r="51" spans="1:9" x14ac:dyDescent="0.35">
      <c r="A51" t="s">
        <v>46</v>
      </c>
      <c r="B51" s="4">
        <v>0</v>
      </c>
      <c r="C51" s="4">
        <v>-1000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2"/>
        <v>-1000</v>
      </c>
    </row>
    <row r="52" spans="1:9" x14ac:dyDescent="0.35">
      <c r="A52" t="s">
        <v>47</v>
      </c>
      <c r="B52" s="4">
        <v>-2400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f t="shared" si="2"/>
        <v>-2400</v>
      </c>
    </row>
    <row r="53" spans="1:9" x14ac:dyDescent="0.35">
      <c r="A53" t="s">
        <v>48</v>
      </c>
      <c r="B53" s="4">
        <v>-800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f t="shared" si="2"/>
        <v>-800</v>
      </c>
    </row>
    <row r="54" spans="1:9" x14ac:dyDescent="0.35">
      <c r="A54" t="s">
        <v>49</v>
      </c>
      <c r="B54" s="4">
        <v>-700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f t="shared" si="2"/>
        <v>-700</v>
      </c>
    </row>
    <row r="55" spans="1:9" x14ac:dyDescent="0.35">
      <c r="A55" t="s">
        <v>50</v>
      </c>
      <c r="B55" s="4">
        <v>-2000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f t="shared" si="2"/>
        <v>-2000</v>
      </c>
    </row>
    <row r="56" spans="1:9" x14ac:dyDescent="0.35">
      <c r="A56" t="s">
        <v>51</v>
      </c>
      <c r="B56" s="4">
        <v>-2400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f t="shared" si="2"/>
        <v>-2400</v>
      </c>
    </row>
    <row r="57" spans="1:9" x14ac:dyDescent="0.35">
      <c r="A57" t="s">
        <v>52</v>
      </c>
      <c r="B57" s="4">
        <v>-650</v>
      </c>
      <c r="C57" s="4">
        <v>-2000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f t="shared" si="2"/>
        <v>-2650</v>
      </c>
    </row>
    <row r="58" spans="1:9" x14ac:dyDescent="0.35">
      <c r="A58" t="s">
        <v>53</v>
      </c>
      <c r="B58" s="4">
        <v>-500</v>
      </c>
      <c r="C58" s="4">
        <v>0</v>
      </c>
      <c r="D58" s="4">
        <v>-2500</v>
      </c>
      <c r="E58" s="4">
        <v>0</v>
      </c>
      <c r="F58" s="4">
        <v>0</v>
      </c>
      <c r="G58" s="4">
        <v>0</v>
      </c>
      <c r="H58" s="4">
        <v>0</v>
      </c>
      <c r="I58" s="4">
        <f t="shared" si="2"/>
        <v>-3000</v>
      </c>
    </row>
    <row r="59" spans="1:9" x14ac:dyDescent="0.35">
      <c r="A59" s="3" t="s">
        <v>54</v>
      </c>
      <c r="B59" s="5">
        <f t="shared" ref="B59:H59" si="20">B8</f>
        <v>-123500</v>
      </c>
      <c r="C59" s="5">
        <f t="shared" si="20"/>
        <v>-6800</v>
      </c>
      <c r="D59" s="5">
        <f t="shared" si="20"/>
        <v>-13600</v>
      </c>
      <c r="E59" s="5">
        <f t="shared" si="20"/>
        <v>-21300</v>
      </c>
      <c r="F59" s="5">
        <f t="shared" si="20"/>
        <v>-22600</v>
      </c>
      <c r="G59" s="5">
        <f t="shared" si="20"/>
        <v>-16800</v>
      </c>
      <c r="H59" s="5">
        <f t="shared" si="20"/>
        <v>0</v>
      </c>
      <c r="I59" s="5">
        <f t="shared" si="2"/>
        <v>-204600</v>
      </c>
    </row>
    <row r="60" spans="1:9" x14ac:dyDescent="0.35">
      <c r="A60" s="3" t="s">
        <v>55</v>
      </c>
      <c r="B60" s="5">
        <f>B61+B70</f>
        <v>71000</v>
      </c>
      <c r="C60" s="5">
        <f t="shared" ref="C60:H60" si="21">C61+C70</f>
        <v>0</v>
      </c>
      <c r="D60" s="5">
        <f t="shared" si="21"/>
        <v>25000</v>
      </c>
      <c r="E60" s="5">
        <f t="shared" si="21"/>
        <v>2500</v>
      </c>
      <c r="F60" s="5">
        <f t="shared" si="21"/>
        <v>3500</v>
      </c>
      <c r="G60" s="5">
        <f t="shared" si="21"/>
        <v>-1900</v>
      </c>
      <c r="H60" s="5">
        <f t="shared" si="21"/>
        <v>0</v>
      </c>
      <c r="I60" s="5">
        <f t="shared" si="2"/>
        <v>100100</v>
      </c>
    </row>
    <row r="61" spans="1:9" x14ac:dyDescent="0.35">
      <c r="A61" s="2" t="s">
        <v>13</v>
      </c>
      <c r="B61" s="6">
        <f>SUM(B62:B69)</f>
        <v>76500</v>
      </c>
      <c r="C61" s="6">
        <f t="shared" ref="C61:H61" si="22">SUM(C62:C69)</f>
        <v>0</v>
      </c>
      <c r="D61" s="6">
        <f t="shared" si="22"/>
        <v>25000</v>
      </c>
      <c r="E61" s="6">
        <f t="shared" si="22"/>
        <v>2500</v>
      </c>
      <c r="F61" s="6">
        <f t="shared" si="22"/>
        <v>3500</v>
      </c>
      <c r="G61" s="6">
        <f t="shared" si="22"/>
        <v>-1900</v>
      </c>
      <c r="H61" s="6">
        <f t="shared" si="22"/>
        <v>0</v>
      </c>
      <c r="I61" s="4">
        <f t="shared" si="2"/>
        <v>105600</v>
      </c>
    </row>
    <row r="62" spans="1:9" x14ac:dyDescent="0.35">
      <c r="A62" t="s">
        <v>56</v>
      </c>
      <c r="B62" s="4">
        <v>75000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f t="shared" si="2"/>
        <v>75000</v>
      </c>
    </row>
    <row r="63" spans="1:9" x14ac:dyDescent="0.35">
      <c r="A63" t="s">
        <v>57</v>
      </c>
      <c r="B63" s="4">
        <v>0</v>
      </c>
      <c r="C63" s="4">
        <v>0</v>
      </c>
      <c r="D63" s="4">
        <v>23000</v>
      </c>
      <c r="E63" s="4">
        <v>0</v>
      </c>
      <c r="F63" s="4">
        <v>0</v>
      </c>
      <c r="G63" s="4">
        <v>0</v>
      </c>
      <c r="H63" s="4">
        <v>0</v>
      </c>
      <c r="I63" s="4">
        <f t="shared" si="2"/>
        <v>23000</v>
      </c>
    </row>
    <row r="64" spans="1:9" x14ac:dyDescent="0.35">
      <c r="A64" t="s">
        <v>58</v>
      </c>
      <c r="B64" s="4">
        <v>0</v>
      </c>
      <c r="C64" s="4">
        <v>0</v>
      </c>
      <c r="D64" s="4">
        <v>-13000</v>
      </c>
      <c r="E64" s="4">
        <v>0</v>
      </c>
      <c r="F64" s="4">
        <v>0</v>
      </c>
      <c r="G64" s="4">
        <v>-1900</v>
      </c>
      <c r="H64" s="4">
        <v>0</v>
      </c>
      <c r="I64" s="4">
        <f t="shared" si="2"/>
        <v>-14900</v>
      </c>
    </row>
    <row r="65" spans="1:9" x14ac:dyDescent="0.35">
      <c r="A65" t="s">
        <v>59</v>
      </c>
      <c r="B65" s="4">
        <v>0</v>
      </c>
      <c r="C65" s="4">
        <v>0</v>
      </c>
      <c r="D65" s="4">
        <v>12000</v>
      </c>
      <c r="E65" s="4">
        <v>0</v>
      </c>
      <c r="F65" s="4">
        <v>0</v>
      </c>
      <c r="G65" s="4">
        <v>0</v>
      </c>
      <c r="H65" s="4">
        <v>0</v>
      </c>
      <c r="I65" s="4">
        <f t="shared" si="2"/>
        <v>12000</v>
      </c>
    </row>
    <row r="66" spans="1:9" x14ac:dyDescent="0.35">
      <c r="A66" t="s">
        <v>60</v>
      </c>
      <c r="B66" s="4">
        <v>0</v>
      </c>
      <c r="C66" s="4">
        <v>0</v>
      </c>
      <c r="D66" s="4">
        <v>2000</v>
      </c>
      <c r="E66" s="4">
        <v>1000</v>
      </c>
      <c r="F66" s="4">
        <v>2000</v>
      </c>
      <c r="G66" s="4">
        <v>0</v>
      </c>
      <c r="H66" s="4">
        <v>0</v>
      </c>
      <c r="I66" s="4">
        <f t="shared" si="2"/>
        <v>5000</v>
      </c>
    </row>
    <row r="67" spans="1:9" x14ac:dyDescent="0.35">
      <c r="A67" t="s">
        <v>85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si="2"/>
        <v>0</v>
      </c>
    </row>
    <row r="68" spans="1:9" x14ac:dyDescent="0.35">
      <c r="A68" t="s">
        <v>79</v>
      </c>
      <c r="B68" s="4">
        <v>0</v>
      </c>
      <c r="C68" s="4">
        <v>0</v>
      </c>
      <c r="D68" s="4">
        <v>0</v>
      </c>
      <c r="E68" s="4">
        <v>1500</v>
      </c>
      <c r="F68" s="4">
        <v>1500</v>
      </c>
      <c r="G68" s="4">
        <v>0</v>
      </c>
      <c r="H68" s="4">
        <v>0</v>
      </c>
      <c r="I68" s="4">
        <f t="shared" ref="I68" si="23">SUM(B68:H68)</f>
        <v>3000</v>
      </c>
    </row>
    <row r="69" spans="1:9" x14ac:dyDescent="0.35">
      <c r="A69" t="s">
        <v>61</v>
      </c>
      <c r="B69" s="4">
        <v>1500</v>
      </c>
      <c r="C69" s="4">
        <v>0</v>
      </c>
      <c r="D69" s="4">
        <v>1000</v>
      </c>
      <c r="E69" s="4">
        <v>0</v>
      </c>
      <c r="F69" s="4">
        <v>0</v>
      </c>
      <c r="G69" s="4">
        <v>0</v>
      </c>
      <c r="H69" s="4">
        <v>0</v>
      </c>
      <c r="I69" s="4">
        <f t="shared" si="2"/>
        <v>2500</v>
      </c>
    </row>
    <row r="70" spans="1:9" x14ac:dyDescent="0.35">
      <c r="A70" s="2" t="s">
        <v>16</v>
      </c>
      <c r="B70" s="6">
        <f>SUM(B71:B73)</f>
        <v>-5500</v>
      </c>
      <c r="C70" s="6">
        <f t="shared" ref="C70:H70" si="24">SUM(C71:C73)</f>
        <v>0</v>
      </c>
      <c r="D70" s="6">
        <f t="shared" si="24"/>
        <v>0</v>
      </c>
      <c r="E70" s="6">
        <f t="shared" si="24"/>
        <v>0</v>
      </c>
      <c r="F70" s="6">
        <f t="shared" si="24"/>
        <v>0</v>
      </c>
      <c r="G70" s="6">
        <f t="shared" si="24"/>
        <v>0</v>
      </c>
      <c r="H70" s="6">
        <f t="shared" si="24"/>
        <v>0</v>
      </c>
      <c r="I70" s="4">
        <f t="shared" si="2"/>
        <v>-5500</v>
      </c>
    </row>
    <row r="71" spans="1:9" x14ac:dyDescent="0.35">
      <c r="A71" t="s">
        <v>62</v>
      </c>
      <c r="B71" s="4">
        <v>-4500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si="2"/>
        <v>-4500</v>
      </c>
    </row>
    <row r="72" spans="1:9" x14ac:dyDescent="0.35">
      <c r="A72" t="s">
        <v>86</v>
      </c>
      <c r="B72" s="4">
        <v>-1000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ref="I72" si="25">SUM(B72:H72)</f>
        <v>-1000</v>
      </c>
    </row>
    <row r="73" spans="1:9" x14ac:dyDescent="0.35">
      <c r="A73" t="s">
        <v>63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f t="shared" si="2"/>
        <v>0</v>
      </c>
    </row>
    <row r="74" spans="1:9" x14ac:dyDescent="0.35">
      <c r="A74" s="3" t="s">
        <v>54</v>
      </c>
      <c r="B74" s="5">
        <f>B59+B60</f>
        <v>-52500</v>
      </c>
      <c r="C74" s="5">
        <f t="shared" ref="C74:H74" si="26">C59+C60</f>
        <v>-6800</v>
      </c>
      <c r="D74" s="5">
        <f t="shared" si="26"/>
        <v>11400</v>
      </c>
      <c r="E74" s="5">
        <f t="shared" si="26"/>
        <v>-18800</v>
      </c>
      <c r="F74" s="5">
        <f t="shared" si="26"/>
        <v>-19100</v>
      </c>
      <c r="G74" s="5">
        <f t="shared" si="26"/>
        <v>-18700</v>
      </c>
      <c r="H74" s="5">
        <f t="shared" si="26"/>
        <v>0</v>
      </c>
      <c r="I74" s="5">
        <f t="shared" si="2"/>
        <v>-104500</v>
      </c>
    </row>
    <row r="75" spans="1:9" hidden="1" x14ac:dyDescent="0.35">
      <c r="A75" s="2" t="s">
        <v>64</v>
      </c>
      <c r="B75" s="6">
        <f>B76</f>
        <v>0</v>
      </c>
      <c r="C75" s="6">
        <f t="shared" ref="C75:H75" si="27">C76</f>
        <v>0</v>
      </c>
      <c r="D75" s="6">
        <f t="shared" si="27"/>
        <v>0</v>
      </c>
      <c r="E75" s="6">
        <f t="shared" si="27"/>
        <v>0</v>
      </c>
      <c r="F75" s="6">
        <f t="shared" si="27"/>
        <v>0</v>
      </c>
      <c r="G75" s="6">
        <f t="shared" si="27"/>
        <v>0</v>
      </c>
      <c r="H75" s="6">
        <f t="shared" si="27"/>
        <v>0</v>
      </c>
      <c r="I75" s="4">
        <f t="shared" si="2"/>
        <v>0</v>
      </c>
    </row>
    <row r="76" spans="1:9" hidden="1" x14ac:dyDescent="0.35">
      <c r="A76" s="2" t="s">
        <v>16</v>
      </c>
      <c r="B76" s="6">
        <f>B77</f>
        <v>0</v>
      </c>
      <c r="C76" s="6">
        <f t="shared" ref="C76:H76" si="28">C77</f>
        <v>0</v>
      </c>
      <c r="D76" s="6">
        <f t="shared" si="28"/>
        <v>0</v>
      </c>
      <c r="E76" s="6">
        <f t="shared" si="28"/>
        <v>0</v>
      </c>
      <c r="F76" s="6">
        <f t="shared" si="28"/>
        <v>0</v>
      </c>
      <c r="G76" s="6">
        <f t="shared" si="28"/>
        <v>0</v>
      </c>
      <c r="H76" s="6">
        <f t="shared" si="28"/>
        <v>0</v>
      </c>
      <c r="I76" s="4">
        <f t="shared" si="2"/>
        <v>0</v>
      </c>
    </row>
    <row r="77" spans="1:9" hidden="1" x14ac:dyDescent="0.35">
      <c r="A77" s="2" t="s">
        <v>65</v>
      </c>
      <c r="B77" s="6">
        <f>SUM(B78)</f>
        <v>0</v>
      </c>
      <c r="C77" s="6">
        <f t="shared" ref="C77:H77" si="29">SUM(C78)</f>
        <v>0</v>
      </c>
      <c r="D77" s="6">
        <f t="shared" si="29"/>
        <v>0</v>
      </c>
      <c r="E77" s="6">
        <f t="shared" si="29"/>
        <v>0</v>
      </c>
      <c r="F77" s="6">
        <f t="shared" si="29"/>
        <v>0</v>
      </c>
      <c r="G77" s="6">
        <f t="shared" si="29"/>
        <v>0</v>
      </c>
      <c r="H77" s="6">
        <f t="shared" si="29"/>
        <v>0</v>
      </c>
      <c r="I77" s="4">
        <f t="shared" ref="I77:I84" si="30">SUM(B77:H77)</f>
        <v>0</v>
      </c>
    </row>
    <row r="78" spans="1:9" hidden="1" x14ac:dyDescent="0.35">
      <c r="A78" t="s">
        <v>66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f t="shared" si="30"/>
        <v>0</v>
      </c>
    </row>
    <row r="79" spans="1:9" hidden="1" x14ac:dyDescent="0.35">
      <c r="A79" s="3" t="s">
        <v>54</v>
      </c>
      <c r="B79" s="5">
        <f>B74+B75</f>
        <v>-52500</v>
      </c>
      <c r="C79" s="5">
        <f t="shared" ref="C79:H79" si="31">C74+C75</f>
        <v>-6800</v>
      </c>
      <c r="D79" s="5">
        <f t="shared" si="31"/>
        <v>11400</v>
      </c>
      <c r="E79" s="5">
        <f t="shared" si="31"/>
        <v>-18800</v>
      </c>
      <c r="F79" s="5">
        <f t="shared" si="31"/>
        <v>-19100</v>
      </c>
      <c r="G79" s="5">
        <f t="shared" si="31"/>
        <v>-18700</v>
      </c>
      <c r="H79" s="5">
        <f t="shared" si="31"/>
        <v>0</v>
      </c>
      <c r="I79" s="5">
        <f t="shared" si="30"/>
        <v>-104500</v>
      </c>
    </row>
    <row r="80" spans="1:9" x14ac:dyDescent="0.35">
      <c r="A80" s="2" t="s">
        <v>67</v>
      </c>
      <c r="B80" s="6">
        <f>SUM(B81:B82)</f>
        <v>85000</v>
      </c>
      <c r="C80" s="6">
        <f t="shared" ref="C80:H80" si="32">SUM(C81:C82)</f>
        <v>0</v>
      </c>
      <c r="D80" s="6">
        <f t="shared" si="32"/>
        <v>0</v>
      </c>
      <c r="E80" s="6">
        <f t="shared" si="32"/>
        <v>0</v>
      </c>
      <c r="F80" s="6">
        <f t="shared" si="32"/>
        <v>0</v>
      </c>
      <c r="G80" s="6">
        <f t="shared" si="32"/>
        <v>19500</v>
      </c>
      <c r="H80" s="6">
        <f t="shared" si="32"/>
        <v>0</v>
      </c>
      <c r="I80" s="4">
        <f t="shared" si="30"/>
        <v>104500</v>
      </c>
    </row>
    <row r="81" spans="1:9" x14ac:dyDescent="0.35">
      <c r="A81" t="s">
        <v>68</v>
      </c>
      <c r="B81" s="4">
        <v>85000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f t="shared" si="30"/>
        <v>85000</v>
      </c>
    </row>
    <row r="82" spans="1:9" x14ac:dyDescent="0.35">
      <c r="A82" t="s">
        <v>69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19500</v>
      </c>
      <c r="H82" s="4">
        <v>0</v>
      </c>
      <c r="I82" s="4">
        <f t="shared" si="30"/>
        <v>19500</v>
      </c>
    </row>
    <row r="83" spans="1:9" x14ac:dyDescent="0.35">
      <c r="A83" s="3" t="s">
        <v>70</v>
      </c>
      <c r="B83" s="5">
        <f t="shared" ref="B83:H83" si="33">B79+B80</f>
        <v>32500</v>
      </c>
      <c r="C83" s="5">
        <f t="shared" si="33"/>
        <v>-6800</v>
      </c>
      <c r="D83" s="5">
        <f t="shared" si="33"/>
        <v>11400</v>
      </c>
      <c r="E83" s="5">
        <f t="shared" si="33"/>
        <v>-18800</v>
      </c>
      <c r="F83" s="5">
        <f t="shared" si="33"/>
        <v>-19100</v>
      </c>
      <c r="G83" s="5">
        <f t="shared" si="33"/>
        <v>800</v>
      </c>
      <c r="H83" s="5">
        <f t="shared" si="33"/>
        <v>0</v>
      </c>
      <c r="I83" s="5">
        <f t="shared" si="30"/>
        <v>0</v>
      </c>
    </row>
    <row r="84" spans="1:9" x14ac:dyDescent="0.35">
      <c r="A84" t="s">
        <v>71</v>
      </c>
      <c r="B84" s="4">
        <f>B83</f>
        <v>32500</v>
      </c>
      <c r="C84" s="4">
        <f t="shared" ref="C84:H84" si="34">C83</f>
        <v>-6800</v>
      </c>
      <c r="D84" s="4">
        <f t="shared" si="34"/>
        <v>11400</v>
      </c>
      <c r="E84" s="4">
        <f t="shared" si="34"/>
        <v>-18800</v>
      </c>
      <c r="F84" s="4">
        <f t="shared" si="34"/>
        <v>-19100</v>
      </c>
      <c r="G84" s="4">
        <f t="shared" si="34"/>
        <v>800</v>
      </c>
      <c r="H84" s="4">
        <f t="shared" si="34"/>
        <v>0</v>
      </c>
      <c r="I84" s="4">
        <f t="shared" si="3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Kohdelaskentataulukko_tuloslask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 Hyvärinen</dc:creator>
  <cp:lastModifiedBy>Arto Ahola</cp:lastModifiedBy>
  <dcterms:created xsi:type="dcterms:W3CDTF">2025-09-26T11:57:19Z</dcterms:created>
  <dcterms:modified xsi:type="dcterms:W3CDTF">2025-10-15T06:27:51Z</dcterms:modified>
</cp:coreProperties>
</file>