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/Users/suju10/Documents/Toimintasuunnitelmat/2020 TOSU ja Budjetti/"/>
    </mc:Choice>
  </mc:AlternateContent>
  <bookViews>
    <workbookView xWindow="40" yWindow="460" windowWidth="28800" windowHeight="13760"/>
  </bookViews>
  <sheets>
    <sheet name="Taul1" sheetId="4" r:id="rId1"/>
  </sheets>
  <definedNames>
    <definedName name="_xlnm.Print_Titles" localSheetId="0">Taul1!$A:$A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6" i="4" l="1"/>
  <c r="U86" i="4"/>
  <c r="V86" i="4"/>
  <c r="W86" i="4"/>
  <c r="X86" i="4"/>
  <c r="Y86" i="4"/>
  <c r="Z86" i="4"/>
  <c r="AA86" i="4"/>
  <c r="T87" i="4"/>
  <c r="P86" i="4"/>
  <c r="Q86" i="4"/>
  <c r="R86" i="4"/>
  <c r="S86" i="4"/>
  <c r="P87" i="4"/>
  <c r="H86" i="4"/>
  <c r="I86" i="4"/>
  <c r="J86" i="4"/>
  <c r="K86" i="4"/>
  <c r="L86" i="4"/>
  <c r="M86" i="4"/>
  <c r="N86" i="4"/>
  <c r="O86" i="4"/>
  <c r="H87" i="4"/>
  <c r="B86" i="4"/>
  <c r="C86" i="4"/>
  <c r="D86" i="4"/>
  <c r="E86" i="4"/>
  <c r="F86" i="4"/>
  <c r="G86" i="4"/>
  <c r="B87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9" i="4"/>
  <c r="AB10" i="4"/>
  <c r="AB11" i="4"/>
  <c r="AB13" i="4"/>
  <c r="AB16" i="4"/>
  <c r="AB17" i="4"/>
  <c r="AB19" i="4"/>
  <c r="AB20" i="4"/>
  <c r="AB22" i="4"/>
  <c r="AB23" i="4"/>
  <c r="AB24" i="4"/>
  <c r="AB27" i="4"/>
  <c r="AB29" i="4"/>
  <c r="AB30" i="4"/>
  <c r="AB32" i="4"/>
  <c r="AB33" i="4"/>
  <c r="AB34" i="4"/>
  <c r="AB35" i="4"/>
  <c r="AB37" i="4"/>
  <c r="AB38" i="4"/>
  <c r="AB39" i="4"/>
  <c r="AB40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8" i="4"/>
  <c r="AB59" i="4"/>
  <c r="AB60" i="4"/>
  <c r="AB61" i="4"/>
  <c r="AB62" i="4"/>
  <c r="AB63" i="4"/>
  <c r="AB64" i="4"/>
  <c r="AB65" i="4"/>
  <c r="AB67" i="4"/>
  <c r="AB68" i="4"/>
  <c r="AB69" i="4"/>
  <c r="AB73" i="4"/>
  <c r="AB76" i="4"/>
  <c r="AB78" i="4"/>
  <c r="AB80" i="4"/>
  <c r="AB81" i="4"/>
  <c r="AB84" i="4"/>
  <c r="AB85" i="4"/>
  <c r="AB86" i="4"/>
  <c r="AB7" i="4"/>
</calcChain>
</file>

<file path=xl/comments1.xml><?xml version="1.0" encoding="utf-8"?>
<comments xmlns="http://schemas.openxmlformats.org/spreadsheetml/2006/main">
  <authors>
    <author>Microsoft Office -käyttäjä</author>
    <author>Tuula Falenius</author>
  </authors>
  <commentList>
    <comment ref="O10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Seurapäivien osallistumismaksut</t>
        </r>
      </text>
    </comment>
    <comment ref="Q11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laitteistovuokrat</t>
        </r>
      </text>
    </comment>
    <comment ref="O16" authorId="1">
      <text>
        <r>
          <rPr>
            <b/>
            <sz val="9"/>
            <color indexed="81"/>
            <rFont val="Tahoma"/>
          </rPr>
          <t>Tuula Falenius:</t>
        </r>
        <r>
          <rPr>
            <sz val="9"/>
            <color indexed="81"/>
            <rFont val="Tahoma"/>
          </rPr>
          <t xml:space="preserve">
ta 30 kp 500</t>
        </r>
      </text>
    </comment>
    <comment ref="Y16" authorId="1">
      <text>
        <r>
          <rPr>
            <b/>
            <sz val="9"/>
            <color indexed="81"/>
            <rFont val="Tahoma"/>
          </rPr>
          <t>Tuula Falenius:</t>
        </r>
        <r>
          <rPr>
            <sz val="9"/>
            <color indexed="81"/>
            <rFont val="Tahoma"/>
          </rPr>
          <t xml:space="preserve">
ta 60 kp 500 -2925</t>
        </r>
      </text>
    </comment>
    <comment ref="E17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SOME nuorten palkkiot</t>
        </r>
      </text>
    </comment>
    <comment ref="J17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VOK kuluja</t>
        </r>
      </text>
    </comment>
    <comment ref="D27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toimisto</t>
        </r>
      </text>
    </comment>
    <comment ref="K29" authorId="0">
      <text>
        <r>
          <rPr>
            <b/>
            <sz val="10"/>
            <color indexed="81"/>
            <rFont val="Calibri"/>
          </rPr>
          <t>Microsoft Office -käyttäj
Leirit ja kv kisat</t>
        </r>
      </text>
    </comment>
    <comment ref="L30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kouluttajakoulutukset</t>
        </r>
      </text>
    </comment>
    <comment ref="O30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 alueleirien matkakuluja 4000€, seurapäivien majoitukset 5000€</t>
        </r>
      </text>
    </comment>
    <comment ref="S30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SM-viikko</t>
        </r>
      </text>
    </comment>
    <comment ref="V30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leirit ja kv kisat</t>
        </r>
      </text>
    </comment>
    <comment ref="J32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VOK kuluja (mm. Moodle)</t>
        </r>
      </text>
    </comment>
    <comment ref="M32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Lasten ITIN LEIRI ja koululiikuntapilotti</t>
        </r>
      </text>
    </comment>
    <comment ref="X32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leirikustannukset</t>
        </r>
      </text>
    </comment>
    <comment ref="G33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Suomisportin transaktiot</t>
        </r>
      </text>
    </comment>
    <comment ref="D34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Rantalinen</t>
        </r>
      </text>
    </comment>
    <comment ref="D35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mm tilintarkastus</t>
        </r>
      </text>
    </comment>
    <comment ref="E38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julisteet</t>
        </r>
      </text>
    </comment>
    <comment ref="V39" authorId="0">
      <text>
        <r>
          <rPr>
            <b/>
            <sz val="10"/>
            <color indexed="81"/>
            <rFont val="Calibri"/>
          </rPr>
          <t>Microsoft Office -käyttäjä:AINONE tasapaino laitteisto</t>
        </r>
      </text>
    </comment>
    <comment ref="J43" authorId="0">
      <text>
        <r>
          <rPr>
            <b/>
            <sz val="10"/>
            <color indexed="81"/>
            <rFont val="Calibri"/>
          </rPr>
          <t>Microsoft Office -käyttäjä: VOK tuet</t>
        </r>
        <r>
          <rPr>
            <sz val="10"/>
            <color indexed="81"/>
            <rFont val="Calibri"/>
          </rPr>
          <t xml:space="preserve">
</t>
        </r>
      </text>
    </comment>
    <comment ref="O43" authorId="0">
      <text>
        <r>
          <rPr>
            <b/>
            <sz val="10"/>
            <color indexed="81"/>
            <rFont val="Calibri"/>
          </rPr>
          <t>Microsoft Office -käyttäjä: aluetoimimnan tuki 1500€ per alue</t>
        </r>
      </text>
    </comment>
    <comment ref="V43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sisältää osannoottomamaksuja, maajoukkueen leirituki, HUY 5000€ tuki</t>
        </r>
      </text>
    </comment>
    <comment ref="D45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Zoom, neukkarit</t>
        </r>
      </text>
    </comment>
    <comment ref="S47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Ranking finaali ja Junnu Cup</t>
        </r>
      </text>
    </comment>
    <comment ref="J55" authorId="0">
      <text>
        <r>
          <rPr>
            <b/>
            <sz val="10"/>
            <color indexed="81"/>
            <rFont val="Calibri"/>
          </rPr>
          <t>Microsoft Office -käyttäjä 
valmennusvideot</t>
        </r>
      </text>
    </comment>
    <comment ref="S55" author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SM-viikko 2000€, tuomari ja kilp järj koulutus 1500€  3D kilp tuk 1500€</t>
        </r>
      </text>
    </comment>
    <comment ref="AC55" authorId="1">
      <text>
        <r>
          <rPr>
            <b/>
            <sz val="9"/>
            <color indexed="81"/>
            <rFont val="Tahoma"/>
          </rPr>
          <t xml:space="preserve">Tuula Falenius:hallintopalvelut, muut hallint
okulut, muut liikekulut
</t>
        </r>
      </text>
    </comment>
    <comment ref="V81" authorId="0">
      <text>
        <r>
          <rPr>
            <b/>
            <sz val="10"/>
            <color indexed="81"/>
            <rFont val="Calibri"/>
          </rPr>
          <t>Microsoft Office -käyttäjä:HUY tuet henkilökohtaiset</t>
        </r>
      </text>
    </comment>
    <comment ref="Z81" authorId="0">
      <text>
        <r>
          <rPr>
            <b/>
            <sz val="10"/>
            <color indexed="81"/>
            <rFont val="Calibri"/>
          </rPr>
          <t>Microsoft Office -käyttäjä:HUY urheilijatuet</t>
        </r>
      </text>
    </comment>
  </commentList>
</comments>
</file>

<file path=xl/sharedStrings.xml><?xml version="1.0" encoding="utf-8"?>
<sst xmlns="http://schemas.openxmlformats.org/spreadsheetml/2006/main" count="115" uniqueCount="111">
  <si>
    <t>TA 20 HALLINTO</t>
  </si>
  <si>
    <t>TA 40 KILPAILUTOIMINTA KOTIMAA</t>
  </si>
  <si>
    <t>TA 50 HUIPPU-URHEILU / VALMENNUSTOIMINTA</t>
  </si>
  <si>
    <t>Tuloslaskelma</t>
  </si>
  <si>
    <t>Varsinainen toiminta</t>
  </si>
  <si>
    <t> Tuotot</t>
  </si>
  <si>
    <t xml:space="preserve">3000 Valmennuksen osanottomaksut </t>
  </si>
  <si>
    <t>3002 Koulutuksen osanottomaksut</t>
  </si>
  <si>
    <t> Kulut</t>
  </si>
  <si>
    <t> Henkilöstökulut</t>
  </si>
  <si>
    <t> Palkat ja palkkiot</t>
  </si>
  <si>
    <t>3200 Palkat, vakituiset</t>
  </si>
  <si>
    <t>3220 Palkkiot</t>
  </si>
  <si>
    <t> Henkilösivukulut</t>
  </si>
  <si>
    <t>3250 Eläkevakuutusmaksut</t>
  </si>
  <si>
    <t>3251 Perityt eläkevakuutusmaksut</t>
  </si>
  <si>
    <t> Muut henkilösivukulut</t>
  </si>
  <si>
    <t>3240 Sosiaaliturvamaksut</t>
  </si>
  <si>
    <t>3260 Lakisääteiset sosiaalivakuutukset</t>
  </si>
  <si>
    <t>3261 Perityt työttömyysvakuutusmaksut</t>
  </si>
  <si>
    <t> Muut kulut</t>
  </si>
  <si>
    <t> Toimitilakulut</t>
  </si>
  <si>
    <t>3300 Tilavuokrat</t>
  </si>
  <si>
    <t> Matkakulut</t>
  </si>
  <si>
    <t>3510 Matkakulut henkilöstö</t>
  </si>
  <si>
    <t xml:space="preserve">3550 Matkakulut </t>
  </si>
  <si>
    <t> Hallintopalvelut</t>
  </si>
  <si>
    <t>3406 Ostetut palvelut</t>
  </si>
  <si>
    <t>3422 Taloushallintopalvelut</t>
  </si>
  <si>
    <t>3438 Muut ostetut palvelut</t>
  </si>
  <si>
    <t> Muut hallintokulut</t>
  </si>
  <si>
    <t>3650 Toimistotarvikkeet</t>
  </si>
  <si>
    <t xml:space="preserve">3680 Pienhankinnat/käyttöomaisuus </t>
  </si>
  <si>
    <t>3690 Muut materiaalikulut</t>
  </si>
  <si>
    <t> Muut liikekulut</t>
  </si>
  <si>
    <t>3280 Terveydenhoitokulut</t>
  </si>
  <si>
    <t>3750 Varusteet ja välineet</t>
  </si>
  <si>
    <t>3800 Kokous- ja neuvottelukulut</t>
  </si>
  <si>
    <t>3812 Palkintokulut</t>
  </si>
  <si>
    <t>3816 Ansiomerkit, viirit ym.</t>
  </si>
  <si>
    <t>3820 Jäsenmaksut, muut järjestöt</t>
  </si>
  <si>
    <t>3840 Postikulut</t>
  </si>
  <si>
    <t>3842 Puhelinkulut</t>
  </si>
  <si>
    <t>3846 Tietoliikennekulut</t>
  </si>
  <si>
    <t>3848 Pankkipalvelumaksut</t>
  </si>
  <si>
    <t>3860 Vahinkovakuutukset</t>
  </si>
  <si>
    <t>3890 Muut toimintakulut</t>
  </si>
  <si>
    <t>Varainhankinta</t>
  </si>
  <si>
    <t>5000 Jäsenmaksutuotot</t>
  </si>
  <si>
    <t>5010 Lisenssituotot</t>
  </si>
  <si>
    <t>5011 Lisenssivakuutukset/vakuutusyhtiö (oikaisuerä)</t>
  </si>
  <si>
    <t>5030 Kilpailuluvat</t>
  </si>
  <si>
    <t>5100 Myyntituotot tarvikevälityksestä</t>
  </si>
  <si>
    <t>5120 Keräystuotot</t>
  </si>
  <si>
    <t>5280 Muut tuotot</t>
  </si>
  <si>
    <t>5700 Ostokulut, tarvikevälitys</t>
  </si>
  <si>
    <t>5900 Markkinointikulut</t>
  </si>
  <si>
    <t>Sijoitus- ja rahoitustoiminta</t>
  </si>
  <si>
    <t> Korkotuotot</t>
  </si>
  <si>
    <t>6001 Viivästyskorot</t>
  </si>
  <si>
    <t> Korkokulut</t>
  </si>
  <si>
    <t>6502 Viivästyskorot</t>
  </si>
  <si>
    <t> Muut rahoituskulut</t>
  </si>
  <si>
    <t>9660 Saamisten luottotappiot</t>
  </si>
  <si>
    <t>Yleisavustukset</t>
  </si>
  <si>
    <t>7000 Valtionavustus toimintaan</t>
  </si>
  <si>
    <t>7050 Erityismäärärahat</t>
  </si>
  <si>
    <t>Tilikauden tulos</t>
  </si>
  <si>
    <t>Tilinpäätössiirrot</t>
  </si>
  <si>
    <t> Verotusperusteisten varausten lisäys (-) tai vähennys (+)</t>
  </si>
  <si>
    <t>9840 Tiliöimättömät tositteet/laskut</t>
  </si>
  <si>
    <t>Tilikauden ylijäämä (alijäämä)</t>
  </si>
  <si>
    <t>hallitus</t>
  </si>
  <si>
    <t>hallinto muut</t>
  </si>
  <si>
    <t>viestintä ja markkinointi</t>
  </si>
  <si>
    <t>seura- ja aluetoiminta muut</t>
  </si>
  <si>
    <t>tuomarit</t>
  </si>
  <si>
    <t>5140 Lahjoitukset ja avustukset</t>
  </si>
  <si>
    <t>3700 Urheilijatuet ml seurat</t>
  </si>
  <si>
    <t>Suomen Jousiampujain liitto</t>
  </si>
  <si>
    <t>3100 Muut tuotot</t>
  </si>
  <si>
    <t>3294 Poistot koneista ja kalustosta</t>
  </si>
  <si>
    <t>3620 Painatuskulut</t>
  </si>
  <si>
    <t>3808 Edustuskulut</t>
  </si>
  <si>
    <t>5995 Varaston lisäys/vähennys</t>
  </si>
  <si>
    <t>TA 30 HARRASTELIIKUNTA (jumiori, seura ja alue)</t>
  </si>
  <si>
    <t>TA 60 PARALYMPIA</t>
  </si>
  <si>
    <t>TA 50</t>
  </si>
  <si>
    <t>3421 Jäsenrekisterin transaktiomaksut</t>
  </si>
  <si>
    <t>maasto ja -taljaryhmä</t>
  </si>
  <si>
    <t>huippu-urheilu (kv kilpailut, leirit, valmennus)</t>
  </si>
  <si>
    <t>toiminnan-johtaja</t>
  </si>
  <si>
    <t>talous-assistentti</t>
  </si>
  <si>
    <t>jäsen-rekisteri</t>
  </si>
  <si>
    <t>seura-kehittäjä</t>
  </si>
  <si>
    <t>koulutus-toiminta</t>
  </si>
  <si>
    <t>valmennus-toiminta</t>
  </si>
  <si>
    <t>juniori-toiminta (sis leirit ja kv kisat)</t>
  </si>
  <si>
    <t>ensi-nuolet</t>
  </si>
  <si>
    <t>nuoriso-toiminta</t>
  </si>
  <si>
    <t>suoritus-merkki-järjestelmä</t>
  </si>
  <si>
    <t>kilpailu-vastaava</t>
  </si>
  <si>
    <t>tulos-palvelu</t>
  </si>
  <si>
    <t>kilpailu-toiminta muut</t>
  </si>
  <si>
    <t>valmennus-päällikkö</t>
  </si>
  <si>
    <t>olympia-valmentaja</t>
  </si>
  <si>
    <t>para-valmentaja</t>
  </si>
  <si>
    <t>parajousi-ammunan maajoukkue</t>
  </si>
  <si>
    <t>valmennus-toiminta muut</t>
  </si>
  <si>
    <t>2020 yhteensä</t>
  </si>
  <si>
    <t>Budjetti - hyväksytty syyskokouksessa 26.10.2019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</si>
</sst>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9"/>
      <color theme="1"/>
      <name val="Calibri"/>
      <family val="2"/>
      <scheme val="minor"/>
    </font>
    <font>
      <b/>
      <sz val="11"/>
      <color indexed="8"/>
      <name val="Calibri"/>
      <scheme val="minor"/>
    </font>
    <font>
      <sz val="10"/>
      <color indexed="81"/>
      <name val="Calibri"/>
    </font>
    <font>
      <b/>
      <sz val="10"/>
      <color indexed="81"/>
      <name val="Calibri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2" borderId="0" xfId="0" applyFill="1"/>
    <xf numFmtId="0" fontId="0" fillId="3" borderId="0" xfId="0" applyFill="1"/>
    <xf numFmtId="0" fontId="3" fillId="4" borderId="4" xfId="0" applyFont="1" applyFill="1" applyBorder="1"/>
    <xf numFmtId="0" fontId="0" fillId="4" borderId="0" xfId="0" applyFill="1"/>
    <xf numFmtId="0" fontId="0" fillId="4" borderId="5" xfId="0" applyFill="1" applyBorder="1"/>
    <xf numFmtId="0" fontId="0" fillId="0" borderId="0" xfId="0" quotePrefix="1"/>
    <xf numFmtId="0" fontId="0" fillId="0" borderId="8" xfId="0" applyBorder="1"/>
    <xf numFmtId="0" fontId="0" fillId="0" borderId="9" xfId="0" applyBorder="1"/>
    <xf numFmtId="0" fontId="2" fillId="0" borderId="0" xfId="0" applyFont="1" applyFill="1"/>
    <xf numFmtId="0" fontId="3" fillId="0" borderId="0" xfId="0" applyFont="1" applyFill="1"/>
    <xf numFmtId="0" fontId="3" fillId="0" borderId="8" xfId="0" applyFont="1" applyFill="1" applyBorder="1"/>
    <xf numFmtId="0" fontId="4" fillId="0" borderId="0" xfId="0" applyFont="1"/>
    <xf numFmtId="0" fontId="5" fillId="0" borderId="12" xfId="0" applyFont="1" applyBorder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5" borderId="0" xfId="0" applyFill="1"/>
    <xf numFmtId="0" fontId="3" fillId="0" borderId="13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4" xfId="0" applyFont="1" applyFill="1" applyBorder="1"/>
    <xf numFmtId="0" fontId="0" fillId="0" borderId="0" xfId="0"/>
    <xf numFmtId="0" fontId="0" fillId="0" borderId="2" xfId="0" applyBorder="1"/>
    <xf numFmtId="0" fontId="0" fillId="4" borderId="0" xfId="0" applyFill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3" borderId="0" xfId="0" applyFill="1"/>
    <xf numFmtId="0" fontId="0" fillId="4" borderId="5" xfId="0" applyFill="1" applyBorder="1"/>
    <xf numFmtId="0" fontId="3" fillId="0" borderId="0" xfId="0" applyFont="1" applyFill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4" borderId="0" xfId="0" applyFont="1" applyFill="1"/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6" xfId="0" applyFont="1" applyBorder="1" applyAlignment="1">
      <alignment wrapText="1"/>
    </xf>
    <xf numFmtId="17" fontId="4" fillId="0" borderId="0" xfId="0" applyNumberFormat="1" applyFont="1"/>
    <xf numFmtId="0" fontId="9" fillId="0" borderId="16" xfId="0" applyNumberFormat="1" applyFont="1" applyFill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1" fontId="0" fillId="3" borderId="0" xfId="0" applyNumberFormat="1" applyFill="1"/>
    <xf numFmtId="0" fontId="12" fillId="0" borderId="7" xfId="0" applyFont="1" applyFill="1" applyBorder="1"/>
    <xf numFmtId="41" fontId="0" fillId="3" borderId="1" xfId="0" applyNumberFormat="1" applyFill="1" applyBorder="1"/>
    <xf numFmtId="41" fontId="0" fillId="3" borderId="2" xfId="0" applyNumberFormat="1" applyFill="1" applyBorder="1"/>
    <xf numFmtId="41" fontId="0" fillId="3" borderId="3" xfId="0" applyNumberFormat="1" applyFill="1" applyBorder="1"/>
    <xf numFmtId="41" fontId="0" fillId="3" borderId="8" xfId="0" applyNumberFormat="1" applyFill="1" applyBorder="1"/>
    <xf numFmtId="41" fontId="0" fillId="3" borderId="6" xfId="0" applyNumberFormat="1" applyFill="1" applyBorder="1"/>
    <xf numFmtId="41" fontId="0" fillId="3" borderId="10" xfId="0" applyNumberFormat="1" applyFill="1" applyBorder="1"/>
    <xf numFmtId="41" fontId="0" fillId="3" borderId="11" xfId="0" applyNumberFormat="1" applyFill="1" applyBorder="1"/>
    <xf numFmtId="41" fontId="0" fillId="3" borderId="12" xfId="0" applyNumberFormat="1" applyFill="1" applyBorder="1"/>
    <xf numFmtId="41" fontId="0" fillId="2" borderId="4" xfId="0" applyNumberFormat="1" applyFill="1" applyBorder="1"/>
    <xf numFmtId="41" fontId="0" fillId="2" borderId="0" xfId="0" applyNumberFormat="1" applyFill="1"/>
    <xf numFmtId="41" fontId="0" fillId="2" borderId="5" xfId="0" applyNumberFormat="1" applyFill="1" applyBorder="1"/>
    <xf numFmtId="41" fontId="0" fillId="2" borderId="9" xfId="0" applyNumberFormat="1" applyFill="1" applyBorder="1"/>
    <xf numFmtId="41" fontId="0" fillId="0" borderId="17" xfId="0" applyNumberFormat="1" applyBorder="1"/>
    <xf numFmtId="41" fontId="0" fillId="0" borderId="0" xfId="0" applyNumberFormat="1"/>
    <xf numFmtId="41" fontId="0" fillId="0" borderId="5" xfId="0" applyNumberFormat="1" applyBorder="1"/>
    <xf numFmtId="41" fontId="0" fillId="0" borderId="4" xfId="0" applyNumberFormat="1" applyBorder="1"/>
    <xf numFmtId="41" fontId="0" fillId="0" borderId="9" xfId="0" applyNumberFormat="1" applyBorder="1"/>
    <xf numFmtId="41" fontId="0" fillId="2" borderId="17" xfId="0" applyNumberFormat="1" applyFill="1" applyBorder="1"/>
    <xf numFmtId="41" fontId="0" fillId="0" borderId="17" xfId="0" applyNumberFormat="1" applyFill="1" applyBorder="1"/>
    <xf numFmtId="41" fontId="0" fillId="0" borderId="0" xfId="0" applyNumberFormat="1" applyFill="1"/>
    <xf numFmtId="41" fontId="0" fillId="0" borderId="5" xfId="0" applyNumberFormat="1" applyFill="1" applyBorder="1"/>
    <xf numFmtId="41" fontId="0" fillId="0" borderId="4" xfId="0" applyNumberFormat="1" applyFill="1" applyBorder="1"/>
    <xf numFmtId="41" fontId="0" fillId="0" borderId="0" xfId="0" applyNumberFormat="1" applyFill="1" applyBorder="1"/>
    <xf numFmtId="41" fontId="0" fillId="5" borderId="17" xfId="0" applyNumberFormat="1" applyFill="1" applyBorder="1"/>
    <xf numFmtId="41" fontId="0" fillId="5" borderId="0" xfId="0" applyNumberFormat="1" applyFill="1"/>
    <xf numFmtId="41" fontId="0" fillId="5" borderId="5" xfId="0" applyNumberFormat="1" applyFill="1" applyBorder="1"/>
    <xf numFmtId="41" fontId="0" fillId="5" borderId="4" xfId="0" applyNumberFormat="1" applyFill="1" applyBorder="1"/>
    <xf numFmtId="41" fontId="0" fillId="3" borderId="17" xfId="0" applyNumberFormat="1" applyFill="1" applyBorder="1"/>
    <xf numFmtId="41" fontId="0" fillId="3" borderId="5" xfId="0" applyNumberFormat="1" applyFill="1" applyBorder="1"/>
    <xf numFmtId="41" fontId="0" fillId="3" borderId="4" xfId="0" applyNumberFormat="1" applyFill="1" applyBorder="1"/>
    <xf numFmtId="41" fontId="0" fillId="6" borderId="9" xfId="0" applyNumberFormat="1" applyFill="1" applyBorder="1"/>
    <xf numFmtId="41" fontId="0" fillId="3" borderId="9" xfId="0" applyNumberFormat="1" applyFill="1" applyBorder="1"/>
    <xf numFmtId="41" fontId="0" fillId="0" borderId="13" xfId="0" applyNumberFormat="1" applyBorder="1"/>
    <xf numFmtId="41" fontId="0" fillId="0" borderId="12" xfId="0" applyNumberFormat="1" applyBorder="1"/>
    <xf numFmtId="41" fontId="0" fillId="0" borderId="14" xfId="0" applyNumberFormat="1" applyFill="1" applyBorder="1"/>
    <xf numFmtId="41" fontId="0" fillId="0" borderId="13" xfId="0" applyNumberFormat="1" applyFill="1" applyBorder="1"/>
    <xf numFmtId="41" fontId="0" fillId="0" borderId="7" xfId="0" applyNumberFormat="1" applyFill="1" applyBorder="1"/>
    <xf numFmtId="0" fontId="3" fillId="3" borderId="2" xfId="0" applyFont="1" applyFill="1" applyBorder="1" applyAlignment="1">
      <alignment horizontal="center"/>
    </xf>
    <xf numFmtId="41" fontId="3" fillId="3" borderId="2" xfId="0" applyNumberFormat="1" applyFont="1" applyFill="1" applyBorder="1" applyAlignment="1">
      <alignment horizontal="center"/>
    </xf>
  </cellXfs>
  <cellStyles count="1">
    <cellStyle name="Norm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2"/>
  <sheetViews>
    <sheetView tabSelected="1" view="pageBreakPreview" workbookViewId="0">
      <pane xSplit="1" topLeftCell="O1" activePane="topRight" state="frozen"/>
      <selection activeCell="A7" sqref="A7"/>
      <selection pane="topRight" activeCell="A5" sqref="A5"/>
    </sheetView>
  </sheetViews>
  <sheetFormatPr baseColWidth="10" defaultColWidth="8.83203125" defaultRowHeight="16" x14ac:dyDescent="0.2"/>
  <cols>
    <col min="1" max="1" width="45" style="1" customWidth="1"/>
    <col min="2" max="2" width="10.33203125" customWidth="1"/>
    <col min="3" max="3" width="11.83203125" customWidth="1"/>
    <col min="4" max="4" width="11.1640625" bestFit="1" customWidth="1"/>
    <col min="5" max="5" width="16.1640625" bestFit="1" customWidth="1"/>
    <col min="6" max="6" width="11.83203125" bestFit="1" customWidth="1"/>
    <col min="7" max="8" width="12.6640625" customWidth="1"/>
    <col min="9" max="9" width="11.1640625" customWidth="1"/>
    <col min="10" max="10" width="12.5" customWidth="1"/>
    <col min="11" max="11" width="12.5" style="31" customWidth="1"/>
    <col min="12" max="12" width="9" bestFit="1" customWidth="1"/>
    <col min="13" max="13" width="10.83203125" customWidth="1"/>
    <col min="14" max="14" width="9" bestFit="1" customWidth="1"/>
    <col min="15" max="15" width="12.1640625" customWidth="1"/>
    <col min="16" max="16" width="10.83203125" customWidth="1"/>
    <col min="17" max="18" width="9" bestFit="1" customWidth="1"/>
    <col min="19" max="19" width="11.5" customWidth="1"/>
    <col min="20" max="20" width="10.83203125" customWidth="1"/>
    <col min="21" max="21" width="12.5" customWidth="1"/>
    <col min="22" max="22" width="10.5" customWidth="1"/>
    <col min="23" max="23" width="14.5" hidden="1" customWidth="1"/>
    <col min="24" max="24" width="11.5" customWidth="1"/>
    <col min="25" max="25" width="11.33203125" customWidth="1"/>
    <col min="26" max="26" width="12.1640625" customWidth="1"/>
    <col min="27" max="27" width="11.5" customWidth="1"/>
    <col min="28" max="28" width="17.1640625" customWidth="1"/>
  </cols>
  <sheetData>
    <row r="1" spans="1:31" x14ac:dyDescent="0.2">
      <c r="A1" s="2" t="s">
        <v>79</v>
      </c>
    </row>
    <row r="2" spans="1:31" x14ac:dyDescent="0.2">
      <c r="A2" s="2" t="s">
        <v>110</v>
      </c>
      <c r="B2" s="3"/>
      <c r="C2" s="4"/>
      <c r="D2" s="4"/>
      <c r="E2" s="4"/>
      <c r="F2" s="4"/>
      <c r="G2" s="5"/>
      <c r="H2" s="3"/>
      <c r="I2" s="4"/>
      <c r="J2" s="4"/>
      <c r="K2" s="32"/>
      <c r="L2" s="4"/>
      <c r="M2" s="4"/>
      <c r="N2" s="4"/>
      <c r="O2" s="5"/>
      <c r="P2" s="3"/>
      <c r="Q2" s="4"/>
      <c r="R2" s="4"/>
      <c r="S2" s="5"/>
      <c r="T2" s="3"/>
      <c r="U2" s="4"/>
      <c r="V2" s="4"/>
      <c r="W2" s="4"/>
      <c r="X2" s="4"/>
      <c r="Y2" s="36"/>
      <c r="Z2" s="37"/>
      <c r="AA2" s="4"/>
      <c r="AB2" s="13"/>
    </row>
    <row r="3" spans="1:31" ht="17" thickBot="1" x14ac:dyDescent="0.25">
      <c r="B3" s="9" t="s">
        <v>0</v>
      </c>
      <c r="C3" s="10"/>
      <c r="D3" s="10"/>
      <c r="E3" s="10"/>
      <c r="F3" s="10"/>
      <c r="G3" s="11"/>
      <c r="H3" s="9" t="s">
        <v>85</v>
      </c>
      <c r="I3" s="10"/>
      <c r="J3" s="10"/>
      <c r="K3" s="33"/>
      <c r="L3" s="10"/>
      <c r="M3" s="10"/>
      <c r="N3" s="10"/>
      <c r="O3" s="11"/>
      <c r="P3" s="9" t="s">
        <v>1</v>
      </c>
      <c r="Q3" s="10"/>
      <c r="R3" s="10"/>
      <c r="S3" s="11"/>
      <c r="T3" s="9" t="s">
        <v>2</v>
      </c>
      <c r="U3" s="10"/>
      <c r="V3" s="10"/>
      <c r="W3" s="10"/>
      <c r="X3" s="10"/>
      <c r="Y3" s="30" t="s">
        <v>86</v>
      </c>
      <c r="Z3" s="40"/>
      <c r="AA3" s="44" t="s">
        <v>87</v>
      </c>
      <c r="AB3" s="14"/>
    </row>
    <row r="4" spans="1:31" s="16" customFormat="1" ht="17" thickBot="1" x14ac:dyDescent="0.25">
      <c r="A4" s="15"/>
      <c r="B4" s="21">
        <v>200</v>
      </c>
      <c r="C4" s="22">
        <v>210</v>
      </c>
      <c r="D4" s="22">
        <v>220</v>
      </c>
      <c r="E4" s="22">
        <v>230</v>
      </c>
      <c r="F4" s="22">
        <v>240</v>
      </c>
      <c r="G4" s="23">
        <v>250</v>
      </c>
      <c r="H4" s="21">
        <v>300</v>
      </c>
      <c r="I4" s="22">
        <v>310</v>
      </c>
      <c r="J4" s="22">
        <v>320</v>
      </c>
      <c r="K4" s="34">
        <v>330</v>
      </c>
      <c r="L4" s="22">
        <v>340</v>
      </c>
      <c r="M4" s="22">
        <v>350</v>
      </c>
      <c r="N4" s="22">
        <v>360</v>
      </c>
      <c r="O4" s="23">
        <v>370</v>
      </c>
      <c r="P4" s="21">
        <v>400</v>
      </c>
      <c r="Q4" s="22">
        <v>410</v>
      </c>
      <c r="R4" s="22">
        <v>420</v>
      </c>
      <c r="S4" s="23">
        <v>430</v>
      </c>
      <c r="T4" s="21">
        <v>500</v>
      </c>
      <c r="U4" s="22">
        <v>510</v>
      </c>
      <c r="V4" s="22">
        <v>520</v>
      </c>
      <c r="W4" s="22"/>
      <c r="X4" s="22">
        <v>530</v>
      </c>
      <c r="Y4" s="42">
        <v>540</v>
      </c>
      <c r="Z4" s="43">
        <v>541</v>
      </c>
      <c r="AA4" s="22">
        <v>550</v>
      </c>
      <c r="AB4" s="17"/>
    </row>
    <row r="5" spans="1:31" s="18" customFormat="1" ht="51" thickBot="1" x14ac:dyDescent="0.3">
      <c r="A5" s="54" t="s">
        <v>3</v>
      </c>
      <c r="B5" s="51" t="s">
        <v>72</v>
      </c>
      <c r="C5" s="45" t="s">
        <v>91</v>
      </c>
      <c r="D5" s="45" t="s">
        <v>73</v>
      </c>
      <c r="E5" s="45" t="s">
        <v>74</v>
      </c>
      <c r="F5" s="45" t="s">
        <v>92</v>
      </c>
      <c r="G5" s="46" t="s">
        <v>93</v>
      </c>
      <c r="H5" s="47" t="s">
        <v>94</v>
      </c>
      <c r="I5" s="52" t="s">
        <v>95</v>
      </c>
      <c r="J5" s="45" t="s">
        <v>96</v>
      </c>
      <c r="K5" s="45" t="s">
        <v>97</v>
      </c>
      <c r="L5" s="45" t="s">
        <v>98</v>
      </c>
      <c r="M5" s="45" t="s">
        <v>99</v>
      </c>
      <c r="N5" s="45" t="s">
        <v>100</v>
      </c>
      <c r="O5" s="46" t="s">
        <v>75</v>
      </c>
      <c r="P5" s="51" t="s">
        <v>101</v>
      </c>
      <c r="Q5" s="52" t="s">
        <v>102</v>
      </c>
      <c r="R5" s="45" t="s">
        <v>76</v>
      </c>
      <c r="S5" s="46" t="s">
        <v>103</v>
      </c>
      <c r="T5" s="47" t="s">
        <v>104</v>
      </c>
      <c r="U5" s="45" t="s">
        <v>105</v>
      </c>
      <c r="V5" s="45" t="s">
        <v>90</v>
      </c>
      <c r="W5" s="45"/>
      <c r="X5" s="45" t="s">
        <v>89</v>
      </c>
      <c r="Y5" s="47" t="s">
        <v>106</v>
      </c>
      <c r="Z5" s="46" t="s">
        <v>107</v>
      </c>
      <c r="AA5" s="45" t="s">
        <v>108</v>
      </c>
      <c r="AB5" s="19" t="s">
        <v>109</v>
      </c>
      <c r="AD5" s="48"/>
    </row>
    <row r="6" spans="1:31" s="39" customFormat="1" ht="15" x14ac:dyDescent="0.2">
      <c r="A6" s="39" t="s">
        <v>4</v>
      </c>
      <c r="B6" s="55"/>
      <c r="C6" s="56"/>
      <c r="D6" s="56"/>
      <c r="E6" s="56"/>
      <c r="F6" s="56"/>
      <c r="G6" s="57"/>
      <c r="H6" s="55"/>
      <c r="I6" s="56"/>
      <c r="J6" s="56"/>
      <c r="K6" s="56"/>
      <c r="L6" s="56"/>
      <c r="M6" s="56"/>
      <c r="N6" s="56"/>
      <c r="O6" s="57"/>
      <c r="P6" s="55"/>
      <c r="Q6" s="56"/>
      <c r="R6" s="56"/>
      <c r="S6" s="57"/>
      <c r="T6" s="55"/>
      <c r="U6" s="56"/>
      <c r="V6" s="56"/>
      <c r="W6" s="56"/>
      <c r="X6" s="57"/>
      <c r="Y6" s="55"/>
      <c r="Z6" s="57"/>
      <c r="AA6" s="58"/>
      <c r="AB6" s="58"/>
    </row>
    <row r="7" spans="1:31" s="39" customFormat="1" thickBot="1" x14ac:dyDescent="0.25">
      <c r="A7" s="8" t="str">
        <f>A86 &amp; "(= solu A86)"</f>
        <v>Tilikauden ylijäämä (alijäämä)(= solu A86)</v>
      </c>
      <c r="B7" s="59">
        <f t="shared" ref="B7:AB7" si="0">B86</f>
        <v>-2500</v>
      </c>
      <c r="C7" s="60">
        <f t="shared" si="0"/>
        <v>-11000</v>
      </c>
      <c r="D7" s="60">
        <f t="shared" si="0"/>
        <v>148010</v>
      </c>
      <c r="E7" s="60">
        <f t="shared" si="0"/>
        <v>-12000</v>
      </c>
      <c r="F7" s="60">
        <f t="shared" si="0"/>
        <v>-5600</v>
      </c>
      <c r="G7" s="61">
        <f t="shared" si="0"/>
        <v>-1500</v>
      </c>
      <c r="H7" s="59">
        <f t="shared" si="0"/>
        <v>-15400</v>
      </c>
      <c r="I7" s="60">
        <f t="shared" si="0"/>
        <v>-4000</v>
      </c>
      <c r="J7" s="60">
        <f t="shared" si="0"/>
        <v>-21730</v>
      </c>
      <c r="K7" s="60">
        <f t="shared" si="0"/>
        <v>-7944</v>
      </c>
      <c r="L7" s="60">
        <f t="shared" si="0"/>
        <v>-1950</v>
      </c>
      <c r="M7" s="60">
        <f t="shared" si="0"/>
        <v>-9500</v>
      </c>
      <c r="N7" s="60">
        <f t="shared" si="0"/>
        <v>-900</v>
      </c>
      <c r="O7" s="61">
        <f t="shared" si="0"/>
        <v>-26800</v>
      </c>
      <c r="P7" s="59">
        <f t="shared" si="0"/>
        <v>-2000</v>
      </c>
      <c r="Q7" s="60">
        <f t="shared" si="0"/>
        <v>-3400</v>
      </c>
      <c r="R7" s="60">
        <f t="shared" si="0"/>
        <v>-300</v>
      </c>
      <c r="S7" s="61">
        <f t="shared" si="0"/>
        <v>18700</v>
      </c>
      <c r="T7" s="59">
        <f t="shared" si="0"/>
        <v>-6200</v>
      </c>
      <c r="U7" s="60">
        <f t="shared" si="0"/>
        <v>-14000</v>
      </c>
      <c r="V7" s="60">
        <f t="shared" si="0"/>
        <v>-17850</v>
      </c>
      <c r="W7" s="60">
        <f t="shared" si="0"/>
        <v>0</v>
      </c>
      <c r="X7" s="61">
        <f t="shared" si="0"/>
        <v>-3000</v>
      </c>
      <c r="Y7" s="59">
        <f t="shared" si="0"/>
        <v>-4200</v>
      </c>
      <c r="Z7" s="61">
        <f t="shared" si="0"/>
        <v>-900</v>
      </c>
      <c r="AA7" s="62">
        <f t="shared" si="0"/>
        <v>0</v>
      </c>
      <c r="AB7" s="62">
        <f t="shared" si="0"/>
        <v>-5964</v>
      </c>
    </row>
    <row r="8" spans="1:31" ht="15" x14ac:dyDescent="0.2">
      <c r="A8" s="7" t="s">
        <v>5</v>
      </c>
      <c r="B8" s="63"/>
      <c r="C8" s="64"/>
      <c r="D8" s="64"/>
      <c r="E8" s="64"/>
      <c r="F8" s="64"/>
      <c r="G8" s="65"/>
      <c r="H8" s="63"/>
      <c r="I8" s="64"/>
      <c r="J8" s="64"/>
      <c r="K8" s="64"/>
      <c r="L8" s="64"/>
      <c r="M8" s="64"/>
      <c r="N8" s="64"/>
      <c r="O8" s="65"/>
      <c r="P8" s="63"/>
      <c r="Q8" s="64"/>
      <c r="R8" s="64"/>
      <c r="S8" s="65"/>
      <c r="T8" s="63"/>
      <c r="U8" s="64"/>
      <c r="V8" s="64"/>
      <c r="W8" s="64"/>
      <c r="X8" s="64"/>
      <c r="Y8" s="63"/>
      <c r="Z8" s="65"/>
      <c r="AA8" s="64"/>
      <c r="AB8" s="66"/>
      <c r="AC8" s="35"/>
      <c r="AD8" s="35"/>
      <c r="AE8" s="35"/>
    </row>
    <row r="9" spans="1:31" ht="15" x14ac:dyDescent="0.2">
      <c r="A9" s="6" t="s">
        <v>6</v>
      </c>
      <c r="B9" s="67"/>
      <c r="C9" s="68"/>
      <c r="D9" s="68"/>
      <c r="E9" s="68"/>
      <c r="F9" s="68"/>
      <c r="G9" s="69"/>
      <c r="H9" s="67"/>
      <c r="I9" s="68"/>
      <c r="J9" s="74"/>
      <c r="K9" s="74">
        <v>38206</v>
      </c>
      <c r="L9" s="74"/>
      <c r="M9" s="74"/>
      <c r="N9" s="74"/>
      <c r="O9" s="75"/>
      <c r="P9" s="73"/>
      <c r="Q9" s="74"/>
      <c r="R9" s="74"/>
      <c r="S9" s="75"/>
      <c r="T9" s="73"/>
      <c r="U9" s="74"/>
      <c r="V9" s="74">
        <v>76426</v>
      </c>
      <c r="W9" s="74"/>
      <c r="X9" s="74"/>
      <c r="Y9" s="70"/>
      <c r="Z9" s="69"/>
      <c r="AA9" s="68"/>
      <c r="AB9" s="71">
        <f>SUM(B9:AA9)</f>
        <v>114632</v>
      </c>
      <c r="AC9" s="35"/>
      <c r="AD9" s="35"/>
      <c r="AE9" s="35"/>
    </row>
    <row r="10" spans="1:31" ht="15" x14ac:dyDescent="0.2">
      <c r="A10" s="6" t="s">
        <v>7</v>
      </c>
      <c r="B10" s="67"/>
      <c r="C10" s="68"/>
      <c r="D10" s="68"/>
      <c r="E10" s="68"/>
      <c r="F10" s="68"/>
      <c r="G10" s="69"/>
      <c r="H10" s="67"/>
      <c r="I10" s="68"/>
      <c r="J10" s="74">
        <v>14020</v>
      </c>
      <c r="K10" s="74"/>
      <c r="L10" s="74"/>
      <c r="M10" s="74"/>
      <c r="N10" s="74"/>
      <c r="O10" s="75">
        <v>3000</v>
      </c>
      <c r="P10" s="73"/>
      <c r="Q10" s="74"/>
      <c r="R10" s="74"/>
      <c r="S10" s="75"/>
      <c r="T10" s="73"/>
      <c r="U10" s="74"/>
      <c r="V10" s="74"/>
      <c r="W10" s="74"/>
      <c r="X10" s="74"/>
      <c r="Y10" s="70"/>
      <c r="Z10" s="69"/>
      <c r="AA10" s="68"/>
      <c r="AB10" s="71">
        <f t="shared" ref="AB10:AB73" si="1">SUM(B10:AA10)</f>
        <v>17020</v>
      </c>
      <c r="AC10" s="35"/>
      <c r="AD10" s="35"/>
      <c r="AE10" s="35"/>
    </row>
    <row r="11" spans="1:31" ht="15" x14ac:dyDescent="0.2">
      <c r="A11" s="41" t="s">
        <v>80</v>
      </c>
      <c r="B11" s="67"/>
      <c r="C11" s="68"/>
      <c r="D11" s="68"/>
      <c r="E11" s="68"/>
      <c r="F11" s="68"/>
      <c r="G11" s="69"/>
      <c r="H11" s="67"/>
      <c r="I11" s="68"/>
      <c r="J11" s="74"/>
      <c r="K11" s="74"/>
      <c r="L11" s="74"/>
      <c r="M11" s="74"/>
      <c r="N11" s="74"/>
      <c r="O11" s="75"/>
      <c r="P11" s="73"/>
      <c r="Q11" s="74">
        <v>600</v>
      </c>
      <c r="R11" s="74"/>
      <c r="S11" s="75"/>
      <c r="T11" s="73"/>
      <c r="U11" s="74"/>
      <c r="V11" s="74"/>
      <c r="W11" s="74"/>
      <c r="X11" s="74"/>
      <c r="Y11" s="70"/>
      <c r="Z11" s="69"/>
      <c r="AA11" s="68"/>
      <c r="AB11" s="71">
        <f t="shared" si="1"/>
        <v>600</v>
      </c>
      <c r="AC11" s="35"/>
      <c r="AD11" s="35"/>
      <c r="AE11" s="35"/>
    </row>
    <row r="12" spans="1:31" ht="15" x14ac:dyDescent="0.2">
      <c r="A12" s="7" t="s">
        <v>8</v>
      </c>
      <c r="B12" s="72"/>
      <c r="C12" s="64"/>
      <c r="D12" s="64"/>
      <c r="E12" s="64"/>
      <c r="F12" s="64"/>
      <c r="G12" s="65"/>
      <c r="H12" s="72"/>
      <c r="I12" s="64"/>
      <c r="J12" s="64"/>
      <c r="K12" s="64"/>
      <c r="L12" s="64"/>
      <c r="M12" s="64"/>
      <c r="N12" s="64"/>
      <c r="O12" s="65"/>
      <c r="P12" s="72"/>
      <c r="Q12" s="64"/>
      <c r="R12" s="64"/>
      <c r="S12" s="65"/>
      <c r="T12" s="72"/>
      <c r="U12" s="64"/>
      <c r="V12" s="64"/>
      <c r="W12" s="64"/>
      <c r="X12" s="64"/>
      <c r="Y12" s="63"/>
      <c r="Z12" s="65"/>
      <c r="AA12" s="64"/>
      <c r="AB12" s="66"/>
      <c r="AC12" s="35"/>
      <c r="AD12" s="35"/>
      <c r="AE12" s="35"/>
    </row>
    <row r="13" spans="1:31" s="26" customFormat="1" ht="15" x14ac:dyDescent="0.2">
      <c r="A13" s="50" t="s">
        <v>81</v>
      </c>
      <c r="B13" s="73"/>
      <c r="C13" s="74"/>
      <c r="D13" s="74"/>
      <c r="E13" s="74"/>
      <c r="F13" s="74"/>
      <c r="G13" s="75"/>
      <c r="H13" s="73"/>
      <c r="I13" s="74"/>
      <c r="J13" s="74"/>
      <c r="K13" s="74"/>
      <c r="L13" s="74"/>
      <c r="M13" s="74"/>
      <c r="N13" s="74"/>
      <c r="O13" s="75"/>
      <c r="P13" s="73"/>
      <c r="Q13" s="74"/>
      <c r="R13" s="74"/>
      <c r="S13" s="75"/>
      <c r="T13" s="73"/>
      <c r="U13" s="74"/>
      <c r="V13" s="74"/>
      <c r="W13" s="74"/>
      <c r="X13" s="74"/>
      <c r="Y13" s="76"/>
      <c r="Z13" s="75"/>
      <c r="AA13" s="74"/>
      <c r="AB13" s="71">
        <f t="shared" si="1"/>
        <v>0</v>
      </c>
      <c r="AC13" s="35"/>
      <c r="AD13" s="35"/>
      <c r="AE13" s="35"/>
    </row>
    <row r="14" spans="1:31" ht="15" x14ac:dyDescent="0.2">
      <c r="A14" s="7" t="s">
        <v>9</v>
      </c>
      <c r="B14" s="72"/>
      <c r="C14" s="64"/>
      <c r="D14" s="64"/>
      <c r="E14" s="64"/>
      <c r="F14" s="64"/>
      <c r="G14" s="65"/>
      <c r="H14" s="72"/>
      <c r="I14" s="64"/>
      <c r="J14" s="64"/>
      <c r="K14" s="64"/>
      <c r="L14" s="64"/>
      <c r="M14" s="64"/>
      <c r="N14" s="64"/>
      <c r="O14" s="65"/>
      <c r="P14" s="72"/>
      <c r="Q14" s="64"/>
      <c r="R14" s="64"/>
      <c r="S14" s="65"/>
      <c r="T14" s="72"/>
      <c r="U14" s="64"/>
      <c r="V14" s="64"/>
      <c r="W14" s="64"/>
      <c r="X14" s="64"/>
      <c r="Y14" s="63"/>
      <c r="Z14" s="65"/>
      <c r="AA14" s="64"/>
      <c r="AB14" s="66"/>
      <c r="AC14" s="35"/>
      <c r="AD14" s="35"/>
      <c r="AE14" s="35"/>
    </row>
    <row r="15" spans="1:31" ht="15" x14ac:dyDescent="0.2">
      <c r="A15" s="7" t="s">
        <v>10</v>
      </c>
      <c r="B15" s="72"/>
      <c r="C15" s="64"/>
      <c r="D15" s="64"/>
      <c r="E15" s="64"/>
      <c r="F15" s="64"/>
      <c r="G15" s="65"/>
      <c r="H15" s="72"/>
      <c r="I15" s="64"/>
      <c r="J15" s="64"/>
      <c r="K15" s="64"/>
      <c r="L15" s="64"/>
      <c r="M15" s="64"/>
      <c r="N15" s="64"/>
      <c r="O15" s="65"/>
      <c r="P15" s="72"/>
      <c r="Q15" s="64"/>
      <c r="R15" s="64"/>
      <c r="S15" s="65"/>
      <c r="T15" s="72"/>
      <c r="U15" s="64"/>
      <c r="V15" s="64"/>
      <c r="W15" s="64"/>
      <c r="X15" s="64"/>
      <c r="Y15" s="63"/>
      <c r="Z15" s="65"/>
      <c r="AA15" s="64"/>
      <c r="AB15" s="66"/>
      <c r="AC15" s="35"/>
      <c r="AD15" s="35"/>
      <c r="AE15" s="35"/>
    </row>
    <row r="16" spans="1:31" ht="15" x14ac:dyDescent="0.2">
      <c r="A16" s="6" t="s">
        <v>11</v>
      </c>
      <c r="B16" s="67"/>
      <c r="C16" s="74">
        <v>-11000</v>
      </c>
      <c r="D16" s="74"/>
      <c r="E16" s="74">
        <v>-6500</v>
      </c>
      <c r="F16" s="74">
        <v>-5600</v>
      </c>
      <c r="G16" s="69"/>
      <c r="H16" s="73">
        <v>-13900</v>
      </c>
      <c r="I16" s="77">
        <v>-4000</v>
      </c>
      <c r="J16" s="77">
        <v>-8700</v>
      </c>
      <c r="K16" s="74">
        <v>-8500</v>
      </c>
      <c r="L16" s="74"/>
      <c r="M16" s="74">
        <v>-5500</v>
      </c>
      <c r="N16" s="74"/>
      <c r="O16" s="75">
        <v>-9000</v>
      </c>
      <c r="P16" s="67"/>
      <c r="Q16" s="68"/>
      <c r="R16" s="68"/>
      <c r="S16" s="75">
        <v>-6000</v>
      </c>
      <c r="T16" s="73">
        <v>-5000</v>
      </c>
      <c r="U16" s="74"/>
      <c r="V16" s="74"/>
      <c r="W16" s="74"/>
      <c r="X16" s="74"/>
      <c r="Y16" s="76">
        <v>-11000</v>
      </c>
      <c r="Z16" s="69"/>
      <c r="AA16" s="68"/>
      <c r="AB16" s="71">
        <f t="shared" si="1"/>
        <v>-94700</v>
      </c>
      <c r="AC16" s="35"/>
      <c r="AD16" s="35"/>
      <c r="AE16" s="35"/>
    </row>
    <row r="17" spans="1:31" ht="15" x14ac:dyDescent="0.2">
      <c r="A17" s="6" t="s">
        <v>12</v>
      </c>
      <c r="B17" s="67"/>
      <c r="C17" s="74"/>
      <c r="D17" s="74"/>
      <c r="E17" s="74">
        <v>-3000</v>
      </c>
      <c r="F17" s="74"/>
      <c r="G17" s="69"/>
      <c r="H17" s="73"/>
      <c r="I17" s="74"/>
      <c r="J17" s="74">
        <v>-1000</v>
      </c>
      <c r="K17" s="74"/>
      <c r="L17" s="74"/>
      <c r="M17" s="74"/>
      <c r="N17" s="74"/>
      <c r="O17" s="75"/>
      <c r="P17" s="67"/>
      <c r="Q17" s="68"/>
      <c r="R17" s="68"/>
      <c r="S17" s="75"/>
      <c r="T17" s="73"/>
      <c r="U17" s="74">
        <v>-6000</v>
      </c>
      <c r="V17" s="74"/>
      <c r="W17" s="74"/>
      <c r="X17" s="74"/>
      <c r="Y17" s="76"/>
      <c r="Z17" s="69"/>
      <c r="AA17" s="68"/>
      <c r="AB17" s="71">
        <f t="shared" si="1"/>
        <v>-10000</v>
      </c>
      <c r="AC17" s="35"/>
      <c r="AD17" s="35"/>
      <c r="AE17" s="35"/>
    </row>
    <row r="18" spans="1:31" ht="15" x14ac:dyDescent="0.2">
      <c r="A18" s="7" t="s">
        <v>13</v>
      </c>
      <c r="B18" s="72"/>
      <c r="C18" s="64"/>
      <c r="D18" s="64"/>
      <c r="E18" s="64"/>
      <c r="F18" s="64"/>
      <c r="G18" s="65"/>
      <c r="H18" s="72"/>
      <c r="I18" s="64"/>
      <c r="J18" s="64"/>
      <c r="K18" s="64"/>
      <c r="L18" s="64"/>
      <c r="M18" s="64"/>
      <c r="N18" s="64"/>
      <c r="O18" s="65"/>
      <c r="P18" s="72"/>
      <c r="Q18" s="64"/>
      <c r="R18" s="64"/>
      <c r="S18" s="65"/>
      <c r="T18" s="72"/>
      <c r="U18" s="64"/>
      <c r="V18" s="64"/>
      <c r="W18" s="64"/>
      <c r="X18" s="64"/>
      <c r="Y18" s="63"/>
      <c r="Z18" s="65"/>
      <c r="AA18" s="64"/>
      <c r="AB18" s="66"/>
      <c r="AC18" s="35"/>
      <c r="AD18" s="35"/>
      <c r="AE18" s="35"/>
    </row>
    <row r="19" spans="1:31" ht="15" x14ac:dyDescent="0.2">
      <c r="A19" s="6" t="s">
        <v>14</v>
      </c>
      <c r="B19" s="67"/>
      <c r="C19" s="68"/>
      <c r="D19" s="68"/>
      <c r="E19" s="68"/>
      <c r="F19" s="68"/>
      <c r="G19" s="69"/>
      <c r="H19" s="67"/>
      <c r="I19" s="68"/>
      <c r="J19" s="68"/>
      <c r="K19" s="68"/>
      <c r="L19" s="68"/>
      <c r="M19" s="68"/>
      <c r="N19" s="68"/>
      <c r="O19" s="69"/>
      <c r="P19" s="67"/>
      <c r="Q19" s="68"/>
      <c r="R19" s="68"/>
      <c r="S19" s="69"/>
      <c r="T19" s="67"/>
      <c r="U19" s="68"/>
      <c r="V19" s="68"/>
      <c r="W19" s="68"/>
      <c r="X19" s="68"/>
      <c r="Y19" s="70"/>
      <c r="Z19" s="69"/>
      <c r="AA19" s="68"/>
      <c r="AB19" s="71">
        <f t="shared" si="1"/>
        <v>0</v>
      </c>
      <c r="AC19" s="35"/>
      <c r="AD19" s="35"/>
      <c r="AE19" s="35"/>
    </row>
    <row r="20" spans="1:31" ht="15" x14ac:dyDescent="0.2">
      <c r="A20" s="6" t="s">
        <v>15</v>
      </c>
      <c r="B20" s="67"/>
      <c r="C20" s="68"/>
      <c r="D20" s="68"/>
      <c r="E20" s="68"/>
      <c r="F20" s="68"/>
      <c r="G20" s="69"/>
      <c r="H20" s="67"/>
      <c r="I20" s="68"/>
      <c r="J20" s="68"/>
      <c r="K20" s="68"/>
      <c r="L20" s="68"/>
      <c r="M20" s="68"/>
      <c r="N20" s="68"/>
      <c r="O20" s="69"/>
      <c r="P20" s="67"/>
      <c r="Q20" s="68"/>
      <c r="R20" s="68"/>
      <c r="S20" s="69"/>
      <c r="T20" s="67"/>
      <c r="U20" s="68"/>
      <c r="V20" s="68"/>
      <c r="W20" s="68"/>
      <c r="X20" s="68"/>
      <c r="Y20" s="70"/>
      <c r="Z20" s="69"/>
      <c r="AA20" s="68"/>
      <c r="AB20" s="71">
        <f t="shared" si="1"/>
        <v>0</v>
      </c>
      <c r="AC20" s="35"/>
      <c r="AD20" s="35"/>
      <c r="AE20" s="35"/>
    </row>
    <row r="21" spans="1:31" ht="15" x14ac:dyDescent="0.2">
      <c r="A21" s="7" t="s">
        <v>16</v>
      </c>
      <c r="B21" s="72"/>
      <c r="C21" s="64"/>
      <c r="D21" s="64"/>
      <c r="E21" s="64"/>
      <c r="F21" s="64"/>
      <c r="G21" s="65"/>
      <c r="H21" s="72"/>
      <c r="I21" s="64"/>
      <c r="J21" s="64"/>
      <c r="K21" s="64"/>
      <c r="L21" s="64"/>
      <c r="M21" s="64"/>
      <c r="N21" s="64"/>
      <c r="O21" s="65"/>
      <c r="P21" s="72"/>
      <c r="Q21" s="64"/>
      <c r="R21" s="64"/>
      <c r="S21" s="65"/>
      <c r="T21" s="72"/>
      <c r="U21" s="64"/>
      <c r="V21" s="64"/>
      <c r="W21" s="64"/>
      <c r="X21" s="64"/>
      <c r="Y21" s="63"/>
      <c r="Z21" s="65"/>
      <c r="AA21" s="64"/>
      <c r="AB21" s="66"/>
      <c r="AC21" s="35"/>
      <c r="AD21" s="35"/>
      <c r="AE21" s="35"/>
    </row>
    <row r="22" spans="1:31" ht="15" x14ac:dyDescent="0.2">
      <c r="A22" s="6" t="s">
        <v>17</v>
      </c>
      <c r="B22" s="67"/>
      <c r="C22" s="68"/>
      <c r="D22" s="68"/>
      <c r="E22" s="68"/>
      <c r="F22" s="68"/>
      <c r="G22" s="69"/>
      <c r="H22" s="67"/>
      <c r="I22" s="68"/>
      <c r="J22" s="68"/>
      <c r="K22" s="68"/>
      <c r="L22" s="68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8"/>
      <c r="X22" s="68"/>
      <c r="Y22" s="70"/>
      <c r="Z22" s="69"/>
      <c r="AA22" s="68"/>
      <c r="AB22" s="71">
        <f t="shared" si="1"/>
        <v>0</v>
      </c>
      <c r="AC22" s="35"/>
      <c r="AD22" s="35"/>
      <c r="AE22" s="35"/>
    </row>
    <row r="23" spans="1:31" ht="15" x14ac:dyDescent="0.2">
      <c r="A23" s="6" t="s">
        <v>18</v>
      </c>
      <c r="B23" s="67"/>
      <c r="C23" s="68"/>
      <c r="D23" s="68"/>
      <c r="E23" s="68"/>
      <c r="F23" s="68"/>
      <c r="G23" s="69"/>
      <c r="H23" s="67"/>
      <c r="I23" s="68"/>
      <c r="J23" s="68"/>
      <c r="K23" s="68"/>
      <c r="L23" s="68"/>
      <c r="M23" s="68"/>
      <c r="N23" s="68"/>
      <c r="O23" s="69"/>
      <c r="P23" s="67"/>
      <c r="Q23" s="68"/>
      <c r="R23" s="68"/>
      <c r="S23" s="69"/>
      <c r="T23" s="67"/>
      <c r="U23" s="68"/>
      <c r="V23" s="68"/>
      <c r="W23" s="68"/>
      <c r="X23" s="68"/>
      <c r="Y23" s="70"/>
      <c r="Z23" s="69"/>
      <c r="AA23" s="68"/>
      <c r="AB23" s="71">
        <f t="shared" si="1"/>
        <v>0</v>
      </c>
      <c r="AC23" s="35"/>
      <c r="AD23" s="35"/>
      <c r="AE23" s="35"/>
    </row>
    <row r="24" spans="1:31" ht="15" x14ac:dyDescent="0.2">
      <c r="A24" s="6" t="s">
        <v>19</v>
      </c>
      <c r="B24" s="67"/>
      <c r="C24" s="68"/>
      <c r="D24" s="68"/>
      <c r="E24" s="68"/>
      <c r="F24" s="68"/>
      <c r="G24" s="69"/>
      <c r="H24" s="67"/>
      <c r="I24" s="68"/>
      <c r="J24" s="68"/>
      <c r="K24" s="68"/>
      <c r="L24" s="68"/>
      <c r="M24" s="68"/>
      <c r="N24" s="68"/>
      <c r="O24" s="69"/>
      <c r="P24" s="67"/>
      <c r="Q24" s="68"/>
      <c r="R24" s="68"/>
      <c r="S24" s="69"/>
      <c r="T24" s="67"/>
      <c r="U24" s="68"/>
      <c r="V24" s="68"/>
      <c r="W24" s="68"/>
      <c r="X24" s="68"/>
      <c r="Y24" s="70"/>
      <c r="Z24" s="69"/>
      <c r="AA24" s="68"/>
      <c r="AB24" s="71">
        <f t="shared" si="1"/>
        <v>0</v>
      </c>
      <c r="AC24" s="35"/>
      <c r="AD24" s="35"/>
      <c r="AE24" s="35"/>
    </row>
    <row r="25" spans="1:31" ht="15" x14ac:dyDescent="0.2">
      <c r="A25" s="7" t="s">
        <v>20</v>
      </c>
      <c r="B25" s="72"/>
      <c r="C25" s="64"/>
      <c r="D25" s="64"/>
      <c r="E25" s="64"/>
      <c r="F25" s="64"/>
      <c r="G25" s="65"/>
      <c r="H25" s="72"/>
      <c r="I25" s="64"/>
      <c r="J25" s="64"/>
      <c r="K25" s="64"/>
      <c r="L25" s="64"/>
      <c r="M25" s="64"/>
      <c r="N25" s="64"/>
      <c r="O25" s="65"/>
      <c r="P25" s="72"/>
      <c r="Q25" s="64"/>
      <c r="R25" s="64"/>
      <c r="S25" s="65"/>
      <c r="T25" s="72"/>
      <c r="U25" s="64"/>
      <c r="V25" s="64"/>
      <c r="W25" s="64"/>
      <c r="X25" s="64"/>
      <c r="Y25" s="63"/>
      <c r="Z25" s="65"/>
      <c r="AA25" s="64"/>
      <c r="AB25" s="66"/>
      <c r="AC25" s="35"/>
      <c r="AD25" s="35"/>
      <c r="AE25" s="35"/>
    </row>
    <row r="26" spans="1:31" ht="15" x14ac:dyDescent="0.2">
      <c r="A26" s="24" t="s">
        <v>21</v>
      </c>
      <c r="B26" s="78"/>
      <c r="C26" s="79"/>
      <c r="D26" s="79"/>
      <c r="E26" s="79"/>
      <c r="F26" s="79"/>
      <c r="G26" s="80"/>
      <c r="H26" s="78"/>
      <c r="I26" s="79"/>
      <c r="J26" s="79"/>
      <c r="K26" s="79"/>
      <c r="L26" s="79"/>
      <c r="M26" s="79"/>
      <c r="N26" s="79"/>
      <c r="O26" s="80"/>
      <c r="P26" s="78"/>
      <c r="Q26" s="79"/>
      <c r="R26" s="79"/>
      <c r="S26" s="80"/>
      <c r="T26" s="78"/>
      <c r="U26" s="79"/>
      <c r="V26" s="79"/>
      <c r="W26" s="79"/>
      <c r="X26" s="79"/>
      <c r="Y26" s="81"/>
      <c r="Z26" s="80"/>
      <c r="AA26" s="79"/>
      <c r="AB26" s="66"/>
      <c r="AC26" s="35"/>
      <c r="AD26" s="35"/>
      <c r="AE26" s="35"/>
    </row>
    <row r="27" spans="1:31" ht="15" x14ac:dyDescent="0.2">
      <c r="A27" s="6" t="s">
        <v>22</v>
      </c>
      <c r="B27" s="67"/>
      <c r="C27" s="68"/>
      <c r="D27" s="74">
        <v>-900</v>
      </c>
      <c r="E27" s="68"/>
      <c r="F27" s="68"/>
      <c r="G27" s="69"/>
      <c r="H27" s="67"/>
      <c r="I27" s="68"/>
      <c r="J27" s="68"/>
      <c r="K27" s="68"/>
      <c r="L27" s="68"/>
      <c r="M27" s="68"/>
      <c r="N27" s="68"/>
      <c r="O27" s="69"/>
      <c r="P27" s="67"/>
      <c r="Q27" s="68"/>
      <c r="R27" s="68"/>
      <c r="S27" s="69"/>
      <c r="T27" s="67"/>
      <c r="U27" s="68"/>
      <c r="V27" s="68"/>
      <c r="W27" s="68"/>
      <c r="X27" s="68"/>
      <c r="Y27" s="70"/>
      <c r="Z27" s="69"/>
      <c r="AA27" s="68"/>
      <c r="AB27" s="71">
        <f t="shared" si="1"/>
        <v>-900</v>
      </c>
      <c r="AC27" s="35"/>
      <c r="AD27" s="35"/>
      <c r="AE27" s="35"/>
    </row>
    <row r="28" spans="1:31" ht="15" x14ac:dyDescent="0.2">
      <c r="A28" s="24" t="s">
        <v>23</v>
      </c>
      <c r="B28" s="78"/>
      <c r="C28" s="79"/>
      <c r="D28" s="79"/>
      <c r="E28" s="79"/>
      <c r="F28" s="79"/>
      <c r="G28" s="80"/>
      <c r="H28" s="78"/>
      <c r="I28" s="79"/>
      <c r="J28" s="79"/>
      <c r="K28" s="79"/>
      <c r="L28" s="79"/>
      <c r="M28" s="79"/>
      <c r="N28" s="79"/>
      <c r="O28" s="80"/>
      <c r="P28" s="78"/>
      <c r="Q28" s="79"/>
      <c r="R28" s="79"/>
      <c r="S28" s="80"/>
      <c r="T28" s="78"/>
      <c r="U28" s="79"/>
      <c r="V28" s="79"/>
      <c r="W28" s="79"/>
      <c r="X28" s="79"/>
      <c r="Y28" s="81"/>
      <c r="Z28" s="80"/>
      <c r="AA28" s="79"/>
      <c r="AB28" s="66"/>
      <c r="AC28" s="35"/>
      <c r="AD28" s="35"/>
      <c r="AE28" s="35"/>
    </row>
    <row r="29" spans="1:31" ht="15" x14ac:dyDescent="0.2">
      <c r="A29" s="6" t="s">
        <v>24</v>
      </c>
      <c r="B29" s="73">
        <v>-500</v>
      </c>
      <c r="C29" s="74"/>
      <c r="D29" s="74">
        <v>-2000</v>
      </c>
      <c r="E29" s="74"/>
      <c r="F29" s="74"/>
      <c r="G29" s="75"/>
      <c r="H29" s="73">
        <v>-1500</v>
      </c>
      <c r="I29" s="74"/>
      <c r="J29" s="74">
        <v>-2000</v>
      </c>
      <c r="K29" s="74">
        <v>-2500</v>
      </c>
      <c r="L29" s="74"/>
      <c r="M29" s="74"/>
      <c r="N29" s="74"/>
      <c r="O29" s="75"/>
      <c r="P29" s="73"/>
      <c r="Q29" s="74"/>
      <c r="R29" s="74"/>
      <c r="S29" s="75"/>
      <c r="T29" s="73">
        <v>-1000</v>
      </c>
      <c r="U29" s="74">
        <v>-8000</v>
      </c>
      <c r="V29" s="74"/>
      <c r="W29" s="74"/>
      <c r="X29" s="74"/>
      <c r="Y29" s="76">
        <v>-3000</v>
      </c>
      <c r="Z29" s="75"/>
      <c r="AA29" s="68"/>
      <c r="AB29" s="71">
        <f t="shared" si="1"/>
        <v>-20500</v>
      </c>
      <c r="AC29" s="35"/>
      <c r="AD29" s="35"/>
      <c r="AE29" s="35"/>
    </row>
    <row r="30" spans="1:31" ht="15" x14ac:dyDescent="0.2">
      <c r="A30" s="6" t="s">
        <v>25</v>
      </c>
      <c r="B30" s="73">
        <v>-2000</v>
      </c>
      <c r="C30" s="74"/>
      <c r="D30" s="74"/>
      <c r="E30" s="74"/>
      <c r="F30" s="74"/>
      <c r="G30" s="75"/>
      <c r="H30" s="73"/>
      <c r="I30" s="74"/>
      <c r="J30" s="74">
        <v>-17000</v>
      </c>
      <c r="K30" s="74">
        <v>-35000</v>
      </c>
      <c r="L30" s="74">
        <v>-1300</v>
      </c>
      <c r="M30" s="74"/>
      <c r="N30" s="74"/>
      <c r="O30" s="75">
        <v>-9000</v>
      </c>
      <c r="P30" s="73">
        <v>-2000</v>
      </c>
      <c r="Q30" s="74">
        <v>-3000</v>
      </c>
      <c r="R30" s="74"/>
      <c r="S30" s="75">
        <v>-2200</v>
      </c>
      <c r="T30" s="73"/>
      <c r="U30" s="74"/>
      <c r="V30" s="77">
        <v>-81096</v>
      </c>
      <c r="W30" s="74"/>
      <c r="X30" s="74">
        <v>-1000</v>
      </c>
      <c r="Y30" s="76"/>
      <c r="Z30" s="75">
        <v>-15500</v>
      </c>
      <c r="AA30" s="68"/>
      <c r="AB30" s="71">
        <f t="shared" si="1"/>
        <v>-169096</v>
      </c>
      <c r="AC30" s="35"/>
      <c r="AD30" s="35"/>
      <c r="AE30" s="35"/>
    </row>
    <row r="31" spans="1:31" ht="15" x14ac:dyDescent="0.2">
      <c r="A31" s="7" t="s">
        <v>26</v>
      </c>
      <c r="B31" s="72"/>
      <c r="C31" s="64"/>
      <c r="D31" s="64"/>
      <c r="E31" s="64"/>
      <c r="F31" s="64"/>
      <c r="G31" s="65"/>
      <c r="H31" s="72"/>
      <c r="I31" s="64"/>
      <c r="J31" s="64"/>
      <c r="K31" s="64"/>
      <c r="L31" s="64"/>
      <c r="M31" s="64"/>
      <c r="N31" s="64"/>
      <c r="O31" s="65"/>
      <c r="P31" s="72"/>
      <c r="Q31" s="64"/>
      <c r="R31" s="64"/>
      <c r="S31" s="65"/>
      <c r="T31" s="72"/>
      <c r="U31" s="64"/>
      <c r="V31" s="64"/>
      <c r="W31" s="64"/>
      <c r="X31" s="64"/>
      <c r="Y31" s="63"/>
      <c r="Z31" s="65"/>
      <c r="AA31" s="64"/>
      <c r="AB31" s="66"/>
      <c r="AC31" s="35"/>
      <c r="AD31" s="35"/>
      <c r="AE31" s="35"/>
    </row>
    <row r="32" spans="1:31" ht="15" x14ac:dyDescent="0.2">
      <c r="A32" s="6" t="s">
        <v>27</v>
      </c>
      <c r="B32" s="73"/>
      <c r="C32" s="74"/>
      <c r="D32" s="74">
        <v>-1500</v>
      </c>
      <c r="E32" s="74"/>
      <c r="F32" s="74"/>
      <c r="G32" s="75"/>
      <c r="H32" s="73"/>
      <c r="I32" s="74"/>
      <c r="J32" s="74">
        <v>-1000</v>
      </c>
      <c r="K32" s="74"/>
      <c r="L32" s="74"/>
      <c r="M32" s="74">
        <v>-4000</v>
      </c>
      <c r="N32" s="74"/>
      <c r="O32" s="75">
        <v>-1000</v>
      </c>
      <c r="P32" s="73"/>
      <c r="Q32" s="74"/>
      <c r="R32" s="74"/>
      <c r="S32" s="75"/>
      <c r="T32" s="73">
        <v>-200</v>
      </c>
      <c r="U32" s="74"/>
      <c r="V32" s="74"/>
      <c r="W32" s="74"/>
      <c r="X32" s="74">
        <v>-2000</v>
      </c>
      <c r="Y32" s="76">
        <v>-200</v>
      </c>
      <c r="Z32" s="75">
        <v>-400</v>
      </c>
      <c r="AA32" s="68"/>
      <c r="AB32" s="71">
        <f t="shared" si="1"/>
        <v>-10300</v>
      </c>
      <c r="AC32" s="35"/>
      <c r="AD32" s="35"/>
      <c r="AE32" s="35"/>
    </row>
    <row r="33" spans="1:31" s="35" customFormat="1" ht="15" x14ac:dyDescent="0.2">
      <c r="A33" s="38" t="s">
        <v>88</v>
      </c>
      <c r="B33" s="76"/>
      <c r="C33" s="74"/>
      <c r="D33" s="74"/>
      <c r="E33" s="74"/>
      <c r="F33" s="74"/>
      <c r="G33" s="75">
        <v>-1500</v>
      </c>
      <c r="H33" s="76"/>
      <c r="I33" s="74"/>
      <c r="J33" s="74"/>
      <c r="K33" s="74"/>
      <c r="L33" s="74"/>
      <c r="M33" s="74"/>
      <c r="N33" s="74"/>
      <c r="O33" s="75"/>
      <c r="P33" s="76"/>
      <c r="Q33" s="74"/>
      <c r="R33" s="74"/>
      <c r="S33" s="75"/>
      <c r="T33" s="76"/>
      <c r="U33" s="74"/>
      <c r="V33" s="74"/>
      <c r="W33" s="74"/>
      <c r="X33" s="74"/>
      <c r="Y33" s="76"/>
      <c r="Z33" s="75"/>
      <c r="AA33" s="68"/>
      <c r="AB33" s="71">
        <f t="shared" si="1"/>
        <v>-1500</v>
      </c>
    </row>
    <row r="34" spans="1:31" ht="15" x14ac:dyDescent="0.2">
      <c r="A34" s="6" t="s">
        <v>28</v>
      </c>
      <c r="B34" s="73"/>
      <c r="C34" s="74"/>
      <c r="D34" s="74">
        <v>-7500</v>
      </c>
      <c r="E34" s="74"/>
      <c r="F34" s="74"/>
      <c r="G34" s="75"/>
      <c r="H34" s="73"/>
      <c r="I34" s="74"/>
      <c r="J34" s="74"/>
      <c r="K34" s="74"/>
      <c r="L34" s="74"/>
      <c r="M34" s="74"/>
      <c r="N34" s="74"/>
      <c r="O34" s="75"/>
      <c r="P34" s="73"/>
      <c r="Q34" s="74"/>
      <c r="R34" s="74"/>
      <c r="S34" s="75"/>
      <c r="T34" s="73"/>
      <c r="U34" s="74"/>
      <c r="V34" s="74"/>
      <c r="W34" s="74"/>
      <c r="X34" s="74"/>
      <c r="Y34" s="76"/>
      <c r="Z34" s="75"/>
      <c r="AA34" s="68"/>
      <c r="AB34" s="71">
        <f t="shared" si="1"/>
        <v>-7500</v>
      </c>
      <c r="AC34" s="35"/>
      <c r="AD34" s="35"/>
      <c r="AE34" s="35"/>
    </row>
    <row r="35" spans="1:31" ht="15" x14ac:dyDescent="0.2">
      <c r="A35" s="6" t="s">
        <v>29</v>
      </c>
      <c r="B35" s="73"/>
      <c r="C35" s="74"/>
      <c r="D35" s="74">
        <v>-1540</v>
      </c>
      <c r="E35" s="74"/>
      <c r="F35" s="74"/>
      <c r="G35" s="75"/>
      <c r="H35" s="73"/>
      <c r="I35" s="74"/>
      <c r="J35" s="74"/>
      <c r="K35" s="74">
        <v>-150</v>
      </c>
      <c r="L35" s="74"/>
      <c r="M35" s="74"/>
      <c r="N35" s="74"/>
      <c r="O35" s="75"/>
      <c r="P35" s="73"/>
      <c r="Q35" s="74"/>
      <c r="R35" s="74"/>
      <c r="S35" s="75"/>
      <c r="T35" s="73"/>
      <c r="U35" s="74"/>
      <c r="V35" s="74"/>
      <c r="W35" s="74"/>
      <c r="X35" s="74"/>
      <c r="Y35" s="76"/>
      <c r="Z35" s="75"/>
      <c r="AA35" s="68"/>
      <c r="AB35" s="71">
        <f t="shared" si="1"/>
        <v>-1690</v>
      </c>
      <c r="AC35" s="35"/>
      <c r="AD35" s="35"/>
      <c r="AE35" s="35"/>
    </row>
    <row r="36" spans="1:31" ht="15" x14ac:dyDescent="0.2">
      <c r="A36" s="7" t="s">
        <v>30</v>
      </c>
      <c r="B36" s="72"/>
      <c r="C36" s="64"/>
      <c r="D36" s="64"/>
      <c r="E36" s="64"/>
      <c r="F36" s="64"/>
      <c r="G36" s="65"/>
      <c r="H36" s="72"/>
      <c r="I36" s="64"/>
      <c r="J36" s="64"/>
      <c r="K36" s="64"/>
      <c r="L36" s="64"/>
      <c r="M36" s="64"/>
      <c r="N36" s="64"/>
      <c r="O36" s="65"/>
      <c r="P36" s="72"/>
      <c r="Q36" s="64"/>
      <c r="R36" s="64"/>
      <c r="S36" s="65"/>
      <c r="T36" s="72"/>
      <c r="U36" s="64"/>
      <c r="V36" s="64"/>
      <c r="W36" s="64"/>
      <c r="X36" s="64"/>
      <c r="Y36" s="63"/>
      <c r="Z36" s="65"/>
      <c r="AA36" s="64"/>
      <c r="AB36" s="66"/>
      <c r="AC36" s="35"/>
      <c r="AD36" s="35"/>
      <c r="AE36" s="35"/>
    </row>
    <row r="37" spans="1:31" ht="15" x14ac:dyDescent="0.2">
      <c r="A37" s="6" t="s">
        <v>31</v>
      </c>
      <c r="B37" s="73"/>
      <c r="C37" s="74"/>
      <c r="D37" s="74">
        <v>-250</v>
      </c>
      <c r="E37" s="74"/>
      <c r="F37" s="74"/>
      <c r="G37" s="75"/>
      <c r="H37" s="73"/>
      <c r="I37" s="74"/>
      <c r="J37" s="74"/>
      <c r="K37" s="74"/>
      <c r="L37" s="74"/>
      <c r="M37" s="74"/>
      <c r="N37" s="74"/>
      <c r="O37" s="75"/>
      <c r="P37" s="73"/>
      <c r="Q37" s="74"/>
      <c r="R37" s="74"/>
      <c r="S37" s="75"/>
      <c r="T37" s="73"/>
      <c r="U37" s="74"/>
      <c r="V37" s="74"/>
      <c r="W37" s="74"/>
      <c r="X37" s="74"/>
      <c r="Y37" s="76"/>
      <c r="Z37" s="75"/>
      <c r="AA37" s="68"/>
      <c r="AB37" s="71">
        <f t="shared" si="1"/>
        <v>-250</v>
      </c>
      <c r="AC37" s="35"/>
      <c r="AD37" s="35"/>
      <c r="AE37" s="35"/>
    </row>
    <row r="38" spans="1:31" s="27" customFormat="1" ht="15" x14ac:dyDescent="0.2">
      <c r="A38" s="50" t="s">
        <v>82</v>
      </c>
      <c r="B38" s="73"/>
      <c r="C38" s="74"/>
      <c r="D38" s="74"/>
      <c r="E38" s="74">
        <v>-1500</v>
      </c>
      <c r="F38" s="74"/>
      <c r="G38" s="75"/>
      <c r="H38" s="73"/>
      <c r="I38" s="74"/>
      <c r="J38" s="74"/>
      <c r="K38" s="74"/>
      <c r="L38" s="74">
        <v>-500</v>
      </c>
      <c r="M38" s="74"/>
      <c r="N38" s="74"/>
      <c r="O38" s="75"/>
      <c r="P38" s="73"/>
      <c r="Q38" s="74"/>
      <c r="R38" s="74"/>
      <c r="S38" s="75"/>
      <c r="T38" s="73"/>
      <c r="U38" s="74"/>
      <c r="V38" s="74"/>
      <c r="W38" s="74"/>
      <c r="X38" s="74"/>
      <c r="Y38" s="76"/>
      <c r="Z38" s="75"/>
      <c r="AA38" s="68"/>
      <c r="AB38" s="71">
        <f t="shared" si="1"/>
        <v>-2000</v>
      </c>
      <c r="AC38" s="35"/>
      <c r="AD38" s="35"/>
      <c r="AE38" s="35"/>
    </row>
    <row r="39" spans="1:31" ht="13.5" customHeight="1" x14ac:dyDescent="0.2">
      <c r="A39" s="6" t="s">
        <v>32</v>
      </c>
      <c r="B39" s="73"/>
      <c r="C39" s="74"/>
      <c r="D39" s="74"/>
      <c r="E39" s="74"/>
      <c r="F39" s="74"/>
      <c r="G39" s="75"/>
      <c r="H39" s="73"/>
      <c r="I39" s="74"/>
      <c r="J39" s="74"/>
      <c r="K39" s="74"/>
      <c r="L39" s="74"/>
      <c r="M39" s="74"/>
      <c r="N39" s="74"/>
      <c r="O39" s="75"/>
      <c r="P39" s="73"/>
      <c r="Q39" s="74">
        <v>-1000</v>
      </c>
      <c r="R39" s="74"/>
      <c r="S39" s="75"/>
      <c r="T39" s="73"/>
      <c r="U39" s="74"/>
      <c r="V39" s="74">
        <v>-1000</v>
      </c>
      <c r="W39" s="74"/>
      <c r="X39" s="74"/>
      <c r="Y39" s="76"/>
      <c r="Z39" s="75"/>
      <c r="AA39" s="68"/>
      <c r="AB39" s="71">
        <f t="shared" si="1"/>
        <v>-2000</v>
      </c>
      <c r="AC39" s="35"/>
      <c r="AD39" s="35"/>
      <c r="AE39" s="35"/>
    </row>
    <row r="40" spans="1:31" ht="15" x14ac:dyDescent="0.2">
      <c r="A40" s="6" t="s">
        <v>33</v>
      </c>
      <c r="B40" s="73"/>
      <c r="C40" s="74"/>
      <c r="D40" s="74"/>
      <c r="E40" s="74">
        <v>-500</v>
      </c>
      <c r="F40" s="74"/>
      <c r="G40" s="75"/>
      <c r="H40" s="73"/>
      <c r="I40" s="74"/>
      <c r="J40" s="74"/>
      <c r="K40" s="74"/>
      <c r="L40" s="74"/>
      <c r="M40" s="74"/>
      <c r="N40" s="74">
        <v>-400</v>
      </c>
      <c r="O40" s="75"/>
      <c r="P40" s="73"/>
      <c r="Q40" s="74"/>
      <c r="R40" s="74"/>
      <c r="S40" s="75"/>
      <c r="T40" s="73"/>
      <c r="U40" s="74"/>
      <c r="V40" s="74">
        <v>-1000</v>
      </c>
      <c r="W40" s="74"/>
      <c r="X40" s="74"/>
      <c r="Y40" s="76"/>
      <c r="Z40" s="75"/>
      <c r="AA40" s="68"/>
      <c r="AB40" s="71">
        <f t="shared" si="1"/>
        <v>-1900</v>
      </c>
      <c r="AC40" s="35"/>
      <c r="AD40" s="35"/>
      <c r="AE40" s="35"/>
    </row>
    <row r="41" spans="1:31" ht="15" x14ac:dyDescent="0.2">
      <c r="A41" s="7" t="s">
        <v>34</v>
      </c>
      <c r="B41" s="72"/>
      <c r="C41" s="64"/>
      <c r="D41" s="64"/>
      <c r="E41" s="64"/>
      <c r="F41" s="64"/>
      <c r="G41" s="65"/>
      <c r="H41" s="72"/>
      <c r="I41" s="64"/>
      <c r="J41" s="64"/>
      <c r="K41" s="64"/>
      <c r="L41" s="64"/>
      <c r="M41" s="64"/>
      <c r="N41" s="64"/>
      <c r="O41" s="65"/>
      <c r="P41" s="72"/>
      <c r="Q41" s="64"/>
      <c r="R41" s="64"/>
      <c r="S41" s="65"/>
      <c r="T41" s="72"/>
      <c r="U41" s="64"/>
      <c r="V41" s="64"/>
      <c r="W41" s="64"/>
      <c r="X41" s="64"/>
      <c r="Y41" s="63"/>
      <c r="Z41" s="65"/>
      <c r="AA41" s="64"/>
      <c r="AB41" s="66"/>
      <c r="AC41" s="35"/>
      <c r="AD41" s="35"/>
      <c r="AE41" s="35"/>
    </row>
    <row r="42" spans="1:31" ht="15" x14ac:dyDescent="0.2">
      <c r="A42" s="6" t="s">
        <v>35</v>
      </c>
      <c r="B42" s="73"/>
      <c r="C42" s="74"/>
      <c r="D42" s="74">
        <v>-200</v>
      </c>
      <c r="E42" s="74"/>
      <c r="F42" s="74"/>
      <c r="G42" s="75"/>
      <c r="H42" s="73"/>
      <c r="I42" s="74"/>
      <c r="J42" s="74"/>
      <c r="K42" s="74"/>
      <c r="L42" s="74"/>
      <c r="M42" s="74"/>
      <c r="N42" s="74"/>
      <c r="O42" s="75"/>
      <c r="P42" s="73"/>
      <c r="Q42" s="74"/>
      <c r="R42" s="74"/>
      <c r="S42" s="75"/>
      <c r="T42" s="73"/>
      <c r="U42" s="74"/>
      <c r="V42" s="74"/>
      <c r="W42" s="74"/>
      <c r="X42" s="74"/>
      <c r="Y42" s="76"/>
      <c r="Z42" s="69"/>
      <c r="AA42" s="68"/>
      <c r="AB42" s="71">
        <f t="shared" si="1"/>
        <v>-200</v>
      </c>
      <c r="AC42" s="35"/>
      <c r="AD42" s="35"/>
      <c r="AE42" s="35"/>
    </row>
    <row r="43" spans="1:31" ht="15" x14ac:dyDescent="0.2">
      <c r="A43" s="6" t="s">
        <v>78</v>
      </c>
      <c r="B43" s="73"/>
      <c r="C43" s="74"/>
      <c r="D43" s="74"/>
      <c r="E43" s="74"/>
      <c r="F43" s="74"/>
      <c r="G43" s="75"/>
      <c r="H43" s="73"/>
      <c r="I43" s="74"/>
      <c r="J43" s="74">
        <v>-4050</v>
      </c>
      <c r="K43" s="74">
        <v>-3000</v>
      </c>
      <c r="L43" s="74"/>
      <c r="M43" s="74"/>
      <c r="N43" s="74"/>
      <c r="O43" s="75">
        <v>-9000</v>
      </c>
      <c r="P43" s="73"/>
      <c r="Q43" s="74"/>
      <c r="R43" s="74"/>
      <c r="S43" s="75"/>
      <c r="T43" s="73"/>
      <c r="U43" s="74"/>
      <c r="V43" s="74">
        <v>-13180</v>
      </c>
      <c r="W43" s="74"/>
      <c r="X43" s="74"/>
      <c r="Y43" s="76"/>
      <c r="Z43" s="69"/>
      <c r="AA43" s="68"/>
      <c r="AB43" s="71">
        <f t="shared" si="1"/>
        <v>-29230</v>
      </c>
      <c r="AC43" s="35"/>
      <c r="AD43" s="35"/>
      <c r="AE43" s="35"/>
    </row>
    <row r="44" spans="1:31" ht="15" x14ac:dyDescent="0.2">
      <c r="A44" s="6" t="s">
        <v>36</v>
      </c>
      <c r="B44" s="73"/>
      <c r="C44" s="74"/>
      <c r="D44" s="74"/>
      <c r="E44" s="74"/>
      <c r="F44" s="74"/>
      <c r="G44" s="75"/>
      <c r="H44" s="73"/>
      <c r="I44" s="74"/>
      <c r="J44" s="74"/>
      <c r="K44" s="74"/>
      <c r="L44" s="74"/>
      <c r="M44" s="74"/>
      <c r="N44" s="74"/>
      <c r="O44" s="75"/>
      <c r="P44" s="73"/>
      <c r="Q44" s="74"/>
      <c r="R44" s="74"/>
      <c r="S44" s="75"/>
      <c r="T44" s="73"/>
      <c r="U44" s="74"/>
      <c r="V44" s="74"/>
      <c r="W44" s="74"/>
      <c r="X44" s="74"/>
      <c r="Y44" s="76"/>
      <c r="Z44" s="69"/>
      <c r="AA44" s="68"/>
      <c r="AB44" s="71">
        <f t="shared" si="1"/>
        <v>0</v>
      </c>
      <c r="AC44" s="35"/>
      <c r="AD44" s="35"/>
      <c r="AE44" s="35"/>
    </row>
    <row r="45" spans="1:31" ht="15" x14ac:dyDescent="0.2">
      <c r="A45" s="6" t="s">
        <v>37</v>
      </c>
      <c r="B45" s="73"/>
      <c r="C45" s="74"/>
      <c r="D45" s="74">
        <v>-500</v>
      </c>
      <c r="E45" s="74"/>
      <c r="F45" s="74"/>
      <c r="G45" s="75"/>
      <c r="H45" s="73"/>
      <c r="I45" s="74"/>
      <c r="J45" s="74"/>
      <c r="K45" s="74"/>
      <c r="L45" s="74"/>
      <c r="M45" s="74"/>
      <c r="N45" s="74"/>
      <c r="O45" s="75"/>
      <c r="P45" s="73"/>
      <c r="Q45" s="74"/>
      <c r="R45" s="74">
        <v>-300</v>
      </c>
      <c r="S45" s="75">
        <v>-200</v>
      </c>
      <c r="T45" s="73"/>
      <c r="U45" s="74"/>
      <c r="V45" s="74"/>
      <c r="W45" s="74"/>
      <c r="X45" s="74"/>
      <c r="Y45" s="76"/>
      <c r="Z45" s="69"/>
      <c r="AA45" s="68"/>
      <c r="AB45" s="71">
        <f t="shared" si="1"/>
        <v>-1000</v>
      </c>
      <c r="AC45" s="35"/>
      <c r="AD45" s="35"/>
      <c r="AE45" s="35"/>
    </row>
    <row r="46" spans="1:31" s="28" customFormat="1" ht="15" x14ac:dyDescent="0.2">
      <c r="A46" s="41" t="s">
        <v>83</v>
      </c>
      <c r="B46" s="73"/>
      <c r="C46" s="74"/>
      <c r="D46" s="74"/>
      <c r="E46" s="74">
        <v>-500</v>
      </c>
      <c r="F46" s="74"/>
      <c r="G46" s="75"/>
      <c r="H46" s="73"/>
      <c r="I46" s="74"/>
      <c r="J46" s="74"/>
      <c r="K46" s="74"/>
      <c r="L46" s="74"/>
      <c r="M46" s="74"/>
      <c r="N46" s="74"/>
      <c r="O46" s="75"/>
      <c r="P46" s="73"/>
      <c r="Q46" s="74"/>
      <c r="R46" s="74"/>
      <c r="S46" s="75"/>
      <c r="T46" s="73"/>
      <c r="U46" s="74"/>
      <c r="V46" s="74"/>
      <c r="W46" s="74"/>
      <c r="X46" s="74"/>
      <c r="Y46" s="76"/>
      <c r="Z46" s="69"/>
      <c r="AA46" s="68"/>
      <c r="AB46" s="71">
        <f t="shared" si="1"/>
        <v>-500</v>
      </c>
      <c r="AC46" s="35"/>
      <c r="AD46" s="35"/>
      <c r="AE46" s="35"/>
    </row>
    <row r="47" spans="1:31" ht="15" x14ac:dyDescent="0.2">
      <c r="A47" s="6" t="s">
        <v>38</v>
      </c>
      <c r="B47" s="73"/>
      <c r="C47" s="74"/>
      <c r="D47" s="74"/>
      <c r="E47" s="74"/>
      <c r="F47" s="74"/>
      <c r="G47" s="75"/>
      <c r="H47" s="73"/>
      <c r="I47" s="74"/>
      <c r="J47" s="74"/>
      <c r="K47" s="74"/>
      <c r="L47" s="74"/>
      <c r="M47" s="74"/>
      <c r="N47" s="74"/>
      <c r="O47" s="75"/>
      <c r="P47" s="73"/>
      <c r="Q47" s="74"/>
      <c r="R47" s="74"/>
      <c r="S47" s="75">
        <v>-2000</v>
      </c>
      <c r="T47" s="73"/>
      <c r="U47" s="74"/>
      <c r="V47" s="74"/>
      <c r="W47" s="74"/>
      <c r="X47" s="74"/>
      <c r="Y47" s="76"/>
      <c r="Z47" s="69"/>
      <c r="AA47" s="68"/>
      <c r="AB47" s="71">
        <f t="shared" si="1"/>
        <v>-2000</v>
      </c>
      <c r="AC47" s="35"/>
      <c r="AD47" s="35"/>
      <c r="AE47" s="35"/>
    </row>
    <row r="48" spans="1:31" ht="15" x14ac:dyDescent="0.2">
      <c r="A48" s="6" t="s">
        <v>39</v>
      </c>
      <c r="B48" s="73"/>
      <c r="C48" s="74"/>
      <c r="D48" s="74"/>
      <c r="E48" s="74"/>
      <c r="F48" s="74"/>
      <c r="G48" s="75"/>
      <c r="H48" s="73"/>
      <c r="I48" s="74"/>
      <c r="J48" s="74"/>
      <c r="K48" s="74"/>
      <c r="L48" s="74"/>
      <c r="M48" s="74"/>
      <c r="N48" s="74">
        <v>-500</v>
      </c>
      <c r="O48" s="75"/>
      <c r="P48" s="73"/>
      <c r="Q48" s="74"/>
      <c r="R48" s="74"/>
      <c r="S48" s="75"/>
      <c r="T48" s="73"/>
      <c r="U48" s="74"/>
      <c r="V48" s="74"/>
      <c r="W48" s="74"/>
      <c r="X48" s="74"/>
      <c r="Y48" s="76"/>
      <c r="Z48" s="69"/>
      <c r="AA48" s="68"/>
      <c r="AB48" s="71">
        <f t="shared" si="1"/>
        <v>-500</v>
      </c>
      <c r="AC48" s="35"/>
      <c r="AD48" s="35"/>
      <c r="AE48" s="35"/>
    </row>
    <row r="49" spans="1:31" ht="15" x14ac:dyDescent="0.2">
      <c r="A49" s="6" t="s">
        <v>40</v>
      </c>
      <c r="B49" s="73"/>
      <c r="C49" s="74"/>
      <c r="D49" s="74">
        <v>-1100</v>
      </c>
      <c r="E49" s="74"/>
      <c r="F49" s="74"/>
      <c r="G49" s="75"/>
      <c r="H49" s="73"/>
      <c r="I49" s="74"/>
      <c r="J49" s="74"/>
      <c r="K49" s="74"/>
      <c r="L49" s="74"/>
      <c r="M49" s="74"/>
      <c r="N49" s="74"/>
      <c r="O49" s="75"/>
      <c r="P49" s="73"/>
      <c r="Q49" s="74"/>
      <c r="R49" s="74"/>
      <c r="S49" s="75"/>
      <c r="T49" s="73"/>
      <c r="U49" s="74"/>
      <c r="V49" s="74"/>
      <c r="W49" s="74"/>
      <c r="X49" s="74"/>
      <c r="Y49" s="76"/>
      <c r="Z49" s="69"/>
      <c r="AA49" s="68"/>
      <c r="AB49" s="71">
        <f t="shared" si="1"/>
        <v>-1100</v>
      </c>
      <c r="AC49" s="35"/>
      <c r="AD49" s="35"/>
      <c r="AE49" s="35"/>
    </row>
    <row r="50" spans="1:31" ht="15" x14ac:dyDescent="0.2">
      <c r="A50" s="6" t="s">
        <v>41</v>
      </c>
      <c r="B50" s="73"/>
      <c r="C50" s="74"/>
      <c r="D50" s="74">
        <v>-700</v>
      </c>
      <c r="E50" s="74"/>
      <c r="F50" s="74"/>
      <c r="G50" s="75"/>
      <c r="H50" s="73"/>
      <c r="I50" s="74"/>
      <c r="J50" s="74"/>
      <c r="K50" s="74"/>
      <c r="L50" s="74">
        <v>-150</v>
      </c>
      <c r="M50" s="74"/>
      <c r="N50" s="74"/>
      <c r="O50" s="75"/>
      <c r="P50" s="73"/>
      <c r="Q50" s="74"/>
      <c r="R50" s="74"/>
      <c r="S50" s="75"/>
      <c r="T50" s="73"/>
      <c r="U50" s="74"/>
      <c r="V50" s="74"/>
      <c r="W50" s="74"/>
      <c r="X50" s="74"/>
      <c r="Y50" s="76"/>
      <c r="Z50" s="69"/>
      <c r="AA50" s="68"/>
      <c r="AB50" s="71">
        <f t="shared" si="1"/>
        <v>-850</v>
      </c>
      <c r="AC50" s="35"/>
      <c r="AD50" s="35"/>
      <c r="AE50" s="35"/>
    </row>
    <row r="51" spans="1:31" ht="15" x14ac:dyDescent="0.2">
      <c r="A51" s="6" t="s">
        <v>42</v>
      </c>
      <c r="B51" s="73"/>
      <c r="C51" s="74"/>
      <c r="D51" s="74">
        <v>-600</v>
      </c>
      <c r="E51" s="74"/>
      <c r="F51" s="74"/>
      <c r="G51" s="75"/>
      <c r="H51" s="73"/>
      <c r="I51" s="74"/>
      <c r="J51" s="74"/>
      <c r="K51" s="74"/>
      <c r="L51" s="74"/>
      <c r="M51" s="74"/>
      <c r="N51" s="74"/>
      <c r="O51" s="75"/>
      <c r="P51" s="73"/>
      <c r="Q51" s="74"/>
      <c r="R51" s="74"/>
      <c r="S51" s="75"/>
      <c r="T51" s="73"/>
      <c r="U51" s="74"/>
      <c r="V51" s="74"/>
      <c r="W51" s="74"/>
      <c r="X51" s="74"/>
      <c r="Y51" s="76"/>
      <c r="Z51" s="69"/>
      <c r="AA51" s="68"/>
      <c r="AB51" s="71">
        <f t="shared" si="1"/>
        <v>-600</v>
      </c>
      <c r="AC51" s="35"/>
      <c r="AD51" s="35"/>
      <c r="AE51" s="35"/>
    </row>
    <row r="52" spans="1:31" ht="15" x14ac:dyDescent="0.2">
      <c r="A52" s="6" t="s">
        <v>43</v>
      </c>
      <c r="B52" s="73"/>
      <c r="C52" s="74"/>
      <c r="D52" s="74">
        <v>-850</v>
      </c>
      <c r="E52" s="74"/>
      <c r="F52" s="74"/>
      <c r="G52" s="75"/>
      <c r="H52" s="73"/>
      <c r="I52" s="74"/>
      <c r="J52" s="74"/>
      <c r="K52" s="74"/>
      <c r="L52" s="74"/>
      <c r="M52" s="74"/>
      <c r="N52" s="74"/>
      <c r="O52" s="75">
        <v>-200</v>
      </c>
      <c r="P52" s="73"/>
      <c r="Q52" s="74"/>
      <c r="R52" s="74"/>
      <c r="S52" s="75"/>
      <c r="T52" s="73"/>
      <c r="U52" s="74"/>
      <c r="V52" s="74"/>
      <c r="W52" s="74"/>
      <c r="X52" s="74"/>
      <c r="Y52" s="76"/>
      <c r="Z52" s="69"/>
      <c r="AA52" s="68"/>
      <c r="AB52" s="71">
        <f t="shared" si="1"/>
        <v>-1050</v>
      </c>
      <c r="AC52" s="35"/>
      <c r="AD52" s="35"/>
      <c r="AE52" s="35"/>
    </row>
    <row r="53" spans="1:31" ht="15" x14ac:dyDescent="0.2">
      <c r="A53" s="6" t="s">
        <v>44</v>
      </c>
      <c r="B53" s="73"/>
      <c r="C53" s="74"/>
      <c r="D53" s="74">
        <v>-1600</v>
      </c>
      <c r="E53" s="74"/>
      <c r="F53" s="74"/>
      <c r="G53" s="75"/>
      <c r="H53" s="73"/>
      <c r="I53" s="74"/>
      <c r="J53" s="74"/>
      <c r="K53" s="74"/>
      <c r="L53" s="74"/>
      <c r="M53" s="74"/>
      <c r="N53" s="74"/>
      <c r="O53" s="75"/>
      <c r="P53" s="73"/>
      <c r="Q53" s="74"/>
      <c r="R53" s="74"/>
      <c r="S53" s="75"/>
      <c r="T53" s="73"/>
      <c r="U53" s="74"/>
      <c r="V53" s="74"/>
      <c r="W53" s="74"/>
      <c r="X53" s="74"/>
      <c r="Y53" s="76"/>
      <c r="Z53" s="69"/>
      <c r="AA53" s="68"/>
      <c r="AB53" s="71">
        <f t="shared" si="1"/>
        <v>-1600</v>
      </c>
      <c r="AC53" s="35"/>
      <c r="AD53" s="35"/>
      <c r="AE53" s="35"/>
    </row>
    <row r="54" spans="1:31" ht="15" x14ac:dyDescent="0.2">
      <c r="A54" s="6" t="s">
        <v>45</v>
      </c>
      <c r="B54" s="73"/>
      <c r="C54" s="74"/>
      <c r="D54" s="74"/>
      <c r="E54" s="74"/>
      <c r="F54" s="74"/>
      <c r="G54" s="75"/>
      <c r="H54" s="73"/>
      <c r="I54" s="74"/>
      <c r="J54" s="74"/>
      <c r="K54" s="74"/>
      <c r="L54" s="74"/>
      <c r="M54" s="74"/>
      <c r="N54" s="74"/>
      <c r="O54" s="75">
        <v>-600</v>
      </c>
      <c r="P54" s="73"/>
      <c r="Q54" s="74"/>
      <c r="R54" s="74"/>
      <c r="S54" s="75"/>
      <c r="T54" s="73"/>
      <c r="U54" s="74"/>
      <c r="V54" s="74"/>
      <c r="W54" s="74"/>
      <c r="X54" s="74"/>
      <c r="Y54" s="76"/>
      <c r="Z54" s="69"/>
      <c r="AA54" s="68"/>
      <c r="AB54" s="71">
        <f t="shared" si="1"/>
        <v>-600</v>
      </c>
      <c r="AC54" s="35"/>
      <c r="AD54" s="35"/>
      <c r="AE54" s="35"/>
    </row>
    <row r="55" spans="1:31" ht="15" x14ac:dyDescent="0.2">
      <c r="A55" s="6" t="s">
        <v>46</v>
      </c>
      <c r="B55" s="73"/>
      <c r="C55" s="74"/>
      <c r="D55" s="74">
        <v>-250</v>
      </c>
      <c r="E55" s="74"/>
      <c r="F55" s="74"/>
      <c r="G55" s="75"/>
      <c r="H55" s="73"/>
      <c r="I55" s="74"/>
      <c r="J55" s="74">
        <v>-2000</v>
      </c>
      <c r="K55" s="74"/>
      <c r="L55" s="74"/>
      <c r="M55" s="74"/>
      <c r="N55" s="74"/>
      <c r="O55" s="75"/>
      <c r="P55" s="73"/>
      <c r="Q55" s="74"/>
      <c r="R55" s="74"/>
      <c r="S55" s="75">
        <v>-4500</v>
      </c>
      <c r="T55" s="73"/>
      <c r="U55" s="74"/>
      <c r="V55" s="74"/>
      <c r="W55" s="74"/>
      <c r="X55" s="74"/>
      <c r="Y55" s="76"/>
      <c r="Z55" s="69"/>
      <c r="AA55" s="68"/>
      <c r="AB55" s="71">
        <f t="shared" si="1"/>
        <v>-6750</v>
      </c>
      <c r="AC55" s="35"/>
      <c r="AD55" s="35"/>
      <c r="AE55" s="35"/>
    </row>
    <row r="56" spans="1:31" ht="15" x14ac:dyDescent="0.2">
      <c r="A56" s="8" t="s">
        <v>47</v>
      </c>
      <c r="B56" s="82"/>
      <c r="C56" s="53"/>
      <c r="D56" s="53"/>
      <c r="E56" s="53"/>
      <c r="F56" s="53"/>
      <c r="G56" s="83"/>
      <c r="H56" s="82"/>
      <c r="I56" s="53"/>
      <c r="J56" s="53"/>
      <c r="K56" s="53"/>
      <c r="L56" s="53"/>
      <c r="M56" s="53"/>
      <c r="N56" s="53"/>
      <c r="O56" s="83"/>
      <c r="P56" s="82"/>
      <c r="Q56" s="53"/>
      <c r="R56" s="53"/>
      <c r="S56" s="83"/>
      <c r="T56" s="82"/>
      <c r="U56" s="53"/>
      <c r="V56" s="53"/>
      <c r="W56" s="53"/>
      <c r="X56" s="53"/>
      <c r="Y56" s="84"/>
      <c r="Z56" s="83"/>
      <c r="AA56" s="53"/>
      <c r="AB56" s="85"/>
      <c r="AC56" s="35"/>
      <c r="AD56" s="35"/>
      <c r="AE56" s="35"/>
    </row>
    <row r="57" spans="1:31" ht="15" x14ac:dyDescent="0.2">
      <c r="A57" s="7" t="s">
        <v>5</v>
      </c>
      <c r="B57" s="72"/>
      <c r="C57" s="64"/>
      <c r="D57" s="64"/>
      <c r="E57" s="64"/>
      <c r="F57" s="64"/>
      <c r="G57" s="65"/>
      <c r="H57" s="72"/>
      <c r="I57" s="64"/>
      <c r="J57" s="64"/>
      <c r="K57" s="64"/>
      <c r="L57" s="64"/>
      <c r="M57" s="64"/>
      <c r="N57" s="64"/>
      <c r="O57" s="65"/>
      <c r="P57" s="72"/>
      <c r="Q57" s="64"/>
      <c r="R57" s="64"/>
      <c r="S57" s="65"/>
      <c r="T57" s="72"/>
      <c r="U57" s="64"/>
      <c r="V57" s="64"/>
      <c r="W57" s="64"/>
      <c r="X57" s="64"/>
      <c r="Y57" s="63"/>
      <c r="Z57" s="65"/>
      <c r="AA57" s="64"/>
      <c r="AB57" s="66"/>
      <c r="AC57" s="35"/>
      <c r="AD57" s="35"/>
      <c r="AE57" s="35"/>
    </row>
    <row r="58" spans="1:31" ht="15" x14ac:dyDescent="0.2">
      <c r="A58" s="6" t="s">
        <v>48</v>
      </c>
      <c r="B58" s="73"/>
      <c r="C58" s="74"/>
      <c r="D58" s="74">
        <v>68000</v>
      </c>
      <c r="E58" s="74"/>
      <c r="F58" s="74"/>
      <c r="G58" s="75"/>
      <c r="H58" s="73"/>
      <c r="I58" s="74"/>
      <c r="J58" s="74"/>
      <c r="K58" s="74"/>
      <c r="L58" s="74"/>
      <c r="M58" s="74"/>
      <c r="N58" s="74"/>
      <c r="O58" s="75"/>
      <c r="P58" s="73"/>
      <c r="Q58" s="74"/>
      <c r="R58" s="74"/>
      <c r="S58" s="75"/>
      <c r="T58" s="73"/>
      <c r="U58" s="74"/>
      <c r="V58" s="74"/>
      <c r="W58" s="74"/>
      <c r="X58" s="74"/>
      <c r="Y58" s="76"/>
      <c r="Z58" s="75"/>
      <c r="AA58" s="68"/>
      <c r="AB58" s="71">
        <f t="shared" si="1"/>
        <v>68000</v>
      </c>
      <c r="AC58" s="35"/>
      <c r="AD58" s="35"/>
      <c r="AE58" s="35"/>
    </row>
    <row r="59" spans="1:31" ht="15" x14ac:dyDescent="0.2">
      <c r="A59" s="6" t="s">
        <v>49</v>
      </c>
      <c r="B59" s="73"/>
      <c r="C59" s="74"/>
      <c r="D59" s="74"/>
      <c r="E59" s="74"/>
      <c r="F59" s="74"/>
      <c r="G59" s="75"/>
      <c r="H59" s="73"/>
      <c r="I59" s="74"/>
      <c r="J59" s="74"/>
      <c r="K59" s="74"/>
      <c r="L59" s="74"/>
      <c r="M59" s="74"/>
      <c r="N59" s="74"/>
      <c r="O59" s="75"/>
      <c r="P59" s="73"/>
      <c r="Q59" s="74"/>
      <c r="R59" s="74"/>
      <c r="S59" s="75">
        <v>27000</v>
      </c>
      <c r="T59" s="73"/>
      <c r="U59" s="74"/>
      <c r="V59" s="74"/>
      <c r="W59" s="74"/>
      <c r="X59" s="74"/>
      <c r="Y59" s="76"/>
      <c r="Z59" s="75"/>
      <c r="AA59" s="68"/>
      <c r="AB59" s="71">
        <f t="shared" si="1"/>
        <v>27000</v>
      </c>
      <c r="AC59" s="35"/>
      <c r="AD59" s="35"/>
      <c r="AE59" s="35"/>
    </row>
    <row r="60" spans="1:31" ht="15" x14ac:dyDescent="0.2">
      <c r="A60" s="6" t="s">
        <v>50</v>
      </c>
      <c r="B60" s="73"/>
      <c r="C60" s="74"/>
      <c r="D60" s="74"/>
      <c r="E60" s="74"/>
      <c r="F60" s="74"/>
      <c r="G60" s="75"/>
      <c r="H60" s="73"/>
      <c r="I60" s="74"/>
      <c r="J60" s="74"/>
      <c r="K60" s="74"/>
      <c r="L60" s="74"/>
      <c r="M60" s="74"/>
      <c r="N60" s="74"/>
      <c r="O60" s="75"/>
      <c r="P60" s="73"/>
      <c r="Q60" s="74"/>
      <c r="R60" s="74"/>
      <c r="S60" s="75">
        <v>-6500</v>
      </c>
      <c r="T60" s="73"/>
      <c r="U60" s="74"/>
      <c r="V60" s="74"/>
      <c r="W60" s="74"/>
      <c r="X60" s="74"/>
      <c r="Y60" s="76"/>
      <c r="Z60" s="75"/>
      <c r="AA60" s="68"/>
      <c r="AB60" s="71">
        <f t="shared" si="1"/>
        <v>-6500</v>
      </c>
      <c r="AC60" s="35"/>
      <c r="AD60" s="35"/>
      <c r="AE60" s="35"/>
    </row>
    <row r="61" spans="1:31" ht="15" x14ac:dyDescent="0.2">
      <c r="A61" s="6" t="s">
        <v>51</v>
      </c>
      <c r="B61" s="73"/>
      <c r="C61" s="74"/>
      <c r="D61" s="74"/>
      <c r="E61" s="74"/>
      <c r="F61" s="74"/>
      <c r="G61" s="75"/>
      <c r="H61" s="73"/>
      <c r="I61" s="74"/>
      <c r="J61" s="74"/>
      <c r="K61" s="74"/>
      <c r="L61" s="74"/>
      <c r="M61" s="74"/>
      <c r="N61" s="74"/>
      <c r="O61" s="75"/>
      <c r="P61" s="73"/>
      <c r="Q61" s="74"/>
      <c r="R61" s="74"/>
      <c r="S61" s="75">
        <v>13000</v>
      </c>
      <c r="T61" s="73"/>
      <c r="U61" s="74"/>
      <c r="V61" s="74"/>
      <c r="W61" s="74"/>
      <c r="X61" s="74"/>
      <c r="Y61" s="76"/>
      <c r="Z61" s="75"/>
      <c r="AA61" s="68"/>
      <c r="AB61" s="71">
        <f t="shared" si="1"/>
        <v>13000</v>
      </c>
      <c r="AC61" s="35"/>
      <c r="AD61" s="35"/>
      <c r="AE61" s="35"/>
    </row>
    <row r="62" spans="1:31" ht="15" x14ac:dyDescent="0.2">
      <c r="A62" s="6" t="s">
        <v>52</v>
      </c>
      <c r="B62" s="73"/>
      <c r="C62" s="74"/>
      <c r="D62" s="74"/>
      <c r="E62" s="74"/>
      <c r="F62" s="74"/>
      <c r="G62" s="75"/>
      <c r="H62" s="73"/>
      <c r="I62" s="74"/>
      <c r="J62" s="74"/>
      <c r="K62" s="74">
        <v>500</v>
      </c>
      <c r="L62" s="74"/>
      <c r="M62" s="74"/>
      <c r="N62" s="74"/>
      <c r="O62" s="75"/>
      <c r="P62" s="73"/>
      <c r="Q62" s="74"/>
      <c r="R62" s="74"/>
      <c r="S62" s="75"/>
      <c r="T62" s="73"/>
      <c r="U62" s="74"/>
      <c r="V62" s="74">
        <v>-2000</v>
      </c>
      <c r="W62" s="74"/>
      <c r="X62" s="74"/>
      <c r="Y62" s="76"/>
      <c r="Z62" s="75"/>
      <c r="AA62" s="68"/>
      <c r="AB62" s="71">
        <f t="shared" si="1"/>
        <v>-1500</v>
      </c>
      <c r="AC62" s="35"/>
      <c r="AD62" s="35"/>
      <c r="AE62" s="35"/>
    </row>
    <row r="63" spans="1:31" ht="15" x14ac:dyDescent="0.2">
      <c r="A63" s="6" t="s">
        <v>53</v>
      </c>
      <c r="B63" s="73"/>
      <c r="C63" s="74"/>
      <c r="D63" s="74"/>
      <c r="E63" s="74"/>
      <c r="F63" s="74"/>
      <c r="G63" s="75"/>
      <c r="H63" s="73"/>
      <c r="I63" s="74"/>
      <c r="J63" s="74"/>
      <c r="K63" s="74"/>
      <c r="L63" s="74"/>
      <c r="M63" s="74"/>
      <c r="N63" s="74"/>
      <c r="O63" s="75"/>
      <c r="P63" s="73"/>
      <c r="Q63" s="74"/>
      <c r="R63" s="74"/>
      <c r="S63" s="75"/>
      <c r="T63" s="73"/>
      <c r="U63" s="74"/>
      <c r="V63" s="74"/>
      <c r="W63" s="74"/>
      <c r="X63" s="74"/>
      <c r="Y63" s="76"/>
      <c r="Z63" s="75"/>
      <c r="AA63" s="68"/>
      <c r="AB63" s="71">
        <f t="shared" si="1"/>
        <v>0</v>
      </c>
      <c r="AC63" s="35"/>
      <c r="AD63" s="35"/>
      <c r="AE63" s="35"/>
    </row>
    <row r="64" spans="1:31" ht="15" x14ac:dyDescent="0.2">
      <c r="A64" s="6" t="s">
        <v>77</v>
      </c>
      <c r="B64" s="73"/>
      <c r="C64" s="74"/>
      <c r="D64" s="74"/>
      <c r="E64" s="74"/>
      <c r="F64" s="74"/>
      <c r="G64" s="75"/>
      <c r="H64" s="73"/>
      <c r="I64" s="74"/>
      <c r="J64" s="74"/>
      <c r="K64" s="74">
        <v>3000</v>
      </c>
      <c r="L64" s="74"/>
      <c r="M64" s="74"/>
      <c r="N64" s="74"/>
      <c r="O64" s="75"/>
      <c r="P64" s="73"/>
      <c r="Q64" s="74"/>
      <c r="R64" s="74"/>
      <c r="S64" s="75"/>
      <c r="T64" s="73"/>
      <c r="U64" s="74"/>
      <c r="V64" s="74"/>
      <c r="W64" s="74"/>
      <c r="X64" s="74"/>
      <c r="Y64" s="76"/>
      <c r="Z64" s="75"/>
      <c r="AA64" s="68"/>
      <c r="AB64" s="71">
        <f t="shared" si="1"/>
        <v>3000</v>
      </c>
      <c r="AC64" s="35"/>
      <c r="AD64" s="35"/>
      <c r="AE64" s="35"/>
    </row>
    <row r="65" spans="1:31" ht="15" x14ac:dyDescent="0.2">
      <c r="A65" s="6" t="s">
        <v>54</v>
      </c>
      <c r="B65" s="73"/>
      <c r="C65" s="74"/>
      <c r="D65" s="74">
        <v>2000</v>
      </c>
      <c r="E65" s="74"/>
      <c r="F65" s="74"/>
      <c r="G65" s="75"/>
      <c r="H65" s="73"/>
      <c r="I65" s="74"/>
      <c r="J65" s="74"/>
      <c r="K65" s="74"/>
      <c r="L65" s="74"/>
      <c r="M65" s="74"/>
      <c r="N65" s="74"/>
      <c r="O65" s="75"/>
      <c r="P65" s="73"/>
      <c r="Q65" s="74"/>
      <c r="R65" s="74"/>
      <c r="S65" s="75"/>
      <c r="T65" s="73"/>
      <c r="U65" s="74"/>
      <c r="V65" s="74"/>
      <c r="W65" s="74"/>
      <c r="X65" s="74"/>
      <c r="Y65" s="76"/>
      <c r="Z65" s="75"/>
      <c r="AA65" s="68"/>
      <c r="AB65" s="71">
        <f t="shared" si="1"/>
        <v>2000</v>
      </c>
      <c r="AC65" s="35"/>
      <c r="AD65" s="35"/>
      <c r="AE65" s="35"/>
    </row>
    <row r="66" spans="1:31" ht="15" x14ac:dyDescent="0.2">
      <c r="A66" s="7" t="s">
        <v>8</v>
      </c>
      <c r="B66" s="72"/>
      <c r="C66" s="64"/>
      <c r="D66" s="64"/>
      <c r="E66" s="64"/>
      <c r="F66" s="64"/>
      <c r="G66" s="65"/>
      <c r="H66" s="72"/>
      <c r="I66" s="64"/>
      <c r="J66" s="64"/>
      <c r="K66" s="64"/>
      <c r="L66" s="64"/>
      <c r="M66" s="64"/>
      <c r="N66" s="64"/>
      <c r="O66" s="65"/>
      <c r="P66" s="72"/>
      <c r="Q66" s="64"/>
      <c r="R66" s="64"/>
      <c r="S66" s="65"/>
      <c r="T66" s="72"/>
      <c r="U66" s="64"/>
      <c r="V66" s="64"/>
      <c r="W66" s="64"/>
      <c r="X66" s="64"/>
      <c r="Y66" s="63"/>
      <c r="Z66" s="65"/>
      <c r="AA66" s="64"/>
      <c r="AB66" s="66"/>
      <c r="AC66" s="35"/>
      <c r="AD66" s="35"/>
      <c r="AE66" s="35"/>
    </row>
    <row r="67" spans="1:31" ht="15" x14ac:dyDescent="0.2">
      <c r="A67" s="6" t="s">
        <v>55</v>
      </c>
      <c r="B67" s="73"/>
      <c r="C67" s="74"/>
      <c r="D67" s="74"/>
      <c r="E67" s="74"/>
      <c r="F67" s="74"/>
      <c r="G67" s="75"/>
      <c r="H67" s="73"/>
      <c r="I67" s="74"/>
      <c r="J67" s="74"/>
      <c r="K67" s="74">
        <v>-500</v>
      </c>
      <c r="L67" s="74"/>
      <c r="M67" s="74"/>
      <c r="N67" s="74"/>
      <c r="O67" s="75"/>
      <c r="P67" s="73"/>
      <c r="Q67" s="74"/>
      <c r="R67" s="74"/>
      <c r="S67" s="75"/>
      <c r="T67" s="73"/>
      <c r="U67" s="74"/>
      <c r="V67" s="74">
        <v>-1000</v>
      </c>
      <c r="W67" s="74"/>
      <c r="X67" s="74"/>
      <c r="Y67" s="76"/>
      <c r="Z67" s="75"/>
      <c r="AA67" s="68"/>
      <c r="AB67" s="71">
        <f t="shared" si="1"/>
        <v>-1500</v>
      </c>
      <c r="AC67" s="35"/>
      <c r="AD67" s="35"/>
      <c r="AE67" s="35"/>
    </row>
    <row r="68" spans="1:31" ht="15" x14ac:dyDescent="0.2">
      <c r="A68" s="6" t="s">
        <v>56</v>
      </c>
      <c r="B68" s="73"/>
      <c r="C68" s="74"/>
      <c r="D68" s="74"/>
      <c r="E68" s="74"/>
      <c r="F68" s="74"/>
      <c r="G68" s="75"/>
      <c r="H68" s="73"/>
      <c r="I68" s="74"/>
      <c r="J68" s="74"/>
      <c r="K68" s="74"/>
      <c r="L68" s="74"/>
      <c r="M68" s="74"/>
      <c r="N68" s="74"/>
      <c r="O68" s="75">
        <v>-1000</v>
      </c>
      <c r="P68" s="73"/>
      <c r="Q68" s="74"/>
      <c r="R68" s="74"/>
      <c r="S68" s="75"/>
      <c r="T68" s="73"/>
      <c r="U68" s="74"/>
      <c r="V68" s="74"/>
      <c r="W68" s="74"/>
      <c r="X68" s="74"/>
      <c r="Y68" s="76"/>
      <c r="Z68" s="75"/>
      <c r="AA68" s="68"/>
      <c r="AB68" s="71">
        <f t="shared" si="1"/>
        <v>-1000</v>
      </c>
      <c r="AC68" s="35"/>
      <c r="AD68" s="35"/>
      <c r="AE68" s="35"/>
    </row>
    <row r="69" spans="1:31" s="29" customFormat="1" ht="15" x14ac:dyDescent="0.2">
      <c r="A69" s="49" t="s">
        <v>84</v>
      </c>
      <c r="B69" s="73"/>
      <c r="C69" s="74"/>
      <c r="D69" s="74"/>
      <c r="E69" s="74"/>
      <c r="F69" s="74"/>
      <c r="G69" s="75"/>
      <c r="H69" s="73"/>
      <c r="I69" s="74"/>
      <c r="J69" s="74"/>
      <c r="K69" s="74"/>
      <c r="L69" s="74"/>
      <c r="M69" s="74"/>
      <c r="N69" s="74"/>
      <c r="O69" s="75"/>
      <c r="P69" s="73"/>
      <c r="Q69" s="74"/>
      <c r="R69" s="74"/>
      <c r="S69" s="75">
        <v>100</v>
      </c>
      <c r="T69" s="73"/>
      <c r="U69" s="74"/>
      <c r="V69" s="74"/>
      <c r="W69" s="74"/>
      <c r="X69" s="74"/>
      <c r="Y69" s="76"/>
      <c r="Z69" s="75"/>
      <c r="AA69" s="68"/>
      <c r="AB69" s="71">
        <f t="shared" si="1"/>
        <v>100</v>
      </c>
      <c r="AC69" s="35"/>
      <c r="AD69" s="35"/>
      <c r="AE69" s="35"/>
    </row>
    <row r="70" spans="1:31" ht="15" x14ac:dyDescent="0.2">
      <c r="A70" s="8" t="s">
        <v>57</v>
      </c>
      <c r="B70" s="82"/>
      <c r="C70" s="53"/>
      <c r="D70" s="53"/>
      <c r="E70" s="53"/>
      <c r="F70" s="53"/>
      <c r="G70" s="83"/>
      <c r="H70" s="82"/>
      <c r="I70" s="53"/>
      <c r="J70" s="53"/>
      <c r="K70" s="53"/>
      <c r="L70" s="53"/>
      <c r="M70" s="53"/>
      <c r="N70" s="53"/>
      <c r="O70" s="83"/>
      <c r="P70" s="82"/>
      <c r="Q70" s="53"/>
      <c r="R70" s="53"/>
      <c r="S70" s="83"/>
      <c r="T70" s="82"/>
      <c r="U70" s="53"/>
      <c r="V70" s="53"/>
      <c r="W70" s="53"/>
      <c r="X70" s="53"/>
      <c r="Y70" s="84"/>
      <c r="Z70" s="83"/>
      <c r="AA70" s="53"/>
      <c r="AB70" s="86"/>
      <c r="AC70" s="35"/>
      <c r="AD70" s="35"/>
      <c r="AE70" s="35"/>
    </row>
    <row r="71" spans="1:31" ht="15" x14ac:dyDescent="0.2">
      <c r="A71" s="7" t="s">
        <v>5</v>
      </c>
      <c r="B71" s="72"/>
      <c r="C71" s="64"/>
      <c r="D71" s="64"/>
      <c r="E71" s="64"/>
      <c r="F71" s="64"/>
      <c r="G71" s="65"/>
      <c r="H71" s="72"/>
      <c r="I71" s="64"/>
      <c r="J71" s="64"/>
      <c r="K71" s="64"/>
      <c r="L71" s="64"/>
      <c r="M71" s="64"/>
      <c r="N71" s="64"/>
      <c r="O71" s="65"/>
      <c r="P71" s="72"/>
      <c r="Q71" s="64"/>
      <c r="R71" s="64"/>
      <c r="S71" s="65"/>
      <c r="T71" s="72"/>
      <c r="U71" s="64"/>
      <c r="V71" s="64"/>
      <c r="W71" s="64"/>
      <c r="X71" s="64"/>
      <c r="Y71" s="63"/>
      <c r="Z71" s="65"/>
      <c r="AA71" s="64"/>
      <c r="AB71" s="66"/>
      <c r="AC71" s="35"/>
      <c r="AD71" s="35"/>
      <c r="AE71" s="35"/>
    </row>
    <row r="72" spans="1:31" ht="15" x14ac:dyDescent="0.2">
      <c r="A72" s="7" t="s">
        <v>58</v>
      </c>
      <c r="B72" s="72"/>
      <c r="C72" s="64"/>
      <c r="D72" s="64"/>
      <c r="E72" s="64"/>
      <c r="F72" s="64"/>
      <c r="G72" s="65"/>
      <c r="H72" s="72"/>
      <c r="I72" s="64"/>
      <c r="J72" s="64"/>
      <c r="K72" s="64"/>
      <c r="L72" s="64"/>
      <c r="M72" s="64"/>
      <c r="N72" s="64"/>
      <c r="O72" s="65"/>
      <c r="P72" s="72"/>
      <c r="Q72" s="64"/>
      <c r="R72" s="64"/>
      <c r="S72" s="65"/>
      <c r="T72" s="72"/>
      <c r="U72" s="64"/>
      <c r="V72" s="64"/>
      <c r="W72" s="64"/>
      <c r="X72" s="64"/>
      <c r="Y72" s="63"/>
      <c r="Z72" s="65"/>
      <c r="AA72" s="64"/>
      <c r="AB72" s="66"/>
      <c r="AC72" s="35"/>
      <c r="AD72" s="35"/>
      <c r="AE72" s="35"/>
    </row>
    <row r="73" spans="1:31" ht="15" x14ac:dyDescent="0.2">
      <c r="A73" s="6" t="s">
        <v>59</v>
      </c>
      <c r="B73" s="67"/>
      <c r="C73" s="68"/>
      <c r="D73" s="68"/>
      <c r="E73" s="68"/>
      <c r="F73" s="68"/>
      <c r="G73" s="69"/>
      <c r="H73" s="67"/>
      <c r="I73" s="68"/>
      <c r="J73" s="68"/>
      <c r="K73" s="68"/>
      <c r="L73" s="68"/>
      <c r="M73" s="68"/>
      <c r="N73" s="68"/>
      <c r="O73" s="69"/>
      <c r="P73" s="67"/>
      <c r="Q73" s="68"/>
      <c r="R73" s="68"/>
      <c r="S73" s="69"/>
      <c r="T73" s="67"/>
      <c r="U73" s="68"/>
      <c r="V73" s="68"/>
      <c r="W73" s="68"/>
      <c r="X73" s="68"/>
      <c r="Y73" s="70"/>
      <c r="Z73" s="69"/>
      <c r="AA73" s="68"/>
      <c r="AB73" s="71">
        <f t="shared" si="1"/>
        <v>0</v>
      </c>
      <c r="AC73" s="35"/>
      <c r="AD73" s="35"/>
      <c r="AE73" s="35"/>
    </row>
    <row r="74" spans="1:31" ht="15" x14ac:dyDescent="0.2">
      <c r="A74" s="7" t="s">
        <v>8</v>
      </c>
      <c r="B74" s="72"/>
      <c r="C74" s="64"/>
      <c r="D74" s="64"/>
      <c r="E74" s="64"/>
      <c r="F74" s="64"/>
      <c r="G74" s="65"/>
      <c r="H74" s="72"/>
      <c r="I74" s="64"/>
      <c r="J74" s="64"/>
      <c r="K74" s="64"/>
      <c r="L74" s="64"/>
      <c r="M74" s="64"/>
      <c r="N74" s="64"/>
      <c r="O74" s="65"/>
      <c r="P74" s="72"/>
      <c r="Q74" s="64"/>
      <c r="R74" s="64"/>
      <c r="S74" s="65"/>
      <c r="T74" s="72"/>
      <c r="U74" s="64"/>
      <c r="V74" s="64"/>
      <c r="W74" s="64"/>
      <c r="X74" s="64"/>
      <c r="Y74" s="63"/>
      <c r="Z74" s="65"/>
      <c r="AA74" s="64"/>
      <c r="AB74" s="66"/>
      <c r="AC74" s="35"/>
      <c r="AD74" s="35"/>
      <c r="AE74" s="35"/>
    </row>
    <row r="75" spans="1:31" ht="15" x14ac:dyDescent="0.2">
      <c r="A75" s="7" t="s">
        <v>60</v>
      </c>
      <c r="B75" s="72"/>
      <c r="C75" s="64"/>
      <c r="D75" s="64"/>
      <c r="E75" s="64"/>
      <c r="F75" s="64"/>
      <c r="G75" s="65"/>
      <c r="H75" s="72"/>
      <c r="I75" s="64"/>
      <c r="J75" s="64"/>
      <c r="K75" s="64"/>
      <c r="L75" s="64"/>
      <c r="M75" s="64"/>
      <c r="N75" s="64"/>
      <c r="O75" s="65"/>
      <c r="P75" s="72"/>
      <c r="Q75" s="64"/>
      <c r="R75" s="64"/>
      <c r="S75" s="65"/>
      <c r="T75" s="72"/>
      <c r="U75" s="64"/>
      <c r="V75" s="64"/>
      <c r="W75" s="64"/>
      <c r="X75" s="64"/>
      <c r="Y75" s="63"/>
      <c r="Z75" s="65"/>
      <c r="AA75" s="64"/>
      <c r="AB75" s="66"/>
      <c r="AC75" s="35"/>
      <c r="AD75" s="35"/>
      <c r="AE75" s="35"/>
    </row>
    <row r="76" spans="1:31" ht="15" x14ac:dyDescent="0.2">
      <c r="A76" s="6" t="s">
        <v>61</v>
      </c>
      <c r="B76" s="67"/>
      <c r="C76" s="68"/>
      <c r="D76" s="68"/>
      <c r="E76" s="68"/>
      <c r="F76" s="68"/>
      <c r="G76" s="69"/>
      <c r="H76" s="67"/>
      <c r="I76" s="68"/>
      <c r="J76" s="68"/>
      <c r="K76" s="68"/>
      <c r="L76" s="68"/>
      <c r="M76" s="68"/>
      <c r="N76" s="68"/>
      <c r="O76" s="69"/>
      <c r="P76" s="67"/>
      <c r="Q76" s="68"/>
      <c r="R76" s="68"/>
      <c r="S76" s="69"/>
      <c r="T76" s="67"/>
      <c r="U76" s="68"/>
      <c r="V76" s="68"/>
      <c r="W76" s="68"/>
      <c r="X76" s="68"/>
      <c r="Y76" s="70"/>
      <c r="Z76" s="69"/>
      <c r="AA76" s="68"/>
      <c r="AB76" s="71">
        <f t="shared" ref="AB76:AB81" si="2">SUM(B76:AA76)</f>
        <v>0</v>
      </c>
      <c r="AC76" s="35"/>
      <c r="AD76" s="35"/>
      <c r="AE76" s="35"/>
    </row>
    <row r="77" spans="1:31" ht="15" x14ac:dyDescent="0.2">
      <c r="A77" s="7" t="s">
        <v>62</v>
      </c>
      <c r="B77" s="72"/>
      <c r="C77" s="64"/>
      <c r="D77" s="64"/>
      <c r="E77" s="64"/>
      <c r="F77" s="64"/>
      <c r="G77" s="65"/>
      <c r="H77" s="72"/>
      <c r="I77" s="64"/>
      <c r="J77" s="64"/>
      <c r="K77" s="64"/>
      <c r="L77" s="64"/>
      <c r="M77" s="64"/>
      <c r="N77" s="64"/>
      <c r="O77" s="65"/>
      <c r="P77" s="72"/>
      <c r="Q77" s="64"/>
      <c r="R77" s="64"/>
      <c r="S77" s="65"/>
      <c r="T77" s="72"/>
      <c r="U77" s="64"/>
      <c r="V77" s="64"/>
      <c r="W77" s="64"/>
      <c r="X77" s="64"/>
      <c r="Y77" s="63"/>
      <c r="Z77" s="65"/>
      <c r="AA77" s="64"/>
      <c r="AB77" s="66"/>
      <c r="AC77" s="35"/>
      <c r="AD77" s="35"/>
      <c r="AE77" s="35"/>
    </row>
    <row r="78" spans="1:31" ht="15" x14ac:dyDescent="0.2">
      <c r="A78" s="6" t="s">
        <v>63</v>
      </c>
      <c r="B78" s="67"/>
      <c r="C78" s="68"/>
      <c r="D78" s="68"/>
      <c r="E78" s="68"/>
      <c r="F78" s="68"/>
      <c r="G78" s="69"/>
      <c r="H78" s="67"/>
      <c r="I78" s="68"/>
      <c r="J78" s="68"/>
      <c r="K78" s="68"/>
      <c r="L78" s="68"/>
      <c r="M78" s="68"/>
      <c r="N78" s="68"/>
      <c r="O78" s="69"/>
      <c r="P78" s="67"/>
      <c r="Q78" s="68"/>
      <c r="R78" s="68"/>
      <c r="S78" s="69"/>
      <c r="T78" s="67"/>
      <c r="U78" s="68"/>
      <c r="V78" s="68"/>
      <c r="W78" s="68"/>
      <c r="X78" s="68"/>
      <c r="Y78" s="70"/>
      <c r="Z78" s="69"/>
      <c r="AA78" s="68"/>
      <c r="AB78" s="71">
        <f t="shared" si="2"/>
        <v>0</v>
      </c>
      <c r="AC78" s="35"/>
      <c r="AD78" s="35"/>
      <c r="AE78" s="35"/>
    </row>
    <row r="79" spans="1:31" ht="15" x14ac:dyDescent="0.2">
      <c r="A79" s="8" t="s">
        <v>64</v>
      </c>
      <c r="B79" s="82"/>
      <c r="C79" s="53"/>
      <c r="D79" s="53"/>
      <c r="E79" s="53"/>
      <c r="F79" s="53"/>
      <c r="G79" s="83"/>
      <c r="H79" s="82"/>
      <c r="I79" s="53"/>
      <c r="J79" s="53"/>
      <c r="K79" s="53"/>
      <c r="L79" s="53"/>
      <c r="M79" s="53"/>
      <c r="N79" s="53"/>
      <c r="O79" s="83"/>
      <c r="P79" s="82"/>
      <c r="Q79" s="53"/>
      <c r="R79" s="53"/>
      <c r="S79" s="83"/>
      <c r="T79" s="82"/>
      <c r="U79" s="53"/>
      <c r="V79" s="53"/>
      <c r="W79" s="53"/>
      <c r="X79" s="53"/>
      <c r="Y79" s="84"/>
      <c r="Z79" s="83"/>
      <c r="AA79" s="53"/>
      <c r="AB79" s="85"/>
      <c r="AC79" s="35"/>
      <c r="AD79" s="35"/>
      <c r="AE79" s="35"/>
    </row>
    <row r="80" spans="1:31" ht="15" x14ac:dyDescent="0.2">
      <c r="A80" s="6" t="s">
        <v>65</v>
      </c>
      <c r="B80" s="73"/>
      <c r="C80" s="74"/>
      <c r="D80" s="74">
        <v>97500</v>
      </c>
      <c r="E80" s="74"/>
      <c r="F80" s="74"/>
      <c r="G80" s="75"/>
      <c r="H80" s="73"/>
      <c r="I80" s="74"/>
      <c r="J80" s="74"/>
      <c r="K80" s="74"/>
      <c r="L80" s="74"/>
      <c r="M80" s="74"/>
      <c r="N80" s="74"/>
      <c r="O80" s="75"/>
      <c r="P80" s="73"/>
      <c r="Q80" s="74"/>
      <c r="R80" s="74"/>
      <c r="S80" s="75"/>
      <c r="T80" s="73"/>
      <c r="U80" s="74"/>
      <c r="V80" s="74"/>
      <c r="W80" s="74"/>
      <c r="X80" s="74"/>
      <c r="Y80" s="76"/>
      <c r="Z80" s="75"/>
      <c r="AA80" s="68"/>
      <c r="AB80" s="71">
        <f t="shared" si="2"/>
        <v>97500</v>
      </c>
      <c r="AC80" s="35"/>
      <c r="AD80" s="35"/>
      <c r="AE80" s="35"/>
    </row>
    <row r="81" spans="1:31" thickBot="1" x14ac:dyDescent="0.25">
      <c r="A81" s="25" t="s">
        <v>66</v>
      </c>
      <c r="B81" s="89"/>
      <c r="C81" s="90"/>
      <c r="D81" s="90"/>
      <c r="E81" s="90"/>
      <c r="F81" s="90"/>
      <c r="G81" s="91"/>
      <c r="H81" s="89"/>
      <c r="I81" s="90"/>
      <c r="J81" s="90"/>
      <c r="K81" s="90"/>
      <c r="L81" s="90"/>
      <c r="M81" s="90"/>
      <c r="N81" s="90"/>
      <c r="O81" s="91"/>
      <c r="P81" s="89"/>
      <c r="Q81" s="90"/>
      <c r="R81" s="90"/>
      <c r="S81" s="91"/>
      <c r="T81" s="89"/>
      <c r="U81" s="90"/>
      <c r="V81" s="90">
        <v>5000</v>
      </c>
      <c r="W81" s="90"/>
      <c r="X81" s="90"/>
      <c r="Y81" s="89">
        <v>10000</v>
      </c>
      <c r="Z81" s="91">
        <v>15000</v>
      </c>
      <c r="AA81" s="87"/>
      <c r="AB81" s="88">
        <f t="shared" si="2"/>
        <v>30000</v>
      </c>
      <c r="AC81" s="35"/>
      <c r="AD81" s="35"/>
      <c r="AE81" s="35"/>
    </row>
    <row r="82" spans="1:31" ht="15" hidden="1" x14ac:dyDescent="0.2">
      <c r="A82" s="8" t="s">
        <v>67</v>
      </c>
      <c r="B82" s="84"/>
      <c r="C82" s="53"/>
      <c r="D82" s="53"/>
      <c r="E82" s="53"/>
      <c r="F82" s="53"/>
      <c r="G82" s="83"/>
      <c r="H82" s="84"/>
      <c r="I82" s="53"/>
      <c r="J82" s="53"/>
      <c r="K82" s="53"/>
      <c r="L82" s="53"/>
      <c r="M82" s="53"/>
      <c r="N82" s="53"/>
      <c r="O82" s="83"/>
      <c r="P82" s="84"/>
      <c r="Q82" s="53"/>
      <c r="R82" s="53"/>
      <c r="S82" s="83"/>
      <c r="T82" s="84"/>
      <c r="U82" s="53"/>
      <c r="V82" s="53"/>
      <c r="W82" s="53"/>
      <c r="X82" s="53"/>
      <c r="Y82" s="84"/>
      <c r="Z82" s="83"/>
      <c r="AA82" s="53"/>
      <c r="AB82" s="86"/>
      <c r="AC82" s="35"/>
      <c r="AD82" s="35"/>
      <c r="AE82" s="35"/>
    </row>
    <row r="83" spans="1:31" ht="15" hidden="1" x14ac:dyDescent="0.2">
      <c r="A83" s="7" t="s">
        <v>68</v>
      </c>
      <c r="B83" s="63"/>
      <c r="C83" s="64"/>
      <c r="D83" s="64"/>
      <c r="E83" s="64"/>
      <c r="F83" s="64"/>
      <c r="G83" s="65"/>
      <c r="H83" s="63"/>
      <c r="I83" s="64"/>
      <c r="J83" s="64"/>
      <c r="K83" s="64"/>
      <c r="L83" s="64"/>
      <c r="M83" s="64"/>
      <c r="N83" s="64"/>
      <c r="O83" s="65"/>
      <c r="P83" s="63"/>
      <c r="Q83" s="64"/>
      <c r="R83" s="64"/>
      <c r="S83" s="65"/>
      <c r="T83" s="63"/>
      <c r="U83" s="64"/>
      <c r="V83" s="64"/>
      <c r="W83" s="64"/>
      <c r="X83" s="64"/>
      <c r="Y83" s="63"/>
      <c r="Z83" s="65"/>
      <c r="AA83" s="64"/>
      <c r="AB83" s="66"/>
      <c r="AC83" s="35"/>
      <c r="AD83" s="35"/>
      <c r="AE83" s="35"/>
    </row>
    <row r="84" spans="1:31" ht="15" hidden="1" x14ac:dyDescent="0.2">
      <c r="A84" t="s">
        <v>69</v>
      </c>
      <c r="B84" s="70"/>
      <c r="C84" s="68"/>
      <c r="D84" s="68"/>
      <c r="E84" s="68"/>
      <c r="F84" s="68"/>
      <c r="G84" s="69"/>
      <c r="H84" s="70"/>
      <c r="I84" s="68"/>
      <c r="J84" s="68"/>
      <c r="K84" s="68"/>
      <c r="L84" s="68"/>
      <c r="M84" s="68"/>
      <c r="N84" s="68"/>
      <c r="O84" s="69"/>
      <c r="P84" s="70"/>
      <c r="Q84" s="68"/>
      <c r="R84" s="68"/>
      <c r="S84" s="69"/>
      <c r="T84" s="70"/>
      <c r="U84" s="68"/>
      <c r="V84" s="68"/>
      <c r="W84" s="68"/>
      <c r="X84" s="68"/>
      <c r="Y84" s="70"/>
      <c r="Z84" s="69"/>
      <c r="AA84" s="68"/>
      <c r="AB84" s="71">
        <f t="shared" ref="AB84:AB85" si="3">B84+C84+D84+E84+F84+G84+H84+I84+J84+L84+M84+N84+O84+P84+Q84+R84+S84+T84+U84+V84+W84+X84+Y84+Z84+AA84</f>
        <v>0</v>
      </c>
      <c r="AC84" s="35"/>
      <c r="AD84" s="35"/>
      <c r="AE84" s="35"/>
    </row>
    <row r="85" spans="1:31" ht="15" hidden="1" x14ac:dyDescent="0.2">
      <c r="A85" s="6" t="s">
        <v>70</v>
      </c>
      <c r="B85" s="70"/>
      <c r="C85" s="68"/>
      <c r="D85" s="68"/>
      <c r="E85" s="68"/>
      <c r="F85" s="68"/>
      <c r="G85" s="69"/>
      <c r="H85" s="70"/>
      <c r="I85" s="68"/>
      <c r="J85" s="68"/>
      <c r="K85" s="68"/>
      <c r="L85" s="68"/>
      <c r="M85" s="68"/>
      <c r="N85" s="68"/>
      <c r="O85" s="69"/>
      <c r="P85" s="70"/>
      <c r="Q85" s="68"/>
      <c r="R85" s="68"/>
      <c r="S85" s="69"/>
      <c r="T85" s="70"/>
      <c r="U85" s="68"/>
      <c r="V85" s="68"/>
      <c r="W85" s="68"/>
      <c r="X85" s="68"/>
      <c r="Y85" s="70"/>
      <c r="Z85" s="69"/>
      <c r="AA85" s="68"/>
      <c r="AB85" s="71">
        <f t="shared" si="3"/>
        <v>0</v>
      </c>
      <c r="AC85" s="35"/>
      <c r="AD85" s="35"/>
      <c r="AE85" s="35"/>
    </row>
    <row r="86" spans="1:31" thickBot="1" x14ac:dyDescent="0.25">
      <c r="A86" s="8" t="s">
        <v>71</v>
      </c>
      <c r="B86" s="59">
        <f>B9+B10+B11+B13+B16+B17+B19+B20+B22+B23+B24+B27+B29+B30+B32+B34+B35+B37+B38+B39+B40+B42+B43+B44+B45+B46+B47+B48+B49+B50+B51+B52+B53+B54+B55+B58+B59+B60+B61+B62+B63+B64+B65+B67+B68+B69+B73+B76+B78+B80+B81+B33</f>
        <v>-2500</v>
      </c>
      <c r="C86" s="59">
        <f t="shared" ref="C86:AA86" si="4">C9+C10+C11+C13+C16+C17+C19+C20+C22+C23+C24+C27+C29+C30+C32+C34+C35+C37+C38+C39+C40+C42+C43+C44+C45+C46+C47+C48+C49+C50+C51+C52+C53+C54+C55+C58+C59+C60+C61+C62+C63+C64+C65+C67+C68+C69+C73+C76+C78+C80+C81</f>
        <v>-11000</v>
      </c>
      <c r="D86" s="59">
        <f>D9+D10+D11+D13+D16+D17+D19+D20+D22+D23+D24+D27+D29+D30+D32+D34+D35+D37+D38+D39+D40+D42+D43+D44+D45+D46+D47+D48+D49+D50+D51+D52+D53+D54+D55+D58+D59+D60+D61+D62+D63+D64+D65+D67+D68+D69+D73+D76+D78+D80+D81+D33</f>
        <v>148010</v>
      </c>
      <c r="E86" s="59">
        <f t="shared" si="4"/>
        <v>-12000</v>
      </c>
      <c r="F86" s="59">
        <f t="shared" si="4"/>
        <v>-5600</v>
      </c>
      <c r="G86" s="59">
        <f>G9+G10+G11+G13+G16+G17+G19+G20+G22+G23+G24+G27+G29+G30+G32+G34+G35+G37+G38+G39+G40+G42+G43+G44+G45+G46+G47+G48+G49+G50+G51+G52+G53+G54+G55+G58+G59+G60+G61+G62+G63+G64+G65+G67+G68+G69+G73+G76+G78+G80+G81+G33</f>
        <v>-1500</v>
      </c>
      <c r="H86" s="59">
        <f t="shared" si="4"/>
        <v>-15400</v>
      </c>
      <c r="I86" s="59">
        <f t="shared" si="4"/>
        <v>-4000</v>
      </c>
      <c r="J86" s="59">
        <f t="shared" si="4"/>
        <v>-21730</v>
      </c>
      <c r="K86" s="59">
        <f t="shared" si="4"/>
        <v>-7944</v>
      </c>
      <c r="L86" s="59">
        <f t="shared" si="4"/>
        <v>-1950</v>
      </c>
      <c r="M86" s="59">
        <f t="shared" si="4"/>
        <v>-9500</v>
      </c>
      <c r="N86" s="59">
        <f t="shared" si="4"/>
        <v>-900</v>
      </c>
      <c r="O86" s="59">
        <f>O9+O10+O11+O13+O16+O17+O19+O20+O22+O23+O24+O27+O29+O30+O32+O34+O35+O37+O38+O39+O40+O42+O43+O44+O45+O46+O47+O48+O49+O50+O51+O52+O53+O54+O55+O58+O59+O60+O61+O62+O63+O64+O65+O67+O68+O69+O73+O76+O78+O80+O81</f>
        <v>-26800</v>
      </c>
      <c r="P86" s="59">
        <f t="shared" si="4"/>
        <v>-2000</v>
      </c>
      <c r="Q86" s="59">
        <f t="shared" si="4"/>
        <v>-3400</v>
      </c>
      <c r="R86" s="59">
        <f t="shared" si="4"/>
        <v>-300</v>
      </c>
      <c r="S86" s="59">
        <f t="shared" si="4"/>
        <v>18700</v>
      </c>
      <c r="T86" s="59">
        <f t="shared" si="4"/>
        <v>-6200</v>
      </c>
      <c r="U86" s="59">
        <f t="shared" si="4"/>
        <v>-14000</v>
      </c>
      <c r="V86" s="59">
        <f t="shared" si="4"/>
        <v>-17850</v>
      </c>
      <c r="W86" s="59">
        <f t="shared" si="4"/>
        <v>0</v>
      </c>
      <c r="X86" s="59">
        <f t="shared" si="4"/>
        <v>-3000</v>
      </c>
      <c r="Y86" s="59">
        <f t="shared" si="4"/>
        <v>-4200</v>
      </c>
      <c r="Z86" s="62">
        <f t="shared" si="4"/>
        <v>-900</v>
      </c>
      <c r="AA86" s="60">
        <f t="shared" si="4"/>
        <v>0</v>
      </c>
      <c r="AB86" s="59">
        <f>SUM(AB9:AB85)</f>
        <v>-5964</v>
      </c>
      <c r="AC86" s="35"/>
      <c r="AD86" s="35"/>
      <c r="AE86" s="35"/>
    </row>
    <row r="87" spans="1:31" ht="15" x14ac:dyDescent="0.2">
      <c r="A87" s="8"/>
      <c r="B87" s="92" t="str">
        <f>"hallinto yht " &amp; TEXT(SUM(B86:G86),0)</f>
        <v>hallinto yht 115410</v>
      </c>
      <c r="C87" s="92"/>
      <c r="D87" s="92"/>
      <c r="E87" s="92"/>
      <c r="F87" s="92"/>
      <c r="G87" s="92"/>
      <c r="H87" s="93" t="str">
        <f>"harrastetoiminta yht " &amp; TEXT(SUM(H86:O86),0)</f>
        <v>harrastetoiminta yht -88224</v>
      </c>
      <c r="I87" s="93"/>
      <c r="J87" s="93"/>
      <c r="K87" s="93"/>
      <c r="L87" s="93"/>
      <c r="M87" s="93"/>
      <c r="N87" s="93"/>
      <c r="O87" s="93"/>
      <c r="P87" s="93" t="str">
        <f xml:space="preserve"> "kotimaan kilp yht " &amp; TEXT(SUM(P86:S86),0)</f>
        <v>kotimaan kilp yht 13000</v>
      </c>
      <c r="Q87" s="93"/>
      <c r="R87" s="93"/>
      <c r="S87" s="93"/>
      <c r="T87" s="93" t="str">
        <f xml:space="preserve"> "huippu-urheilu yht " &amp; TEXT(SUM(T86:AA86)-SUM(Y86:Z86),0) &amp; " / " &amp;  "para yht " &amp; TEXT(SUM(Y86:Z86),0)</f>
        <v>huippu-urheilu yht -41050 / para yht -5100</v>
      </c>
      <c r="U87" s="93"/>
      <c r="V87" s="93"/>
      <c r="W87" s="93"/>
      <c r="X87" s="93"/>
      <c r="Y87" s="93"/>
      <c r="Z87" s="93"/>
      <c r="AA87" s="93"/>
      <c r="AB87" s="20"/>
      <c r="AC87" s="35"/>
      <c r="AD87" s="35"/>
      <c r="AE87" s="35"/>
    </row>
    <row r="96" spans="1:31" x14ac:dyDescent="0.2">
      <c r="B96" s="12"/>
    </row>
    <row r="102" spans="2:5" x14ac:dyDescent="0.2">
      <c r="B102" s="6"/>
      <c r="C102" s="6"/>
      <c r="D102" s="6"/>
      <c r="E102" s="6"/>
    </row>
  </sheetData>
  <mergeCells count="4">
    <mergeCell ref="B87:G87"/>
    <mergeCell ref="H87:O87"/>
    <mergeCell ref="P87:S87"/>
    <mergeCell ref="T87:AA87"/>
  </mergeCells>
  <printOptions headings="1"/>
  <pageMargins left="0.23622047244094491" right="0.23622047244094491" top="0.74803149606299213" bottom="0.74803149606299213" header="0.31496062992125984" footer="0.31496062992125984"/>
  <pageSetup paperSize="9" scale="56" orientation="portrait" r:id="rId1"/>
  <colBreaks count="2" manualBreakCount="2">
    <brk id="7" max="1048575" man="1"/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Tuula Falenius</dc:creator>
  <cp:keywords/>
  <dc:description/>
  <cp:lastModifiedBy>Microsoft Office -käyttäjä</cp:lastModifiedBy>
  <cp:revision/>
  <cp:lastPrinted>2018-10-19T08:17:38Z</cp:lastPrinted>
  <dcterms:created xsi:type="dcterms:W3CDTF">2018-08-08T12:59:30Z</dcterms:created>
  <dcterms:modified xsi:type="dcterms:W3CDTF">2019-11-13T08:47:23Z</dcterms:modified>
  <cp:category/>
  <cp:contentStatus/>
</cp:coreProperties>
</file>