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/>
  <mc:AlternateContent xmlns:mc="http://schemas.openxmlformats.org/markup-compatibility/2006">
    <mc:Choice Requires="x15">
      <x15ac:absPath xmlns:x15ac="http://schemas.microsoft.com/office/spreadsheetml/2010/11/ac" url="/Users/juhanaruster/Downloads/"/>
    </mc:Choice>
  </mc:AlternateContent>
  <xr:revisionPtr revIDLastSave="0" documentId="13_ncr:1_{4AE381E3-F512-E240-A91E-DC905E606168}" xr6:coauthVersionLast="47" xr6:coauthVersionMax="47" xr10:uidLastSave="{00000000-0000-0000-0000-000000000000}"/>
  <bookViews>
    <workbookView xWindow="0" yWindow="480" windowWidth="28800" windowHeight="16240" xr2:uid="{00000000-000D-0000-FFFF-FFFF00000000}"/>
  </bookViews>
  <sheets>
    <sheet name="Taulukko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21" i="1" l="1"/>
  <c r="Q26" i="1"/>
  <c r="Q30" i="1"/>
  <c r="Q35" i="1"/>
  <c r="Q67" i="1"/>
  <c r="J20" i="1"/>
  <c r="Q10" i="1"/>
  <c r="Q9" i="1" s="1"/>
  <c r="Q13" i="1"/>
  <c r="Q18" i="1"/>
  <c r="Q19" i="1"/>
  <c r="Q17" i="1"/>
  <c r="Q15" i="1" s="1"/>
  <c r="Q22" i="1"/>
  <c r="Q25" i="1"/>
  <c r="Q24" i="1"/>
  <c r="Q28" i="1"/>
  <c r="Q29" i="1"/>
  <c r="Q27" i="1"/>
  <c r="Q32" i="1"/>
  <c r="Q33" i="1"/>
  <c r="Q34" i="1"/>
  <c r="Q31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36" i="1"/>
  <c r="Q55" i="1"/>
  <c r="Q56" i="1"/>
  <c r="Q57" i="1"/>
  <c r="Q58" i="1"/>
  <c r="Q59" i="1"/>
  <c r="Q60" i="1"/>
  <c r="Q61" i="1"/>
  <c r="Q54" i="1"/>
  <c r="Q62" i="1"/>
  <c r="Q64" i="1"/>
  <c r="Q65" i="1"/>
  <c r="Q63" i="1"/>
  <c r="Q69" i="1"/>
  <c r="Q68" i="1"/>
  <c r="C67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C62" i="1"/>
  <c r="D62" i="1"/>
  <c r="E62" i="1"/>
  <c r="F62" i="1"/>
  <c r="G62" i="1"/>
  <c r="G52" i="1" s="1"/>
  <c r="H62" i="1"/>
  <c r="H52" i="1" s="1"/>
  <c r="I62" i="1"/>
  <c r="I52" i="1" s="1"/>
  <c r="J62" i="1"/>
  <c r="K62" i="1"/>
  <c r="L62" i="1"/>
  <c r="M62" i="1"/>
  <c r="N62" i="1"/>
  <c r="O62" i="1"/>
  <c r="P62" i="1"/>
  <c r="D52" i="1"/>
  <c r="C53" i="1"/>
  <c r="D53" i="1"/>
  <c r="E53" i="1"/>
  <c r="F53" i="1"/>
  <c r="F52" i="1" s="1"/>
  <c r="G53" i="1"/>
  <c r="H53" i="1"/>
  <c r="I53" i="1"/>
  <c r="J53" i="1"/>
  <c r="K53" i="1"/>
  <c r="L53" i="1"/>
  <c r="M53" i="1"/>
  <c r="N53" i="1"/>
  <c r="N52" i="1" s="1"/>
  <c r="O53" i="1"/>
  <c r="P53" i="1"/>
  <c r="P52" i="1" s="1"/>
  <c r="C52" i="1"/>
  <c r="E52" i="1"/>
  <c r="O52" i="1"/>
  <c r="C35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C30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C23" i="1"/>
  <c r="D23" i="1"/>
  <c r="E23" i="1"/>
  <c r="F23" i="1"/>
  <c r="G23" i="1"/>
  <c r="H23" i="1"/>
  <c r="I23" i="1"/>
  <c r="J23" i="1"/>
  <c r="K23" i="1"/>
  <c r="L23" i="1"/>
  <c r="M23" i="1"/>
  <c r="N23" i="1"/>
  <c r="N20" i="1" s="1"/>
  <c r="O23" i="1"/>
  <c r="P23" i="1"/>
  <c r="C21" i="1"/>
  <c r="C20" i="1" s="1"/>
  <c r="D21" i="1"/>
  <c r="D20" i="1" s="1"/>
  <c r="E21" i="1"/>
  <c r="F21" i="1"/>
  <c r="F20" i="1" s="1"/>
  <c r="G21" i="1"/>
  <c r="H21" i="1"/>
  <c r="H20" i="1" s="1"/>
  <c r="I21" i="1"/>
  <c r="I20" i="1" s="1"/>
  <c r="J21" i="1"/>
  <c r="K21" i="1"/>
  <c r="L21" i="1"/>
  <c r="M21" i="1"/>
  <c r="N21" i="1"/>
  <c r="O21" i="1"/>
  <c r="P21" i="1"/>
  <c r="C15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C13" i="1"/>
  <c r="C71" i="1" s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D9" i="1"/>
  <c r="E9" i="1"/>
  <c r="F9" i="1"/>
  <c r="G9" i="1"/>
  <c r="H9" i="1"/>
  <c r="I9" i="1"/>
  <c r="J9" i="1"/>
  <c r="K9" i="1"/>
  <c r="L9" i="1"/>
  <c r="M9" i="1"/>
  <c r="N9" i="1"/>
  <c r="O9" i="1"/>
  <c r="P9" i="1"/>
  <c r="C9" i="1"/>
  <c r="B9" i="1"/>
  <c r="B13" i="1"/>
  <c r="B15" i="1"/>
  <c r="B21" i="1"/>
  <c r="B23" i="1"/>
  <c r="B26" i="1"/>
  <c r="B30" i="1"/>
  <c r="B35" i="1"/>
  <c r="B53" i="1"/>
  <c r="B52" i="1" s="1"/>
  <c r="B62" i="1"/>
  <c r="B67" i="1"/>
  <c r="L72" i="1"/>
  <c r="I72" i="1"/>
  <c r="Q53" i="1" l="1"/>
  <c r="Q52" i="1" s="1"/>
  <c r="Q23" i="1"/>
  <c r="Q20" i="1" s="1"/>
  <c r="P20" i="1"/>
  <c r="P71" i="1" s="1"/>
  <c r="P72" i="1" s="1"/>
  <c r="B20" i="1"/>
  <c r="B71" i="1" s="1"/>
  <c r="B72" i="1" s="1"/>
  <c r="G20" i="1"/>
  <c r="G71" i="1" s="1"/>
  <c r="M52" i="1"/>
  <c r="M20" i="1"/>
  <c r="M71" i="1" s="1"/>
  <c r="E20" i="1"/>
  <c r="E71" i="1" s="1"/>
  <c r="K20" i="1"/>
  <c r="K71" i="1" s="1"/>
  <c r="L20" i="1"/>
  <c r="K52" i="1"/>
  <c r="J52" i="1"/>
  <c r="O20" i="1"/>
  <c r="O71" i="1"/>
  <c r="L71" i="1"/>
  <c r="I71" i="1"/>
  <c r="H71" i="1"/>
  <c r="D71" i="1"/>
  <c r="L52" i="1"/>
  <c r="J71" i="1"/>
  <c r="F71" i="1"/>
  <c r="N71" i="1"/>
  <c r="Q7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L24" authorId="0" shapeId="0" xr:uid="{E80768A6-B520-7E49-ADDD-1DC6A32974B3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Suhteuttu tähtäin- ja talja-ampujien määrän suhteen. Mukana kaksi kv kisaa ja Kuortaneen leirit</t>
        </r>
      </text>
    </comment>
    <comment ref="E25" authorId="0" shapeId="0" xr:uid="{6FDE30A2-D569-4D4A-87F7-885F2213BB7A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Lasten jouskarileiri</t>
        </r>
      </text>
    </comment>
    <comment ref="O37" authorId="0" shapeId="0" xr:uid="{CBBC2AA1-2CC5-EB4D-B521-0E5236119EF4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500€ matkatuki EM kisoihin</t>
        </r>
      </text>
    </comment>
    <comment ref="K38" authorId="0" shapeId="0" xr:uid="{F9733903-1D6D-7847-B64B-D2DAF010DD25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MJ vaatteet</t>
        </r>
      </text>
    </comment>
    <comment ref="B46" authorId="0" shapeId="0" xr:uid="{3853102A-6F55-CB49-919E-A3EBDCB50B6C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Oppimisalusta irtisanotaan</t>
        </r>
      </text>
    </comment>
    <comment ref="K58" authorId="0" shapeId="0" xr:uid="{4951F279-A778-174C-92F6-BC81C194124C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MJ vaatteet	</t>
        </r>
      </text>
    </comment>
    <comment ref="B59" authorId="0" shapeId="0" xr:uid="{BDB3C8D0-E25A-2C4F-8E86-C3558103B58A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Archery Fans (Haaga Helia) myyntituotot</t>
        </r>
      </text>
    </comment>
    <comment ref="K59" authorId="0" shapeId="0" xr:uid="{39DD016E-6312-0B44-B45E-189FA95DF489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Ranking sarjan ilmoitustuotot</t>
        </r>
      </text>
    </comment>
    <comment ref="O60" authorId="0" shapeId="0" xr:uid="{F5C5DB7D-8A2F-B34F-8568-6F3870AD9A8B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Säätiö lahjoitus</t>
        </r>
      </text>
    </comment>
    <comment ref="K61" authorId="0" shapeId="0" xr:uid="{185448FF-A7B3-8144-B253-68230237A5E5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SM-viikko ilmoitusmyynti</t>
        </r>
      </text>
    </comment>
    <comment ref="G69" authorId="0" shapeId="0" xr:uid="{F5B080A5-011D-5946-9F74-957FCAD67AA3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Laskettu jyvittämällä vuoden 2023 tuki uudelleen 20 kuukaudelle</t>
        </r>
      </text>
    </comment>
  </commentList>
</comments>
</file>

<file path=xl/sharedStrings.xml><?xml version="1.0" encoding="utf-8"?>
<sst xmlns="http://schemas.openxmlformats.org/spreadsheetml/2006/main" count="89" uniqueCount="87">
  <si>
    <t>Hallinto</t>
  </si>
  <si>
    <t>Harrastetoiminta, seura- ja aluetoiminta</t>
  </si>
  <si>
    <t>Kotimaan kilpailutoiminta</t>
  </si>
  <si>
    <t>Huippu-urheilu, maajoukkuetoiminta</t>
  </si>
  <si>
    <t>Parajousiammunta</t>
  </si>
  <si>
    <t>Kaikki</t>
  </si>
  <si>
    <t>Tuloslaskelma</t>
  </si>
  <si>
    <t>Koulutustoiminta</t>
  </si>
  <si>
    <t>Valmennustoiminta</t>
  </si>
  <si>
    <t>Nuorten harrastetoiminta</t>
  </si>
  <si>
    <t>Seura- ja aluetoiminta muut</t>
  </si>
  <si>
    <t>OKM projekti</t>
  </si>
  <si>
    <t>Maastoryhmä</t>
  </si>
  <si>
    <t>Tulospalvelu</t>
  </si>
  <si>
    <t>Tuomarit</t>
  </si>
  <si>
    <t>Kilpailu-toiminta muut</t>
  </si>
  <si>
    <t>Tähtäin maajoukkue</t>
  </si>
  <si>
    <t>Talja maajoukkue</t>
  </si>
  <si>
    <t>Tähtäimettömät, maasto/3D maajoukkue</t>
  </si>
  <si>
    <t>LA28 ryhmä, juniorit kv</t>
  </si>
  <si>
    <t>Para maajoukkue</t>
  </si>
  <si>
    <t>VARSINAINEN TOIMINTA</t>
  </si>
  <si>
    <t>TUOTOT</t>
  </si>
  <si>
    <t>3000 Osanottomaksut henkilöiltä (kilpailut ja leirit)</t>
  </si>
  <si>
    <t>3002 Koulutuksen osanottomaksut</t>
  </si>
  <si>
    <t>3100 Muut tuotot</t>
  </si>
  <si>
    <t>KULUT</t>
  </si>
  <si>
    <t>3294 Poistot koneista ja kalustosta</t>
  </si>
  <si>
    <t>HENKILÖSTÖKULUT</t>
  </si>
  <si>
    <t>Palkat ja palkkiot (sis. Hlösivukulut)</t>
  </si>
  <si>
    <t>3200 Kuukausipalkkalaiset</t>
  </si>
  <si>
    <t>3210 Tuntipalkkalaiset</t>
  </si>
  <si>
    <t>3220 Palkkiot</t>
  </si>
  <si>
    <t>MUUT KULUT</t>
  </si>
  <si>
    <t>Toimitilakulut</t>
  </si>
  <si>
    <t>3300 Tilavuokrat</t>
  </si>
  <si>
    <t>Matkakulut</t>
  </si>
  <si>
    <t>3510 Matkakulut henkilöstö</t>
  </si>
  <si>
    <t>3550 Matkakulut muut</t>
  </si>
  <si>
    <t>Hallintopalvelut</t>
  </si>
  <si>
    <t>3406 Ostetut palvelut</t>
  </si>
  <si>
    <t>3422 Taloushallintopalvelut</t>
  </si>
  <si>
    <t>3438 Muut ostetut palvelut</t>
  </si>
  <si>
    <t>Muut hallintokulut</t>
  </si>
  <si>
    <t>3650 Toimistotarvikkeet</t>
  </si>
  <si>
    <t>3620 Painatuskulut</t>
  </si>
  <si>
    <t>3680 Pienhankinnat/käyttöomaisuus</t>
  </si>
  <si>
    <t>3690 Muut materiaalikulut</t>
  </si>
  <si>
    <t>Muut liikekulut</t>
  </si>
  <si>
    <t>3280 Terveydenhoitokulut</t>
  </si>
  <si>
    <t>3700 Urheilijatuet ml seurat</t>
  </si>
  <si>
    <t>3750 Varusteet ja välineet</t>
  </si>
  <si>
    <t>3800 Kokous- ja neuvottelukulut</t>
  </si>
  <si>
    <t>3808 Edustuskulut</t>
  </si>
  <si>
    <t>3812 Palkintokulut</t>
  </si>
  <si>
    <t>3816 Ansiomerkit, viirit ym.</t>
  </si>
  <si>
    <t>3820 Jäsenmaksut, muut järjestöt</t>
  </si>
  <si>
    <t>3840 Postikulut</t>
  </si>
  <si>
    <t>3842 Puhelinkulut</t>
  </si>
  <si>
    <t>3846 Tietoliikennekulut</t>
  </si>
  <si>
    <t>3848 Pankkipalvelumaksut</t>
  </si>
  <si>
    <t>3860 Vahinkovakuutukset</t>
  </si>
  <si>
    <t>3890 Muut toimintakulut</t>
  </si>
  <si>
    <t>VARAINHANKINTA</t>
  </si>
  <si>
    <t>Tuotot</t>
  </si>
  <si>
    <t>5000 Jäsenmaksutuotot</t>
  </si>
  <si>
    <t>5010 Lisenssituotot</t>
  </si>
  <si>
    <t>5011 Lisenssivakuutukset/vakuutusyhtiö (oikaisuerä)</t>
  </si>
  <si>
    <t>5030 Kilpailuluvat</t>
  </si>
  <si>
    <t>5100 Myyntituotot tarvikevälityksestä</t>
  </si>
  <si>
    <t>5120 Keräystuotot</t>
  </si>
  <si>
    <t>5140 Lahjoitukset ja avustukset</t>
  </si>
  <si>
    <t>5280 Muut tuotot</t>
  </si>
  <si>
    <t>Kulut</t>
  </si>
  <si>
    <t>5700 Ostokulut, tarvikevälitys</t>
  </si>
  <si>
    <t>5900 Markkinointikulut</t>
  </si>
  <si>
    <t>5995 Varaston lisäys/vähennys</t>
  </si>
  <si>
    <t>YLEISAVUSTUKSET</t>
  </si>
  <si>
    <t>7000 Valtionavustus toimintaan</t>
  </si>
  <si>
    <t>7050 Erityismäärärahat</t>
  </si>
  <si>
    <t>TILIKAUDEN YLI (+) / ALIJÄÄMÄ (-)</t>
  </si>
  <si>
    <t>Hallinto yht.</t>
  </si>
  <si>
    <t>Harrastetoiminta, seura- ja aluetoiminta yht.</t>
  </si>
  <si>
    <t>Kotimaan kilpailutoiminta yht.</t>
  </si>
  <si>
    <t>Para yht.</t>
  </si>
  <si>
    <t>2024 yhteensä</t>
  </si>
  <si>
    <t>Suomen Jousiampujain liitto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</si>
</sst>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0"/>
      <color rgb="FF000000"/>
      <name val="Arial"/>
      <scheme val="minor"/>
    </font>
    <font>
      <b/>
      <sz val="10"/>
      <color theme="1"/>
      <name val="&quot;Arial&quot;"/>
    </font>
    <font>
      <sz val="10"/>
      <color theme="1"/>
      <name val="&quot;Arial&quot;"/>
    </font>
    <font>
      <sz val="10"/>
      <color theme="1"/>
      <name val="Arial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  <scheme val="minor"/>
    </font>
    <font>
      <sz val="10"/>
      <color rgb="FF000000"/>
      <name val="Tahoma"/>
      <family val="2"/>
    </font>
    <font>
      <b/>
      <sz val="10"/>
      <color rgb="FF00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0084D1"/>
        <bgColor rgb="FF0084D1"/>
      </patternFill>
    </fill>
    <fill>
      <patternFill patternType="solid">
        <fgColor rgb="FF83CAFF"/>
        <bgColor rgb="FF83CAFF"/>
      </patternFill>
    </fill>
    <fill>
      <patternFill patternType="solid">
        <fgColor rgb="FFFF950E"/>
        <bgColor rgb="FFFF950E"/>
      </patternFill>
    </fill>
  </fills>
  <borders count="1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/>
    <xf numFmtId="0" fontId="1" fillId="0" borderId="1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1" fillId="0" borderId="5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7" xfId="0" applyFont="1" applyBorder="1" applyAlignment="1">
      <alignment horizontal="left" wrapText="1"/>
    </xf>
    <xf numFmtId="0" fontId="1" fillId="2" borderId="0" xfId="0" applyFont="1" applyFill="1" applyAlignment="1">
      <alignment horizontal="left"/>
    </xf>
    <xf numFmtId="3" fontId="2" fillId="2" borderId="5" xfId="0" applyNumberFormat="1" applyFont="1" applyFill="1" applyBorder="1" applyAlignment="1">
      <alignment horizontal="left"/>
    </xf>
    <xf numFmtId="3" fontId="2" fillId="2" borderId="6" xfId="0" applyNumberFormat="1" applyFont="1" applyFill="1" applyBorder="1" applyAlignment="1">
      <alignment horizontal="left"/>
    </xf>
    <xf numFmtId="3" fontId="2" fillId="2" borderId="0" xfId="0" applyNumberFormat="1" applyFont="1" applyFill="1" applyAlignment="1">
      <alignment horizontal="left"/>
    </xf>
    <xf numFmtId="3" fontId="2" fillId="2" borderId="7" xfId="0" applyNumberFormat="1" applyFont="1" applyFill="1" applyBorder="1" applyAlignment="1">
      <alignment horizontal="left"/>
    </xf>
    <xf numFmtId="3" fontId="2" fillId="2" borderId="5" xfId="0" applyNumberFormat="1" applyFont="1" applyFill="1" applyBorder="1" applyAlignment="1">
      <alignment horizontal="right"/>
    </xf>
    <xf numFmtId="3" fontId="2" fillId="2" borderId="6" xfId="0" applyNumberFormat="1" applyFont="1" applyFill="1" applyBorder="1" applyAlignment="1">
      <alignment horizontal="right"/>
    </xf>
    <xf numFmtId="3" fontId="2" fillId="2" borderId="0" xfId="0" applyNumberFormat="1" applyFont="1" applyFill="1" applyAlignment="1">
      <alignment horizontal="right"/>
    </xf>
    <xf numFmtId="3" fontId="2" fillId="2" borderId="7" xfId="0" applyNumberFormat="1" applyFont="1" applyFill="1" applyBorder="1" applyAlignment="1">
      <alignment horizontal="right"/>
    </xf>
    <xf numFmtId="3" fontId="2" fillId="0" borderId="5" xfId="0" applyNumberFormat="1" applyFont="1" applyBorder="1" applyAlignment="1">
      <alignment horizontal="left"/>
    </xf>
    <xf numFmtId="3" fontId="2" fillId="0" borderId="6" xfId="0" applyNumberFormat="1" applyFont="1" applyBorder="1" applyAlignment="1">
      <alignment horizontal="left"/>
    </xf>
    <xf numFmtId="3" fontId="2" fillId="0" borderId="0" xfId="0" applyNumberFormat="1" applyFont="1" applyAlignment="1">
      <alignment horizontal="left"/>
    </xf>
    <xf numFmtId="3" fontId="2" fillId="0" borderId="7" xfId="0" applyNumberFormat="1" applyFont="1" applyBorder="1" applyAlignment="1">
      <alignment horizontal="left"/>
    </xf>
    <xf numFmtId="3" fontId="2" fillId="0" borderId="5" xfId="0" applyNumberFormat="1" applyFont="1" applyBorder="1" applyAlignment="1">
      <alignment horizontal="right"/>
    </xf>
    <xf numFmtId="0" fontId="1" fillId="3" borderId="0" xfId="0" applyFont="1" applyFill="1" applyAlignment="1">
      <alignment horizontal="left"/>
    </xf>
    <xf numFmtId="3" fontId="2" fillId="3" borderId="5" xfId="0" applyNumberFormat="1" applyFont="1" applyFill="1" applyBorder="1" applyAlignment="1">
      <alignment horizontal="left"/>
    </xf>
    <xf numFmtId="3" fontId="2" fillId="3" borderId="6" xfId="0" applyNumberFormat="1" applyFont="1" applyFill="1" applyBorder="1" applyAlignment="1">
      <alignment horizontal="left"/>
    </xf>
    <xf numFmtId="3" fontId="2" fillId="3" borderId="0" xfId="0" applyNumberFormat="1" applyFont="1" applyFill="1" applyAlignment="1">
      <alignment horizontal="left"/>
    </xf>
    <xf numFmtId="3" fontId="2" fillId="3" borderId="7" xfId="0" applyNumberFormat="1" applyFont="1" applyFill="1" applyBorder="1" applyAlignment="1">
      <alignment horizontal="left"/>
    </xf>
    <xf numFmtId="3" fontId="2" fillId="3" borderId="5" xfId="0" applyNumberFormat="1" applyFont="1" applyFill="1" applyBorder="1" applyAlignment="1">
      <alignment horizontal="right"/>
    </xf>
    <xf numFmtId="3" fontId="2" fillId="3" borderId="6" xfId="0" applyNumberFormat="1" applyFont="1" applyFill="1" applyBorder="1" applyAlignment="1">
      <alignment horizontal="right"/>
    </xf>
    <xf numFmtId="3" fontId="2" fillId="3" borderId="0" xfId="0" applyNumberFormat="1" applyFont="1" applyFill="1" applyAlignment="1">
      <alignment horizontal="right"/>
    </xf>
    <xf numFmtId="3" fontId="2" fillId="3" borderId="7" xfId="0" applyNumberFormat="1" applyFont="1" applyFill="1" applyBorder="1" applyAlignment="1">
      <alignment horizontal="right"/>
    </xf>
    <xf numFmtId="0" fontId="1" fillId="4" borderId="0" xfId="0" applyFont="1" applyFill="1" applyAlignment="1">
      <alignment horizontal="left"/>
    </xf>
    <xf numFmtId="4" fontId="2" fillId="4" borderId="5" xfId="0" applyNumberFormat="1" applyFont="1" applyFill="1" applyBorder="1" applyAlignment="1">
      <alignment horizontal="right"/>
    </xf>
    <xf numFmtId="4" fontId="2" fillId="4" borderId="6" xfId="0" applyNumberFormat="1" applyFont="1" applyFill="1" applyBorder="1" applyAlignment="1">
      <alignment horizontal="right"/>
    </xf>
    <xf numFmtId="4" fontId="2" fillId="4" borderId="0" xfId="0" applyNumberFormat="1" applyFont="1" applyFill="1" applyAlignment="1">
      <alignment horizontal="right"/>
    </xf>
    <xf numFmtId="4" fontId="2" fillId="4" borderId="7" xfId="0" applyNumberFormat="1" applyFont="1" applyFill="1" applyBorder="1" applyAlignment="1">
      <alignment horizontal="right"/>
    </xf>
    <xf numFmtId="3" fontId="1" fillId="4" borderId="5" xfId="0" applyNumberFormat="1" applyFont="1" applyFill="1" applyBorder="1" applyAlignment="1">
      <alignment horizontal="right"/>
    </xf>
    <xf numFmtId="0" fontId="5" fillId="0" borderId="0" xfId="0" applyFont="1"/>
    <xf numFmtId="3" fontId="5" fillId="0" borderId="5" xfId="0" applyNumberFormat="1" applyFont="1" applyBorder="1" applyAlignment="1">
      <alignment horizontal="center"/>
    </xf>
    <xf numFmtId="3" fontId="5" fillId="0" borderId="5" xfId="0" applyNumberFormat="1" applyFont="1" applyBorder="1"/>
    <xf numFmtId="0" fontId="3" fillId="0" borderId="8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3" fillId="0" borderId="11" xfId="0" applyFont="1" applyBorder="1"/>
    <xf numFmtId="0" fontId="3" fillId="0" borderId="0" xfId="0" applyFont="1" applyAlignment="1">
      <alignment horizontal="center"/>
    </xf>
    <xf numFmtId="3" fontId="3" fillId="0" borderId="0" xfId="0" applyNumberFormat="1" applyFont="1"/>
    <xf numFmtId="3" fontId="2" fillId="0" borderId="0" xfId="0" applyNumberFormat="1" applyFont="1" applyAlignment="1">
      <alignment horizontal="right"/>
    </xf>
    <xf numFmtId="3" fontId="2" fillId="0" borderId="7" xfId="0" applyNumberFormat="1" applyFont="1" applyBorder="1" applyAlignment="1">
      <alignment horizontal="right"/>
    </xf>
    <xf numFmtId="3" fontId="2" fillId="0" borderId="6" xfId="0" applyNumberFormat="1" applyFont="1" applyBorder="1" applyAlignment="1">
      <alignment horizontal="right"/>
    </xf>
    <xf numFmtId="0" fontId="5" fillId="0" borderId="8" xfId="0" applyFont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/>
    <xf numFmtId="0" fontId="1" fillId="0" borderId="2" xfId="0" applyFont="1" applyBorder="1" applyAlignment="1">
      <alignment horizontal="center"/>
    </xf>
    <xf numFmtId="0" fontId="4" fillId="0" borderId="3" xfId="0" applyFont="1" applyBorder="1"/>
    <xf numFmtId="0" fontId="4" fillId="0" borderId="4" xfId="0" applyFont="1" applyBorder="1"/>
    <xf numFmtId="3" fontId="5" fillId="0" borderId="6" xfId="0" applyNumberFormat="1" applyFont="1" applyBorder="1" applyAlignment="1">
      <alignment horizontal="center"/>
    </xf>
    <xf numFmtId="0" fontId="0" fillId="0" borderId="0" xfId="0"/>
    <xf numFmtId="0" fontId="4" fillId="0" borderId="7" xfId="0" applyFont="1" applyBorder="1"/>
    <xf numFmtId="3" fontId="5" fillId="0" borderId="0" xfId="0" applyNumberFormat="1" applyFont="1" applyAlignment="1">
      <alignment horizontal="center"/>
    </xf>
    <xf numFmtId="0" fontId="1" fillId="0" borderId="8" xfId="0" applyFont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Y1003"/>
  <sheetViews>
    <sheetView tabSelected="1" workbookViewId="0">
      <selection activeCell="H1" sqref="H1"/>
    </sheetView>
  </sheetViews>
  <sheetFormatPr baseColWidth="10" defaultColWidth="12.6640625" defaultRowHeight="15.75" customHeight="1"/>
  <cols>
    <col min="1" max="1" width="41" customWidth="1"/>
    <col min="2" max="2" width="10.6640625" customWidth="1"/>
    <col min="14" max="14" width="14.6640625" customWidth="1"/>
    <col min="16" max="16" width="16" customWidth="1"/>
  </cols>
  <sheetData>
    <row r="1" spans="1:25" ht="13">
      <c r="A1" s="1" t="s">
        <v>86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3"/>
      <c r="T1" s="3"/>
      <c r="U1" s="3"/>
      <c r="V1" s="3"/>
      <c r="W1" s="3"/>
      <c r="X1" s="3"/>
      <c r="Y1" s="3"/>
    </row>
    <row r="2" spans="1:25" ht="13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"/>
      <c r="S2" s="3"/>
      <c r="T2" s="3"/>
      <c r="U2" s="3"/>
      <c r="V2" s="3"/>
      <c r="W2" s="3"/>
      <c r="X2" s="3"/>
      <c r="Y2" s="3"/>
    </row>
    <row r="3" spans="1:25" ht="1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3"/>
      <c r="S3" s="3"/>
      <c r="T3" s="3"/>
      <c r="U3" s="3"/>
      <c r="V3" s="3"/>
      <c r="W3" s="3"/>
      <c r="X3" s="3"/>
      <c r="Y3" s="3"/>
    </row>
    <row r="4" spans="1:25" ht="1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3"/>
      <c r="S4" s="3"/>
      <c r="T4" s="3"/>
      <c r="U4" s="3"/>
      <c r="V4" s="3"/>
      <c r="W4" s="3"/>
      <c r="X4" s="3"/>
      <c r="Y4" s="3"/>
    </row>
    <row r="5" spans="1:25" ht="13">
      <c r="A5" s="2"/>
      <c r="B5" s="4" t="s">
        <v>0</v>
      </c>
      <c r="C5" s="57" t="s">
        <v>1</v>
      </c>
      <c r="D5" s="58"/>
      <c r="E5" s="58"/>
      <c r="F5" s="58"/>
      <c r="G5" s="58"/>
      <c r="H5" s="59"/>
      <c r="I5" s="57" t="s">
        <v>2</v>
      </c>
      <c r="J5" s="58"/>
      <c r="K5" s="59"/>
      <c r="L5" s="57" t="s">
        <v>3</v>
      </c>
      <c r="M5" s="58"/>
      <c r="N5" s="58"/>
      <c r="O5" s="59"/>
      <c r="P5" s="4" t="s">
        <v>4</v>
      </c>
      <c r="Q5" s="4" t="s">
        <v>5</v>
      </c>
      <c r="R5" s="3"/>
      <c r="S5" s="3"/>
      <c r="T5" s="3"/>
      <c r="U5" s="3"/>
      <c r="V5" s="3"/>
      <c r="W5" s="3"/>
      <c r="X5" s="3"/>
      <c r="Y5" s="3"/>
    </row>
    <row r="6" spans="1:25" ht="13">
      <c r="A6" s="2"/>
      <c r="B6" s="5">
        <v>220</v>
      </c>
      <c r="C6" s="6">
        <v>310</v>
      </c>
      <c r="D6" s="7">
        <v>320</v>
      </c>
      <c r="E6" s="7">
        <v>350</v>
      </c>
      <c r="F6" s="7">
        <v>370</v>
      </c>
      <c r="G6" s="7">
        <v>380</v>
      </c>
      <c r="H6" s="8">
        <v>390</v>
      </c>
      <c r="I6" s="6">
        <v>410</v>
      </c>
      <c r="J6" s="7">
        <v>420</v>
      </c>
      <c r="K6" s="8">
        <v>430</v>
      </c>
      <c r="L6" s="6">
        <v>510</v>
      </c>
      <c r="M6" s="7">
        <v>520</v>
      </c>
      <c r="N6" s="7">
        <v>530</v>
      </c>
      <c r="O6" s="8">
        <v>550</v>
      </c>
      <c r="P6" s="5">
        <v>620</v>
      </c>
      <c r="Q6" s="9"/>
      <c r="R6" s="3"/>
      <c r="S6" s="3"/>
      <c r="T6" s="3"/>
      <c r="U6" s="3"/>
      <c r="V6" s="3"/>
      <c r="W6" s="3"/>
      <c r="X6" s="3"/>
      <c r="Y6" s="3"/>
    </row>
    <row r="7" spans="1:25" ht="42.75" customHeight="1">
      <c r="A7" s="1" t="s">
        <v>6</v>
      </c>
      <c r="B7" s="10" t="s">
        <v>0</v>
      </c>
      <c r="C7" s="11" t="s">
        <v>7</v>
      </c>
      <c r="D7" s="12" t="s">
        <v>8</v>
      </c>
      <c r="E7" s="12" t="s">
        <v>9</v>
      </c>
      <c r="F7" s="12" t="s">
        <v>10</v>
      </c>
      <c r="G7" s="12" t="s">
        <v>11</v>
      </c>
      <c r="H7" s="13" t="s">
        <v>12</v>
      </c>
      <c r="I7" s="11" t="s">
        <v>13</v>
      </c>
      <c r="J7" s="12" t="s">
        <v>14</v>
      </c>
      <c r="K7" s="13" t="s">
        <v>15</v>
      </c>
      <c r="L7" s="11" t="s">
        <v>16</v>
      </c>
      <c r="M7" s="12" t="s">
        <v>17</v>
      </c>
      <c r="N7" s="12" t="s">
        <v>18</v>
      </c>
      <c r="O7" s="13" t="s">
        <v>19</v>
      </c>
      <c r="P7" s="10" t="s">
        <v>20</v>
      </c>
      <c r="Q7" s="10" t="s">
        <v>85</v>
      </c>
      <c r="R7" s="3"/>
      <c r="S7" s="3"/>
      <c r="T7" s="3"/>
      <c r="U7" s="3"/>
      <c r="V7" s="3"/>
      <c r="W7" s="3"/>
      <c r="X7" s="3"/>
      <c r="Y7" s="3"/>
    </row>
    <row r="8" spans="1:25" ht="13">
      <c r="A8" s="14" t="s">
        <v>21</v>
      </c>
      <c r="B8" s="15"/>
      <c r="C8" s="16"/>
      <c r="D8" s="17"/>
      <c r="E8" s="17"/>
      <c r="F8" s="17"/>
      <c r="G8" s="17"/>
      <c r="H8" s="18"/>
      <c r="I8" s="16"/>
      <c r="J8" s="17"/>
      <c r="K8" s="18"/>
      <c r="L8" s="16"/>
      <c r="M8" s="17"/>
      <c r="N8" s="17"/>
      <c r="O8" s="18"/>
      <c r="P8" s="15"/>
      <c r="Q8" s="15"/>
      <c r="R8" s="3"/>
      <c r="S8" s="3"/>
      <c r="T8" s="3"/>
      <c r="U8" s="3"/>
      <c r="V8" s="3"/>
      <c r="W8" s="3"/>
      <c r="X8" s="3"/>
      <c r="Y8" s="3"/>
    </row>
    <row r="9" spans="1:25" ht="13">
      <c r="A9" s="14" t="s">
        <v>22</v>
      </c>
      <c r="B9" s="19">
        <f>SUM(B10:B12)</f>
        <v>0</v>
      </c>
      <c r="C9" s="19">
        <f>SUM(C10:C12)</f>
        <v>0</v>
      </c>
      <c r="D9" s="19">
        <f t="shared" ref="D9:P9" si="0">SUM(D10:D12)</f>
        <v>0</v>
      </c>
      <c r="E9" s="19">
        <f t="shared" si="0"/>
        <v>1500</v>
      </c>
      <c r="F9" s="19">
        <f t="shared" si="0"/>
        <v>0</v>
      </c>
      <c r="G9" s="19">
        <f t="shared" si="0"/>
        <v>0</v>
      </c>
      <c r="H9" s="19">
        <f t="shared" si="0"/>
        <v>800</v>
      </c>
      <c r="I9" s="19">
        <f t="shared" si="0"/>
        <v>800</v>
      </c>
      <c r="J9" s="19">
        <f t="shared" si="0"/>
        <v>0</v>
      </c>
      <c r="K9" s="19">
        <f t="shared" si="0"/>
        <v>0</v>
      </c>
      <c r="L9" s="19">
        <f t="shared" si="0"/>
        <v>16000</v>
      </c>
      <c r="M9" s="19">
        <f t="shared" si="0"/>
        <v>9000</v>
      </c>
      <c r="N9" s="19">
        <f t="shared" si="0"/>
        <v>31000</v>
      </c>
      <c r="O9" s="19">
        <f t="shared" si="0"/>
        <v>33700</v>
      </c>
      <c r="P9" s="19">
        <f t="shared" si="0"/>
        <v>1500</v>
      </c>
      <c r="Q9" s="19">
        <f>SUM(Q10:Q12)</f>
        <v>94300</v>
      </c>
      <c r="R9" s="3"/>
      <c r="S9" s="3"/>
      <c r="T9" s="3"/>
      <c r="U9" s="3"/>
      <c r="V9" s="3"/>
      <c r="W9" s="3"/>
      <c r="X9" s="3"/>
      <c r="Y9" s="3"/>
    </row>
    <row r="10" spans="1:25" ht="13">
      <c r="A10" s="1" t="s">
        <v>23</v>
      </c>
      <c r="B10" s="23"/>
      <c r="C10" s="24"/>
      <c r="D10" s="25"/>
      <c r="E10" s="51">
        <v>1500</v>
      </c>
      <c r="F10" s="25"/>
      <c r="G10" s="25"/>
      <c r="H10" s="52">
        <v>800</v>
      </c>
      <c r="I10" s="24"/>
      <c r="J10" s="25"/>
      <c r="K10" s="26"/>
      <c r="L10" s="53">
        <v>16000</v>
      </c>
      <c r="M10" s="51">
        <v>9000</v>
      </c>
      <c r="N10" s="51">
        <v>31000</v>
      </c>
      <c r="O10" s="52">
        <v>33700</v>
      </c>
      <c r="P10" s="27">
        <v>1500</v>
      </c>
      <c r="Q10" s="27">
        <f>SUM(B10:P10)</f>
        <v>93500</v>
      </c>
      <c r="R10" s="3"/>
      <c r="S10" s="3"/>
      <c r="T10" s="3"/>
      <c r="U10" s="3"/>
      <c r="V10" s="3"/>
      <c r="W10" s="3"/>
      <c r="X10" s="3"/>
      <c r="Y10" s="3"/>
    </row>
    <row r="11" spans="1:25" ht="13">
      <c r="A11" s="1" t="s">
        <v>24</v>
      </c>
      <c r="B11" s="23"/>
      <c r="C11" s="24"/>
      <c r="D11" s="25"/>
      <c r="E11" s="25"/>
      <c r="F11" s="25"/>
      <c r="G11" s="25"/>
      <c r="H11" s="26"/>
      <c r="I11" s="24"/>
      <c r="J11" s="25"/>
      <c r="K11" s="26"/>
      <c r="L11" s="24"/>
      <c r="M11" s="25"/>
      <c r="N11" s="25"/>
      <c r="O11" s="26"/>
      <c r="P11" s="23"/>
      <c r="Q11" s="27">
        <v>0</v>
      </c>
      <c r="R11" s="3"/>
      <c r="S11" s="3"/>
      <c r="T11" s="3"/>
      <c r="U11" s="3"/>
      <c r="V11" s="3"/>
      <c r="W11" s="3"/>
      <c r="X11" s="3"/>
      <c r="Y11" s="3"/>
    </row>
    <row r="12" spans="1:25" ht="13">
      <c r="A12" s="1" t="s">
        <v>25</v>
      </c>
      <c r="B12" s="23"/>
      <c r="C12" s="24"/>
      <c r="D12" s="25"/>
      <c r="E12" s="25"/>
      <c r="F12" s="25"/>
      <c r="G12" s="25"/>
      <c r="H12" s="26"/>
      <c r="I12" s="53">
        <v>800</v>
      </c>
      <c r="J12" s="25"/>
      <c r="K12" s="26"/>
      <c r="L12" s="24"/>
      <c r="M12" s="25"/>
      <c r="N12" s="25"/>
      <c r="O12" s="26"/>
      <c r="P12" s="23"/>
      <c r="Q12" s="27">
        <v>800</v>
      </c>
      <c r="R12" s="3"/>
      <c r="S12" s="3"/>
      <c r="T12" s="3"/>
      <c r="U12" s="3"/>
      <c r="V12" s="3"/>
      <c r="W12" s="3"/>
      <c r="X12" s="3"/>
      <c r="Y12" s="3"/>
    </row>
    <row r="13" spans="1:25" ht="13">
      <c r="A13" s="14" t="s">
        <v>26</v>
      </c>
      <c r="B13" s="19">
        <f>SUM(B14)</f>
        <v>0</v>
      </c>
      <c r="C13" s="16">
        <f t="shared" ref="C13:P13" si="1">SUM(C14)</f>
        <v>0</v>
      </c>
      <c r="D13" s="17">
        <f t="shared" si="1"/>
        <v>0</v>
      </c>
      <c r="E13" s="17">
        <f t="shared" si="1"/>
        <v>0</v>
      </c>
      <c r="F13" s="17">
        <f t="shared" si="1"/>
        <v>0</v>
      </c>
      <c r="G13" s="17">
        <f t="shared" si="1"/>
        <v>0</v>
      </c>
      <c r="H13" s="18">
        <f t="shared" si="1"/>
        <v>0</v>
      </c>
      <c r="I13" s="16">
        <f t="shared" si="1"/>
        <v>0</v>
      </c>
      <c r="J13" s="17">
        <f t="shared" si="1"/>
        <v>0</v>
      </c>
      <c r="K13" s="18">
        <f t="shared" si="1"/>
        <v>0</v>
      </c>
      <c r="L13" s="16">
        <f t="shared" si="1"/>
        <v>0</v>
      </c>
      <c r="M13" s="17">
        <f t="shared" si="1"/>
        <v>0</v>
      </c>
      <c r="N13" s="17">
        <f t="shared" si="1"/>
        <v>0</v>
      </c>
      <c r="O13" s="18">
        <f t="shared" si="1"/>
        <v>0</v>
      </c>
      <c r="P13" s="15">
        <f t="shared" si="1"/>
        <v>0</v>
      </c>
      <c r="Q13" s="15">
        <f>SUM(Q14)</f>
        <v>0</v>
      </c>
      <c r="R13" s="3"/>
      <c r="S13" s="3"/>
      <c r="T13" s="3"/>
      <c r="U13" s="3"/>
      <c r="V13" s="3"/>
      <c r="W13" s="3"/>
      <c r="X13" s="3"/>
      <c r="Y13" s="3"/>
    </row>
    <row r="14" spans="1:25" ht="13">
      <c r="A14" s="1" t="s">
        <v>27</v>
      </c>
      <c r="B14" s="23"/>
      <c r="C14" s="24"/>
      <c r="D14" s="25"/>
      <c r="E14" s="25"/>
      <c r="F14" s="25"/>
      <c r="G14" s="25"/>
      <c r="H14" s="26"/>
      <c r="I14" s="24"/>
      <c r="J14" s="25"/>
      <c r="K14" s="26"/>
      <c r="L14" s="24"/>
      <c r="M14" s="25"/>
      <c r="N14" s="25"/>
      <c r="O14" s="26"/>
      <c r="P14" s="23"/>
      <c r="Q14" s="27">
        <v>0</v>
      </c>
      <c r="R14" s="3"/>
      <c r="S14" s="3"/>
      <c r="T14" s="3"/>
      <c r="U14" s="3"/>
      <c r="V14" s="3"/>
      <c r="W14" s="3"/>
      <c r="X14" s="3"/>
      <c r="Y14" s="3"/>
    </row>
    <row r="15" spans="1:25" ht="13">
      <c r="A15" s="14" t="s">
        <v>28</v>
      </c>
      <c r="B15" s="19">
        <f>SUM(B17:B19)</f>
        <v>-27060</v>
      </c>
      <c r="C15" s="20">
        <f t="shared" ref="C15:P15" si="2">SUM(C17:C19)</f>
        <v>-8500</v>
      </c>
      <c r="D15" s="21">
        <f t="shared" si="2"/>
        <v>-13560</v>
      </c>
      <c r="E15" s="21">
        <f t="shared" si="2"/>
        <v>-14730</v>
      </c>
      <c r="F15" s="21">
        <f t="shared" si="2"/>
        <v>-9060</v>
      </c>
      <c r="G15" s="21">
        <f t="shared" si="2"/>
        <v>-13000</v>
      </c>
      <c r="H15" s="22">
        <f t="shared" si="2"/>
        <v>-900</v>
      </c>
      <c r="I15" s="20">
        <f t="shared" si="2"/>
        <v>0</v>
      </c>
      <c r="J15" s="21">
        <f t="shared" si="2"/>
        <v>0</v>
      </c>
      <c r="K15" s="22">
        <f t="shared" si="2"/>
        <v>-6760</v>
      </c>
      <c r="L15" s="20">
        <f t="shared" si="2"/>
        <v>-4320</v>
      </c>
      <c r="M15" s="21">
        <f t="shared" si="2"/>
        <v>-4320</v>
      </c>
      <c r="N15" s="21">
        <f t="shared" si="2"/>
        <v>-4320</v>
      </c>
      <c r="O15" s="22">
        <f t="shared" si="2"/>
        <v>-17000</v>
      </c>
      <c r="P15" s="19">
        <f t="shared" si="2"/>
        <v>-6600</v>
      </c>
      <c r="Q15" s="19">
        <f>SUM(Q17:Q19)</f>
        <v>-130130</v>
      </c>
      <c r="R15" s="3"/>
      <c r="S15" s="3"/>
      <c r="T15" s="3"/>
      <c r="U15" s="3"/>
      <c r="V15" s="3"/>
      <c r="W15" s="3"/>
      <c r="X15" s="3"/>
      <c r="Y15" s="3"/>
    </row>
    <row r="16" spans="1:25" ht="13">
      <c r="A16" s="28" t="s">
        <v>29</v>
      </c>
      <c r="B16" s="29"/>
      <c r="C16" s="30"/>
      <c r="D16" s="31"/>
      <c r="E16" s="31"/>
      <c r="F16" s="31"/>
      <c r="G16" s="31"/>
      <c r="H16" s="32"/>
      <c r="I16" s="30"/>
      <c r="J16" s="31"/>
      <c r="K16" s="32"/>
      <c r="L16" s="30"/>
      <c r="M16" s="31"/>
      <c r="N16" s="31"/>
      <c r="O16" s="32"/>
      <c r="P16" s="29"/>
      <c r="Q16" s="29"/>
      <c r="R16" s="3"/>
      <c r="S16" s="3"/>
      <c r="T16" s="3"/>
      <c r="U16" s="3"/>
      <c r="V16" s="3"/>
      <c r="W16" s="3"/>
      <c r="X16" s="3"/>
      <c r="Y16" s="3"/>
    </row>
    <row r="17" spans="1:25" ht="13">
      <c r="A17" s="1" t="s">
        <v>30</v>
      </c>
      <c r="B17" s="27">
        <v>-27060</v>
      </c>
      <c r="C17" s="53">
        <v>-8500</v>
      </c>
      <c r="D17" s="51">
        <v>-13560</v>
      </c>
      <c r="E17" s="51">
        <v>-14730</v>
      </c>
      <c r="F17" s="51">
        <v>-9060</v>
      </c>
      <c r="G17" s="51">
        <v>-5000</v>
      </c>
      <c r="H17" s="52">
        <v>-900</v>
      </c>
      <c r="I17" s="24"/>
      <c r="J17" s="25"/>
      <c r="K17" s="52">
        <v>-6760</v>
      </c>
      <c r="L17" s="53">
        <v>-2400</v>
      </c>
      <c r="M17" s="51">
        <v>-2400</v>
      </c>
      <c r="N17" s="51">
        <v>-2400</v>
      </c>
      <c r="O17" s="52">
        <v>-17000</v>
      </c>
      <c r="P17" s="27">
        <v>-6600</v>
      </c>
      <c r="Q17" s="27">
        <f>SUM(B17:P17)</f>
        <v>-116370</v>
      </c>
      <c r="R17" s="3"/>
      <c r="S17" s="3"/>
      <c r="T17" s="3"/>
      <c r="U17" s="3"/>
      <c r="V17" s="3"/>
      <c r="W17" s="3"/>
      <c r="X17" s="3"/>
      <c r="Y17" s="3"/>
    </row>
    <row r="18" spans="1:25" ht="13">
      <c r="A18" s="1" t="s">
        <v>31</v>
      </c>
      <c r="B18" s="23"/>
      <c r="C18" s="24"/>
      <c r="D18" s="25"/>
      <c r="E18" s="25"/>
      <c r="F18" s="25"/>
      <c r="G18" s="51">
        <v>-8000</v>
      </c>
      <c r="H18" s="26"/>
      <c r="I18" s="24"/>
      <c r="J18" s="25"/>
      <c r="K18" s="26"/>
      <c r="L18" s="53">
        <v>-1920</v>
      </c>
      <c r="M18" s="51">
        <v>-1920</v>
      </c>
      <c r="N18" s="51">
        <v>-1920</v>
      </c>
      <c r="O18" s="26"/>
      <c r="P18" s="23"/>
      <c r="Q18" s="27">
        <f t="shared" ref="Q18:Q19" si="3">SUM(B18:P18)</f>
        <v>-13760</v>
      </c>
      <c r="R18" s="3"/>
      <c r="S18" s="3"/>
      <c r="T18" s="3"/>
      <c r="U18" s="3"/>
      <c r="V18" s="3"/>
      <c r="W18" s="3"/>
      <c r="X18" s="3"/>
      <c r="Y18" s="3"/>
    </row>
    <row r="19" spans="1:25" ht="13">
      <c r="A19" s="1" t="s">
        <v>32</v>
      </c>
      <c r="B19" s="23"/>
      <c r="C19" s="24"/>
      <c r="D19" s="25"/>
      <c r="E19" s="25"/>
      <c r="F19" s="25"/>
      <c r="G19" s="25"/>
      <c r="H19" s="26"/>
      <c r="I19" s="24"/>
      <c r="J19" s="25"/>
      <c r="K19" s="26"/>
      <c r="L19" s="24"/>
      <c r="M19" s="25"/>
      <c r="N19" s="25"/>
      <c r="O19" s="26"/>
      <c r="P19" s="23"/>
      <c r="Q19" s="27">
        <f t="shared" si="3"/>
        <v>0</v>
      </c>
      <c r="R19" s="3"/>
      <c r="S19" s="3"/>
      <c r="T19" s="3"/>
      <c r="U19" s="3"/>
      <c r="V19" s="3"/>
      <c r="W19" s="3"/>
      <c r="X19" s="3"/>
      <c r="Y19" s="3"/>
    </row>
    <row r="20" spans="1:25" ht="13">
      <c r="A20" s="14" t="s">
        <v>33</v>
      </c>
      <c r="B20" s="19">
        <f>SUM(B21+B23+B26+B30+B35)</f>
        <v>-22880</v>
      </c>
      <c r="C20" s="20">
        <f t="shared" ref="C20:P20" si="4">SUM(C21+C23+C26+C30+C35)</f>
        <v>-1000</v>
      </c>
      <c r="D20" s="21">
        <f t="shared" si="4"/>
        <v>-1500</v>
      </c>
      <c r="E20" s="21">
        <f t="shared" si="4"/>
        <v>-3900</v>
      </c>
      <c r="F20" s="21">
        <f t="shared" si="4"/>
        <v>-7200</v>
      </c>
      <c r="G20" s="21">
        <f t="shared" si="4"/>
        <v>-10000</v>
      </c>
      <c r="H20" s="22">
        <f t="shared" si="4"/>
        <v>-2300</v>
      </c>
      <c r="I20" s="20">
        <f t="shared" si="4"/>
        <v>-1900</v>
      </c>
      <c r="J20" s="21">
        <f t="shared" si="4"/>
        <v>-2200</v>
      </c>
      <c r="K20" s="22">
        <f t="shared" si="4"/>
        <v>-11000</v>
      </c>
      <c r="L20" s="20">
        <f t="shared" si="4"/>
        <v>-27800</v>
      </c>
      <c r="M20" s="21">
        <f t="shared" si="4"/>
        <v>-12300</v>
      </c>
      <c r="N20" s="21">
        <f t="shared" si="4"/>
        <v>-37500</v>
      </c>
      <c r="O20" s="22">
        <f t="shared" si="4"/>
        <v>-44000</v>
      </c>
      <c r="P20" s="19">
        <f t="shared" si="4"/>
        <v>-14460</v>
      </c>
      <c r="Q20" s="19">
        <f>SUM(Q35,Q30,Q26,Q23,Q21)</f>
        <v>-199940</v>
      </c>
      <c r="R20" s="3"/>
      <c r="S20" s="3"/>
      <c r="T20" s="3"/>
      <c r="U20" s="3"/>
      <c r="V20" s="3"/>
      <c r="W20" s="3"/>
      <c r="X20" s="3"/>
      <c r="Y20" s="3"/>
    </row>
    <row r="21" spans="1:25" ht="13">
      <c r="A21" s="28" t="s">
        <v>34</v>
      </c>
      <c r="B21" s="33">
        <f>SUM(B22)</f>
        <v>-1800</v>
      </c>
      <c r="C21" s="34">
        <f t="shared" ref="C21:P21" si="5">SUM(C22)</f>
        <v>0</v>
      </c>
      <c r="D21" s="35">
        <f t="shared" si="5"/>
        <v>0</v>
      </c>
      <c r="E21" s="35">
        <f t="shared" si="5"/>
        <v>0</v>
      </c>
      <c r="F21" s="35">
        <f t="shared" si="5"/>
        <v>0</v>
      </c>
      <c r="G21" s="35">
        <f t="shared" si="5"/>
        <v>0</v>
      </c>
      <c r="H21" s="36">
        <f t="shared" si="5"/>
        <v>0</v>
      </c>
      <c r="I21" s="34">
        <f t="shared" si="5"/>
        <v>0</v>
      </c>
      <c r="J21" s="35">
        <f t="shared" si="5"/>
        <v>0</v>
      </c>
      <c r="K21" s="36">
        <f t="shared" si="5"/>
        <v>0</v>
      </c>
      <c r="L21" s="34">
        <f t="shared" si="5"/>
        <v>0</v>
      </c>
      <c r="M21" s="35">
        <f t="shared" si="5"/>
        <v>0</v>
      </c>
      <c r="N21" s="35">
        <f t="shared" si="5"/>
        <v>0</v>
      </c>
      <c r="O21" s="36">
        <f t="shared" si="5"/>
        <v>0</v>
      </c>
      <c r="P21" s="33">
        <f t="shared" si="5"/>
        <v>0</v>
      </c>
      <c r="Q21" s="33">
        <f>SUM(Q22)</f>
        <v>-1800</v>
      </c>
      <c r="R21" s="3"/>
      <c r="S21" s="3"/>
      <c r="T21" s="3"/>
      <c r="U21" s="3"/>
      <c r="V21" s="3"/>
      <c r="W21" s="3"/>
      <c r="X21" s="3"/>
      <c r="Y21" s="3"/>
    </row>
    <row r="22" spans="1:25" ht="13">
      <c r="A22" s="1" t="s">
        <v>35</v>
      </c>
      <c r="B22" s="27">
        <v>-1800</v>
      </c>
      <c r="C22" s="24"/>
      <c r="D22" s="25"/>
      <c r="E22" s="25"/>
      <c r="F22" s="25"/>
      <c r="G22" s="25"/>
      <c r="H22" s="26"/>
      <c r="I22" s="24"/>
      <c r="J22" s="25"/>
      <c r="K22" s="26"/>
      <c r="L22" s="24"/>
      <c r="M22" s="25"/>
      <c r="N22" s="25"/>
      <c r="O22" s="26"/>
      <c r="P22" s="23"/>
      <c r="Q22" s="27">
        <f>SUM(B22:P22)</f>
        <v>-1800</v>
      </c>
      <c r="R22" s="3"/>
      <c r="S22" s="3"/>
      <c r="T22" s="3"/>
      <c r="U22" s="3"/>
      <c r="V22" s="3"/>
      <c r="W22" s="3"/>
      <c r="X22" s="3"/>
      <c r="Y22" s="3"/>
    </row>
    <row r="23" spans="1:25" ht="13">
      <c r="A23" s="28" t="s">
        <v>36</v>
      </c>
      <c r="B23" s="33">
        <f>SUM(B24:B25)</f>
        <v>-1000</v>
      </c>
      <c r="C23" s="34">
        <f t="shared" ref="C23:P23" si="6">SUM(C24:C25)</f>
        <v>-1000</v>
      </c>
      <c r="D23" s="35">
        <f t="shared" si="6"/>
        <v>-500</v>
      </c>
      <c r="E23" s="35">
        <f t="shared" si="6"/>
        <v>-3500</v>
      </c>
      <c r="F23" s="35">
        <f t="shared" si="6"/>
        <v>-1500</v>
      </c>
      <c r="G23" s="35">
        <f t="shared" si="6"/>
        <v>-10000</v>
      </c>
      <c r="H23" s="36">
        <f t="shared" si="6"/>
        <v>-1300</v>
      </c>
      <c r="I23" s="34">
        <f t="shared" si="6"/>
        <v>-800</v>
      </c>
      <c r="J23" s="35">
        <f t="shared" si="6"/>
        <v>-1000</v>
      </c>
      <c r="K23" s="36">
        <f t="shared" si="6"/>
        <v>-2000</v>
      </c>
      <c r="L23" s="34">
        <f t="shared" si="6"/>
        <v>-21300</v>
      </c>
      <c r="M23" s="35">
        <f t="shared" si="6"/>
        <v>-10800</v>
      </c>
      <c r="N23" s="35">
        <f t="shared" si="6"/>
        <v>-35000</v>
      </c>
      <c r="O23" s="36">
        <f t="shared" si="6"/>
        <v>-39700</v>
      </c>
      <c r="P23" s="33">
        <f t="shared" si="6"/>
        <v>-7060</v>
      </c>
      <c r="Q23" s="33">
        <f>SUM(Q24:Q25)</f>
        <v>-136460</v>
      </c>
      <c r="R23" s="3"/>
      <c r="S23" s="3"/>
      <c r="T23" s="3"/>
      <c r="U23" s="3"/>
      <c r="V23" s="3"/>
      <c r="W23" s="3"/>
      <c r="X23" s="3"/>
      <c r="Y23" s="3"/>
    </row>
    <row r="24" spans="1:25" ht="13">
      <c r="A24" s="1" t="s">
        <v>37</v>
      </c>
      <c r="B24" s="27">
        <v>-500</v>
      </c>
      <c r="C24" s="53">
        <v>-1000</v>
      </c>
      <c r="D24" s="51">
        <v>-500</v>
      </c>
      <c r="E24" s="25"/>
      <c r="F24" s="51">
        <v>-1200</v>
      </c>
      <c r="G24" s="51">
        <v>-3000</v>
      </c>
      <c r="H24" s="52">
        <v>-300</v>
      </c>
      <c r="I24" s="24"/>
      <c r="J24" s="25"/>
      <c r="K24" s="26"/>
      <c r="L24" s="53">
        <v>-4500</v>
      </c>
      <c r="M24" s="51">
        <v>-1500</v>
      </c>
      <c r="N24" s="51">
        <v>-1000</v>
      </c>
      <c r="O24" s="52">
        <v>-5000</v>
      </c>
      <c r="P24" s="27">
        <v>-4060</v>
      </c>
      <c r="Q24" s="27">
        <f>SUM(B24:P24)</f>
        <v>-22560</v>
      </c>
      <c r="R24" s="3"/>
      <c r="S24" s="3"/>
      <c r="T24" s="3"/>
      <c r="U24" s="3"/>
      <c r="V24" s="3"/>
      <c r="W24" s="3"/>
      <c r="X24" s="3"/>
      <c r="Y24" s="3"/>
    </row>
    <row r="25" spans="1:25" ht="13">
      <c r="A25" s="1" t="s">
        <v>38</v>
      </c>
      <c r="B25" s="27">
        <v>-500</v>
      </c>
      <c r="C25" s="24"/>
      <c r="D25" s="25"/>
      <c r="E25" s="51">
        <v>-3500</v>
      </c>
      <c r="F25" s="51">
        <v>-300</v>
      </c>
      <c r="G25" s="51">
        <v>-7000</v>
      </c>
      <c r="H25" s="52">
        <v>-1000</v>
      </c>
      <c r="I25" s="53">
        <v>-800</v>
      </c>
      <c r="J25" s="51">
        <v>-1000</v>
      </c>
      <c r="K25" s="52">
        <v>-2000</v>
      </c>
      <c r="L25" s="53">
        <v>-16800</v>
      </c>
      <c r="M25" s="51">
        <v>-9300</v>
      </c>
      <c r="N25" s="51">
        <v>-34000</v>
      </c>
      <c r="O25" s="52">
        <v>-34700</v>
      </c>
      <c r="P25" s="27">
        <v>-3000</v>
      </c>
      <c r="Q25" s="27">
        <f>SUM(B25:P25)</f>
        <v>-113900</v>
      </c>
      <c r="R25" s="3"/>
      <c r="S25" s="3"/>
      <c r="T25" s="3"/>
      <c r="U25" s="3"/>
      <c r="V25" s="3"/>
      <c r="W25" s="3"/>
      <c r="X25" s="3"/>
      <c r="Y25" s="3"/>
    </row>
    <row r="26" spans="1:25" ht="13">
      <c r="A26" s="28" t="s">
        <v>39</v>
      </c>
      <c r="B26" s="33">
        <f>SUM(B27:B29)</f>
        <v>-8000</v>
      </c>
      <c r="C26" s="34">
        <f t="shared" ref="C26:P26" si="7">SUM(C27:C29)</f>
        <v>0</v>
      </c>
      <c r="D26" s="35">
        <f t="shared" si="7"/>
        <v>-1000</v>
      </c>
      <c r="E26" s="35">
        <f t="shared" si="7"/>
        <v>0</v>
      </c>
      <c r="F26" s="35">
        <f t="shared" si="7"/>
        <v>0</v>
      </c>
      <c r="G26" s="35">
        <f t="shared" si="7"/>
        <v>0</v>
      </c>
      <c r="H26" s="36">
        <f t="shared" si="7"/>
        <v>-1000</v>
      </c>
      <c r="I26" s="34">
        <f t="shared" si="7"/>
        <v>-600</v>
      </c>
      <c r="J26" s="35">
        <f t="shared" si="7"/>
        <v>0</v>
      </c>
      <c r="K26" s="36">
        <f t="shared" si="7"/>
        <v>0</v>
      </c>
      <c r="L26" s="34">
        <f t="shared" si="7"/>
        <v>-500</v>
      </c>
      <c r="M26" s="35">
        <f t="shared" si="7"/>
        <v>-500</v>
      </c>
      <c r="N26" s="35">
        <f t="shared" si="7"/>
        <v>-500</v>
      </c>
      <c r="O26" s="36">
        <f t="shared" si="7"/>
        <v>-500</v>
      </c>
      <c r="P26" s="33">
        <f t="shared" si="7"/>
        <v>0</v>
      </c>
      <c r="Q26" s="33">
        <f>SUM(Q27:Q29)</f>
        <v>-12600</v>
      </c>
      <c r="R26" s="3"/>
      <c r="S26" s="3"/>
      <c r="T26" s="3"/>
      <c r="U26" s="3"/>
      <c r="V26" s="3"/>
      <c r="W26" s="3"/>
      <c r="X26" s="3"/>
      <c r="Y26" s="3"/>
    </row>
    <row r="27" spans="1:25" ht="13">
      <c r="A27" s="1" t="s">
        <v>40</v>
      </c>
      <c r="B27" s="23"/>
      <c r="C27" s="24"/>
      <c r="D27" s="51">
        <v>-1000</v>
      </c>
      <c r="E27" s="25"/>
      <c r="F27" s="25"/>
      <c r="G27" s="25"/>
      <c r="H27" s="52">
        <v>-1000</v>
      </c>
      <c r="I27" s="53">
        <v>-600</v>
      </c>
      <c r="J27" s="25"/>
      <c r="K27" s="26"/>
      <c r="L27" s="53">
        <v>-500</v>
      </c>
      <c r="M27" s="51">
        <v>-500</v>
      </c>
      <c r="N27" s="51">
        <v>-500</v>
      </c>
      <c r="O27" s="52">
        <v>-500</v>
      </c>
      <c r="P27" s="23"/>
      <c r="Q27" s="27">
        <f>SUM(B27:P27)</f>
        <v>-4600</v>
      </c>
      <c r="R27" s="3"/>
      <c r="S27" s="3"/>
      <c r="T27" s="3"/>
      <c r="U27" s="3"/>
      <c r="V27" s="3"/>
      <c r="W27" s="3"/>
      <c r="X27" s="3"/>
      <c r="Y27" s="3"/>
    </row>
    <row r="28" spans="1:25" ht="13">
      <c r="A28" s="1" t="s">
        <v>41</v>
      </c>
      <c r="B28" s="27">
        <v>-7000</v>
      </c>
      <c r="C28" s="24"/>
      <c r="D28" s="25"/>
      <c r="E28" s="25"/>
      <c r="F28" s="25"/>
      <c r="G28" s="25"/>
      <c r="H28" s="26"/>
      <c r="I28" s="24"/>
      <c r="J28" s="25"/>
      <c r="K28" s="26"/>
      <c r="L28" s="24"/>
      <c r="M28" s="25"/>
      <c r="N28" s="25"/>
      <c r="O28" s="26"/>
      <c r="P28" s="23"/>
      <c r="Q28" s="27">
        <f t="shared" ref="Q28:Q29" si="8">SUM(B28:P28)</f>
        <v>-7000</v>
      </c>
      <c r="R28" s="3"/>
      <c r="S28" s="3"/>
      <c r="T28" s="3"/>
      <c r="U28" s="3"/>
      <c r="V28" s="3"/>
      <c r="W28" s="3"/>
      <c r="X28" s="3"/>
      <c r="Y28" s="3"/>
    </row>
    <row r="29" spans="1:25" ht="13">
      <c r="A29" s="1" t="s">
        <v>42</v>
      </c>
      <c r="B29" s="27">
        <v>-1000</v>
      </c>
      <c r="C29" s="24"/>
      <c r="D29" s="25"/>
      <c r="E29" s="25"/>
      <c r="F29" s="25"/>
      <c r="G29" s="25"/>
      <c r="H29" s="26"/>
      <c r="I29" s="24"/>
      <c r="J29" s="25"/>
      <c r="K29" s="26"/>
      <c r="L29" s="24"/>
      <c r="M29" s="25"/>
      <c r="N29" s="25"/>
      <c r="O29" s="26"/>
      <c r="P29" s="23"/>
      <c r="Q29" s="27">
        <f t="shared" si="8"/>
        <v>-1000</v>
      </c>
      <c r="R29" s="3"/>
      <c r="S29" s="3"/>
      <c r="T29" s="3"/>
      <c r="U29" s="3"/>
      <c r="V29" s="3"/>
      <c r="W29" s="3"/>
      <c r="X29" s="3"/>
      <c r="Y29" s="3"/>
    </row>
    <row r="30" spans="1:25" ht="13">
      <c r="A30" s="28" t="s">
        <v>43</v>
      </c>
      <c r="B30" s="33">
        <f>SUM(B31:B34)</f>
        <v>-2350</v>
      </c>
      <c r="C30" s="34">
        <f t="shared" ref="C30:P30" si="9">SUM(C31:C34)</f>
        <v>0</v>
      </c>
      <c r="D30" s="35">
        <f t="shared" si="9"/>
        <v>0</v>
      </c>
      <c r="E30" s="35">
        <f t="shared" si="9"/>
        <v>0</v>
      </c>
      <c r="F30" s="35">
        <f t="shared" si="9"/>
        <v>0</v>
      </c>
      <c r="G30" s="35">
        <f t="shared" si="9"/>
        <v>0</v>
      </c>
      <c r="H30" s="36">
        <f t="shared" si="9"/>
        <v>0</v>
      </c>
      <c r="I30" s="34">
        <f t="shared" si="9"/>
        <v>-500</v>
      </c>
      <c r="J30" s="35">
        <f t="shared" si="9"/>
        <v>0</v>
      </c>
      <c r="K30" s="36">
        <f t="shared" si="9"/>
        <v>0</v>
      </c>
      <c r="L30" s="34">
        <f t="shared" si="9"/>
        <v>0</v>
      </c>
      <c r="M30" s="35">
        <f t="shared" si="9"/>
        <v>0</v>
      </c>
      <c r="N30" s="35">
        <f t="shared" si="9"/>
        <v>0</v>
      </c>
      <c r="O30" s="36">
        <f t="shared" si="9"/>
        <v>0</v>
      </c>
      <c r="P30" s="33">
        <f t="shared" si="9"/>
        <v>0</v>
      </c>
      <c r="Q30" s="33">
        <f>SUM(Q31:Q34)</f>
        <v>-2850</v>
      </c>
      <c r="R30" s="3"/>
      <c r="S30" s="3"/>
      <c r="T30" s="3"/>
      <c r="U30" s="3"/>
      <c r="V30" s="3"/>
      <c r="W30" s="3"/>
      <c r="X30" s="3"/>
      <c r="Y30" s="3"/>
    </row>
    <row r="31" spans="1:25" ht="13">
      <c r="A31" s="1" t="s">
        <v>44</v>
      </c>
      <c r="B31" s="27">
        <v>-150</v>
      </c>
      <c r="C31" s="24"/>
      <c r="D31" s="25"/>
      <c r="E31" s="25"/>
      <c r="F31" s="25"/>
      <c r="G31" s="25"/>
      <c r="H31" s="26"/>
      <c r="I31" s="24"/>
      <c r="J31" s="25"/>
      <c r="K31" s="26"/>
      <c r="L31" s="24"/>
      <c r="M31" s="25"/>
      <c r="N31" s="25"/>
      <c r="O31" s="26"/>
      <c r="P31" s="23"/>
      <c r="Q31" s="27">
        <f>SUM(B31:P31)</f>
        <v>-150</v>
      </c>
      <c r="R31" s="3"/>
      <c r="S31" s="3"/>
      <c r="T31" s="3"/>
      <c r="U31" s="3"/>
      <c r="V31" s="3"/>
      <c r="W31" s="3"/>
      <c r="X31" s="3"/>
      <c r="Y31" s="3"/>
    </row>
    <row r="32" spans="1:25" ht="13">
      <c r="A32" s="1" t="s">
        <v>45</v>
      </c>
      <c r="B32" s="27">
        <v>-200</v>
      </c>
      <c r="C32" s="24"/>
      <c r="D32" s="25"/>
      <c r="E32" s="25"/>
      <c r="F32" s="25"/>
      <c r="G32" s="25"/>
      <c r="H32" s="26"/>
      <c r="I32" s="24"/>
      <c r="J32" s="25"/>
      <c r="K32" s="26"/>
      <c r="L32" s="24"/>
      <c r="M32" s="25"/>
      <c r="N32" s="25"/>
      <c r="O32" s="26"/>
      <c r="P32" s="23"/>
      <c r="Q32" s="27">
        <f t="shared" ref="Q32:Q34" si="10">SUM(B32:P32)</f>
        <v>-200</v>
      </c>
      <c r="R32" s="3"/>
      <c r="S32" s="3"/>
      <c r="T32" s="3"/>
      <c r="U32" s="3"/>
      <c r="V32" s="3"/>
      <c r="W32" s="3"/>
      <c r="X32" s="3"/>
      <c r="Y32" s="3"/>
    </row>
    <row r="33" spans="1:25" ht="13">
      <c r="A33" s="1" t="s">
        <v>46</v>
      </c>
      <c r="B33" s="27">
        <v>-2000</v>
      </c>
      <c r="C33" s="24"/>
      <c r="D33" s="25"/>
      <c r="E33" s="25"/>
      <c r="F33" s="25"/>
      <c r="G33" s="25"/>
      <c r="H33" s="26"/>
      <c r="I33" s="53">
        <v>-500</v>
      </c>
      <c r="J33" s="25"/>
      <c r="K33" s="26"/>
      <c r="L33" s="24"/>
      <c r="M33" s="25"/>
      <c r="N33" s="25"/>
      <c r="O33" s="26"/>
      <c r="P33" s="23"/>
      <c r="Q33" s="27">
        <f t="shared" si="10"/>
        <v>-2500</v>
      </c>
      <c r="R33" s="3"/>
      <c r="S33" s="3"/>
      <c r="T33" s="3"/>
      <c r="U33" s="3"/>
      <c r="V33" s="3"/>
      <c r="W33" s="3"/>
      <c r="X33" s="3"/>
      <c r="Y33" s="3"/>
    </row>
    <row r="34" spans="1:25" ht="13">
      <c r="A34" s="1" t="s">
        <v>47</v>
      </c>
      <c r="B34" s="23"/>
      <c r="C34" s="24"/>
      <c r="D34" s="25"/>
      <c r="E34" s="25"/>
      <c r="F34" s="25"/>
      <c r="G34" s="25"/>
      <c r="H34" s="26"/>
      <c r="I34" s="24"/>
      <c r="J34" s="25"/>
      <c r="K34" s="26"/>
      <c r="L34" s="24"/>
      <c r="M34" s="25"/>
      <c r="N34" s="25"/>
      <c r="O34" s="26"/>
      <c r="P34" s="23"/>
      <c r="Q34" s="27">
        <f t="shared" si="10"/>
        <v>0</v>
      </c>
      <c r="R34" s="3"/>
      <c r="S34" s="3"/>
      <c r="T34" s="3"/>
      <c r="U34" s="3"/>
      <c r="V34" s="3"/>
      <c r="W34" s="3"/>
      <c r="X34" s="3"/>
      <c r="Y34" s="3"/>
    </row>
    <row r="35" spans="1:25" ht="13">
      <c r="A35" s="28" t="s">
        <v>48</v>
      </c>
      <c r="B35" s="33">
        <f>SUM(B36:B49)</f>
        <v>-9730</v>
      </c>
      <c r="C35" s="34">
        <f t="shared" ref="C35:P35" si="11">SUM(C36:C49)</f>
        <v>0</v>
      </c>
      <c r="D35" s="35">
        <f t="shared" si="11"/>
        <v>0</v>
      </c>
      <c r="E35" s="35">
        <f t="shared" si="11"/>
        <v>-400</v>
      </c>
      <c r="F35" s="35">
        <f t="shared" si="11"/>
        <v>-5700</v>
      </c>
      <c r="G35" s="35">
        <f t="shared" si="11"/>
        <v>0</v>
      </c>
      <c r="H35" s="36">
        <f t="shared" si="11"/>
        <v>0</v>
      </c>
      <c r="I35" s="34">
        <f t="shared" si="11"/>
        <v>0</v>
      </c>
      <c r="J35" s="35">
        <f t="shared" si="11"/>
        <v>-1200</v>
      </c>
      <c r="K35" s="36">
        <f t="shared" si="11"/>
        <v>-9000</v>
      </c>
      <c r="L35" s="34">
        <f t="shared" si="11"/>
        <v>-6000</v>
      </c>
      <c r="M35" s="35">
        <f t="shared" si="11"/>
        <v>-1000</v>
      </c>
      <c r="N35" s="35">
        <f t="shared" si="11"/>
        <v>-2000</v>
      </c>
      <c r="O35" s="36">
        <f t="shared" si="11"/>
        <v>-3800</v>
      </c>
      <c r="P35" s="33">
        <f t="shared" si="11"/>
        <v>-7400</v>
      </c>
      <c r="Q35" s="33">
        <f>SUM(Q36:Q49)</f>
        <v>-46230</v>
      </c>
      <c r="R35" s="3"/>
      <c r="S35" s="3"/>
      <c r="T35" s="3"/>
      <c r="U35" s="3"/>
      <c r="V35" s="3"/>
      <c r="W35" s="3"/>
      <c r="X35" s="3"/>
      <c r="Y35" s="3"/>
    </row>
    <row r="36" spans="1:25" ht="13">
      <c r="A36" s="1" t="s">
        <v>49</v>
      </c>
      <c r="B36" s="27">
        <v>-280</v>
      </c>
      <c r="C36" s="24"/>
      <c r="D36" s="25"/>
      <c r="E36" s="25"/>
      <c r="F36" s="25"/>
      <c r="G36" s="25"/>
      <c r="H36" s="26"/>
      <c r="I36" s="24"/>
      <c r="J36" s="25"/>
      <c r="K36" s="26"/>
      <c r="L36" s="24"/>
      <c r="M36" s="25"/>
      <c r="N36" s="25"/>
      <c r="O36" s="26"/>
      <c r="P36" s="23"/>
      <c r="Q36" s="27">
        <f>SUM(B36:P36)</f>
        <v>-280</v>
      </c>
      <c r="R36" s="3"/>
      <c r="S36" s="3"/>
      <c r="T36" s="3"/>
      <c r="U36" s="3"/>
      <c r="V36" s="3"/>
      <c r="W36" s="3"/>
      <c r="X36" s="3"/>
      <c r="Y36" s="3"/>
    </row>
    <row r="37" spans="1:25" ht="13">
      <c r="A37" s="1" t="s">
        <v>50</v>
      </c>
      <c r="B37" s="23"/>
      <c r="C37" s="24"/>
      <c r="D37" s="25"/>
      <c r="E37" s="25"/>
      <c r="F37" s="25"/>
      <c r="G37" s="25"/>
      <c r="H37" s="26"/>
      <c r="I37" s="24"/>
      <c r="J37" s="25"/>
      <c r="K37" s="26"/>
      <c r="L37" s="53">
        <v>-6000</v>
      </c>
      <c r="M37" s="51">
        <v>-1000</v>
      </c>
      <c r="N37" s="51">
        <v>-2000</v>
      </c>
      <c r="O37" s="52">
        <v>-3500</v>
      </c>
      <c r="P37" s="27">
        <v>-7400</v>
      </c>
      <c r="Q37" s="27">
        <f t="shared" ref="Q37:Q49" si="12">SUM(B37:P37)</f>
        <v>-19900</v>
      </c>
      <c r="R37" s="3"/>
      <c r="S37" s="3"/>
      <c r="T37" s="3"/>
      <c r="U37" s="3"/>
      <c r="V37" s="3"/>
      <c r="W37" s="3"/>
      <c r="X37" s="3"/>
      <c r="Y37" s="3"/>
    </row>
    <row r="38" spans="1:25" ht="13">
      <c r="A38" s="1" t="s">
        <v>51</v>
      </c>
      <c r="B38" s="23"/>
      <c r="C38" s="24"/>
      <c r="D38" s="25"/>
      <c r="E38" s="25"/>
      <c r="F38" s="25"/>
      <c r="G38" s="51"/>
      <c r="H38" s="26"/>
      <c r="I38" s="24"/>
      <c r="J38" s="51">
        <v>-700</v>
      </c>
      <c r="K38" s="52">
        <v>-4000</v>
      </c>
      <c r="L38" s="24"/>
      <c r="M38" s="25"/>
      <c r="N38" s="25"/>
      <c r="O38" s="26"/>
      <c r="P38" s="23"/>
      <c r="Q38" s="27">
        <f t="shared" si="12"/>
        <v>-4700</v>
      </c>
      <c r="R38" s="3"/>
      <c r="S38" s="3"/>
      <c r="T38" s="3"/>
      <c r="U38" s="3"/>
      <c r="V38" s="3"/>
      <c r="W38" s="3"/>
      <c r="X38" s="3"/>
      <c r="Y38" s="3"/>
    </row>
    <row r="39" spans="1:25" ht="13">
      <c r="A39" s="1" t="s">
        <v>52</v>
      </c>
      <c r="B39" s="23"/>
      <c r="C39" s="24"/>
      <c r="D39" s="25"/>
      <c r="E39" s="25"/>
      <c r="F39" s="25"/>
      <c r="G39" s="25"/>
      <c r="H39" s="26"/>
      <c r="I39" s="24"/>
      <c r="J39" s="25"/>
      <c r="K39" s="26"/>
      <c r="L39" s="24"/>
      <c r="M39" s="25"/>
      <c r="N39" s="25"/>
      <c r="O39" s="26"/>
      <c r="P39" s="23"/>
      <c r="Q39" s="27">
        <f t="shared" si="12"/>
        <v>0</v>
      </c>
      <c r="R39" s="3"/>
      <c r="S39" s="3"/>
      <c r="T39" s="3"/>
      <c r="U39" s="3"/>
      <c r="V39" s="3"/>
      <c r="W39" s="3"/>
      <c r="X39" s="3"/>
      <c r="Y39" s="3"/>
    </row>
    <row r="40" spans="1:25" ht="13">
      <c r="A40" s="1" t="s">
        <v>53</v>
      </c>
      <c r="B40" s="23"/>
      <c r="C40" s="24"/>
      <c r="D40" s="25"/>
      <c r="E40" s="25"/>
      <c r="F40" s="25"/>
      <c r="G40" s="25"/>
      <c r="H40" s="26"/>
      <c r="I40" s="24"/>
      <c r="J40" s="25"/>
      <c r="K40" s="26"/>
      <c r="L40" s="24"/>
      <c r="M40" s="25"/>
      <c r="N40" s="25"/>
      <c r="O40" s="26"/>
      <c r="P40" s="23"/>
      <c r="Q40" s="27">
        <f t="shared" si="12"/>
        <v>0</v>
      </c>
      <c r="R40" s="3"/>
      <c r="S40" s="3"/>
      <c r="T40" s="3"/>
      <c r="U40" s="3"/>
      <c r="V40" s="3"/>
      <c r="W40" s="3"/>
      <c r="X40" s="3"/>
      <c r="Y40" s="3"/>
    </row>
    <row r="41" spans="1:25" ht="13">
      <c r="A41" s="1" t="s">
        <v>54</v>
      </c>
      <c r="B41" s="23"/>
      <c r="C41" s="24"/>
      <c r="D41" s="25"/>
      <c r="E41" s="51">
        <v>-400</v>
      </c>
      <c r="F41" s="51">
        <v>-900</v>
      </c>
      <c r="G41" s="25"/>
      <c r="H41" s="26"/>
      <c r="I41" s="24"/>
      <c r="J41" s="25"/>
      <c r="K41" s="52">
        <v>-2000</v>
      </c>
      <c r="L41" s="24"/>
      <c r="M41" s="25"/>
      <c r="N41" s="25"/>
      <c r="O41" s="26"/>
      <c r="P41" s="23"/>
      <c r="Q41" s="27">
        <f t="shared" si="12"/>
        <v>-3300</v>
      </c>
      <c r="R41" s="3"/>
      <c r="S41" s="3"/>
      <c r="T41" s="3"/>
      <c r="U41" s="3"/>
      <c r="V41" s="3"/>
      <c r="W41" s="3"/>
      <c r="X41" s="3"/>
      <c r="Y41" s="3"/>
    </row>
    <row r="42" spans="1:25" ht="13">
      <c r="A42" s="1" t="s">
        <v>55</v>
      </c>
      <c r="B42" s="23"/>
      <c r="C42" s="24"/>
      <c r="D42" s="25"/>
      <c r="E42" s="51"/>
      <c r="F42" s="51">
        <v>-500</v>
      </c>
      <c r="G42" s="25"/>
      <c r="H42" s="26"/>
      <c r="I42" s="24"/>
      <c r="J42" s="25"/>
      <c r="K42" s="26"/>
      <c r="L42" s="24"/>
      <c r="M42" s="25"/>
      <c r="N42" s="25"/>
      <c r="O42" s="26"/>
      <c r="P42" s="23"/>
      <c r="Q42" s="27">
        <f t="shared" si="12"/>
        <v>-500</v>
      </c>
      <c r="R42" s="3"/>
      <c r="S42" s="3"/>
      <c r="T42" s="3"/>
      <c r="U42" s="3"/>
      <c r="V42" s="3"/>
      <c r="W42" s="3"/>
      <c r="X42" s="3"/>
      <c r="Y42" s="3"/>
    </row>
    <row r="43" spans="1:25" ht="13">
      <c r="A43" s="1" t="s">
        <v>56</v>
      </c>
      <c r="B43" s="27">
        <v>-2400</v>
      </c>
      <c r="C43" s="24"/>
      <c r="D43" s="25"/>
      <c r="E43" s="25"/>
      <c r="F43" s="25"/>
      <c r="G43" s="25"/>
      <c r="H43" s="26"/>
      <c r="I43" s="24"/>
      <c r="J43" s="25"/>
      <c r="K43" s="26"/>
      <c r="L43" s="24"/>
      <c r="M43" s="25"/>
      <c r="N43" s="25"/>
      <c r="O43" s="26"/>
      <c r="P43" s="23"/>
      <c r="Q43" s="27">
        <f t="shared" si="12"/>
        <v>-2400</v>
      </c>
      <c r="R43" s="3"/>
      <c r="S43" s="3"/>
      <c r="T43" s="3"/>
      <c r="U43" s="3"/>
      <c r="V43" s="3"/>
      <c r="W43" s="3"/>
      <c r="X43" s="3"/>
      <c r="Y43" s="3"/>
    </row>
    <row r="44" spans="1:25" ht="13">
      <c r="A44" s="1" t="s">
        <v>57</v>
      </c>
      <c r="B44" s="27">
        <v>-800</v>
      </c>
      <c r="C44" s="24"/>
      <c r="D44" s="25"/>
      <c r="E44" s="25"/>
      <c r="F44" s="25"/>
      <c r="G44" s="25"/>
      <c r="H44" s="26"/>
      <c r="I44" s="24"/>
      <c r="J44" s="25"/>
      <c r="K44" s="26"/>
      <c r="L44" s="24"/>
      <c r="M44" s="25"/>
      <c r="N44" s="25"/>
      <c r="O44" s="26"/>
      <c r="P44" s="23"/>
      <c r="Q44" s="27">
        <f t="shared" si="12"/>
        <v>-800</v>
      </c>
      <c r="R44" s="3"/>
      <c r="S44" s="3"/>
      <c r="T44" s="3"/>
      <c r="U44" s="3"/>
      <c r="V44" s="3"/>
      <c r="W44" s="3"/>
      <c r="X44" s="3"/>
      <c r="Y44" s="3"/>
    </row>
    <row r="45" spans="1:25" ht="13">
      <c r="A45" s="1" t="s">
        <v>58</v>
      </c>
      <c r="B45" s="27">
        <v>-200</v>
      </c>
      <c r="C45" s="24"/>
      <c r="D45" s="25"/>
      <c r="E45" s="25"/>
      <c r="F45" s="51">
        <v>-200</v>
      </c>
      <c r="G45" s="25"/>
      <c r="H45" s="26"/>
      <c r="I45" s="24"/>
      <c r="J45" s="25"/>
      <c r="K45" s="26"/>
      <c r="L45" s="53"/>
      <c r="M45" s="51"/>
      <c r="N45" s="51"/>
      <c r="O45" s="52">
        <v>-300</v>
      </c>
      <c r="P45" s="23"/>
      <c r="Q45" s="27">
        <f t="shared" si="12"/>
        <v>-700</v>
      </c>
      <c r="R45" s="3"/>
      <c r="S45" s="3"/>
      <c r="T45" s="3"/>
      <c r="U45" s="3"/>
      <c r="V45" s="3"/>
      <c r="W45" s="3"/>
      <c r="X45" s="3"/>
      <c r="Y45" s="3"/>
    </row>
    <row r="46" spans="1:25" ht="13">
      <c r="A46" s="1" t="s">
        <v>59</v>
      </c>
      <c r="B46" s="27">
        <v>-2500</v>
      </c>
      <c r="C46" s="24"/>
      <c r="D46" s="25"/>
      <c r="E46" s="25"/>
      <c r="F46" s="25"/>
      <c r="G46" s="25"/>
      <c r="H46" s="26"/>
      <c r="I46" s="24"/>
      <c r="J46" s="25"/>
      <c r="K46" s="26"/>
      <c r="L46" s="24"/>
      <c r="M46" s="25"/>
      <c r="N46" s="25"/>
      <c r="O46" s="26"/>
      <c r="P46" s="23"/>
      <c r="Q46" s="27">
        <f t="shared" si="12"/>
        <v>-2500</v>
      </c>
      <c r="R46" s="3"/>
      <c r="S46" s="3"/>
      <c r="T46" s="3"/>
      <c r="U46" s="3"/>
      <c r="V46" s="3"/>
      <c r="W46" s="3"/>
      <c r="X46" s="3"/>
      <c r="Y46" s="3"/>
    </row>
    <row r="47" spans="1:25" ht="13">
      <c r="A47" s="1" t="s">
        <v>60</v>
      </c>
      <c r="B47" s="27">
        <v>-2400</v>
      </c>
      <c r="C47" s="24"/>
      <c r="D47" s="25"/>
      <c r="E47" s="25"/>
      <c r="F47" s="25"/>
      <c r="G47" s="25"/>
      <c r="H47" s="26"/>
      <c r="I47" s="24"/>
      <c r="J47" s="25"/>
      <c r="K47" s="26"/>
      <c r="L47" s="24"/>
      <c r="M47" s="25"/>
      <c r="N47" s="25"/>
      <c r="O47" s="26"/>
      <c r="P47" s="23"/>
      <c r="Q47" s="27">
        <f t="shared" si="12"/>
        <v>-2400</v>
      </c>
      <c r="R47" s="3"/>
      <c r="S47" s="3"/>
      <c r="T47" s="3"/>
      <c r="U47" s="3"/>
      <c r="V47" s="3"/>
      <c r="W47" s="3"/>
      <c r="X47" s="3"/>
      <c r="Y47" s="3"/>
    </row>
    <row r="48" spans="1:25" ht="13">
      <c r="A48" s="1" t="s">
        <v>61</v>
      </c>
      <c r="B48" s="27">
        <v>-650</v>
      </c>
      <c r="C48" s="24"/>
      <c r="D48" s="25"/>
      <c r="E48" s="25"/>
      <c r="F48" s="51">
        <v>-4100</v>
      </c>
      <c r="G48" s="25"/>
      <c r="H48" s="26"/>
      <c r="I48" s="24"/>
      <c r="J48" s="25"/>
      <c r="K48" s="26"/>
      <c r="L48" s="24"/>
      <c r="M48" s="25"/>
      <c r="N48" s="25"/>
      <c r="O48" s="26"/>
      <c r="P48" s="23"/>
      <c r="Q48" s="27">
        <f t="shared" si="12"/>
        <v>-4750</v>
      </c>
      <c r="R48" s="3"/>
      <c r="S48" s="3"/>
      <c r="T48" s="3"/>
      <c r="U48" s="3"/>
      <c r="V48" s="3"/>
      <c r="W48" s="3"/>
      <c r="X48" s="3"/>
      <c r="Y48" s="3"/>
    </row>
    <row r="49" spans="1:25" ht="13">
      <c r="A49" s="1" t="s">
        <v>62</v>
      </c>
      <c r="B49" s="27">
        <v>-500</v>
      </c>
      <c r="C49" s="24"/>
      <c r="D49" s="51"/>
      <c r="E49" s="25"/>
      <c r="F49" s="25"/>
      <c r="G49" s="51"/>
      <c r="H49" s="26"/>
      <c r="I49" s="24"/>
      <c r="J49" s="51">
        <v>-500</v>
      </c>
      <c r="K49" s="52">
        <v>-3000</v>
      </c>
      <c r="L49" s="24"/>
      <c r="M49" s="25"/>
      <c r="N49" s="25"/>
      <c r="O49" s="26"/>
      <c r="P49" s="23"/>
      <c r="Q49" s="27">
        <f t="shared" si="12"/>
        <v>-4000</v>
      </c>
      <c r="R49" s="3"/>
      <c r="S49" s="3"/>
      <c r="T49" s="3"/>
      <c r="U49" s="3"/>
      <c r="V49" s="3"/>
      <c r="W49" s="3"/>
      <c r="X49" s="3"/>
      <c r="Y49" s="3"/>
    </row>
    <row r="50" spans="1:25" ht="13">
      <c r="A50" s="2"/>
      <c r="B50" s="23"/>
      <c r="C50" s="24"/>
      <c r="D50" s="25"/>
      <c r="E50" s="25"/>
      <c r="F50" s="25"/>
      <c r="G50" s="25"/>
      <c r="H50" s="26"/>
      <c r="I50" s="24"/>
      <c r="J50" s="25"/>
      <c r="K50" s="26"/>
      <c r="L50" s="24"/>
      <c r="M50" s="25"/>
      <c r="N50" s="25"/>
      <c r="O50" s="26"/>
      <c r="P50" s="23"/>
      <c r="Q50" s="27"/>
      <c r="R50" s="3"/>
      <c r="S50" s="3"/>
      <c r="T50" s="3"/>
      <c r="U50" s="3"/>
      <c r="V50" s="3"/>
      <c r="W50" s="3"/>
      <c r="X50" s="3"/>
      <c r="Y50" s="3"/>
    </row>
    <row r="51" spans="1:25" ht="13">
      <c r="A51" s="2"/>
      <c r="B51" s="23"/>
      <c r="C51" s="24"/>
      <c r="D51" s="25"/>
      <c r="E51" s="25"/>
      <c r="F51" s="25"/>
      <c r="G51" s="25"/>
      <c r="H51" s="26"/>
      <c r="I51" s="24"/>
      <c r="J51" s="25"/>
      <c r="K51" s="26"/>
      <c r="L51" s="24"/>
      <c r="M51" s="25"/>
      <c r="N51" s="25"/>
      <c r="O51" s="26"/>
      <c r="P51" s="23"/>
      <c r="Q51" s="27"/>
      <c r="R51" s="3"/>
      <c r="S51" s="3"/>
      <c r="T51" s="3"/>
      <c r="U51" s="3"/>
      <c r="V51" s="3"/>
      <c r="W51" s="3"/>
      <c r="X51" s="3"/>
      <c r="Y51" s="3"/>
    </row>
    <row r="52" spans="1:25" ht="13">
      <c r="A52" s="14" t="s">
        <v>63</v>
      </c>
      <c r="B52" s="19">
        <f>SUM(B53+B62)</f>
        <v>78850</v>
      </c>
      <c r="C52" s="20">
        <f t="shared" ref="C52:P52" si="13">SUM(C53+C62)</f>
        <v>0</v>
      </c>
      <c r="D52" s="21">
        <f t="shared" si="13"/>
        <v>0</v>
      </c>
      <c r="E52" s="21">
        <f t="shared" si="13"/>
        <v>0</v>
      </c>
      <c r="F52" s="21">
        <f t="shared" si="13"/>
        <v>0</v>
      </c>
      <c r="G52" s="21">
        <f t="shared" si="13"/>
        <v>0</v>
      </c>
      <c r="H52" s="22">
        <f t="shared" si="13"/>
        <v>1000</v>
      </c>
      <c r="I52" s="20">
        <f t="shared" si="13"/>
        <v>0</v>
      </c>
      <c r="J52" s="21">
        <f t="shared" si="13"/>
        <v>0</v>
      </c>
      <c r="K52" s="22">
        <f t="shared" si="13"/>
        <v>28100</v>
      </c>
      <c r="L52" s="20">
        <f t="shared" si="13"/>
        <v>0</v>
      </c>
      <c r="M52" s="21">
        <f t="shared" si="13"/>
        <v>0</v>
      </c>
      <c r="N52" s="21">
        <f t="shared" si="13"/>
        <v>0</v>
      </c>
      <c r="O52" s="22">
        <f t="shared" si="13"/>
        <v>3000</v>
      </c>
      <c r="P52" s="19">
        <f t="shared" si="13"/>
        <v>0</v>
      </c>
      <c r="Q52" s="19">
        <f>SUM(Q53,Q62)</f>
        <v>110950</v>
      </c>
      <c r="R52" s="3"/>
      <c r="S52" s="3"/>
      <c r="T52" s="3"/>
      <c r="U52" s="3"/>
      <c r="V52" s="3"/>
      <c r="W52" s="3"/>
      <c r="X52" s="3"/>
      <c r="Y52" s="3"/>
    </row>
    <row r="53" spans="1:25" ht="13">
      <c r="A53" s="28" t="s">
        <v>64</v>
      </c>
      <c r="B53" s="33">
        <f>SUM(B54:B61)</f>
        <v>78850</v>
      </c>
      <c r="C53" s="34">
        <f t="shared" ref="C53:P53" si="14">SUM(C54:C61)</f>
        <v>0</v>
      </c>
      <c r="D53" s="35">
        <f t="shared" si="14"/>
        <v>0</v>
      </c>
      <c r="E53" s="35">
        <f t="shared" si="14"/>
        <v>0</v>
      </c>
      <c r="F53" s="35">
        <f t="shared" si="14"/>
        <v>0</v>
      </c>
      <c r="G53" s="35">
        <f t="shared" si="14"/>
        <v>0</v>
      </c>
      <c r="H53" s="36">
        <f t="shared" si="14"/>
        <v>1000</v>
      </c>
      <c r="I53" s="34">
        <f t="shared" si="14"/>
        <v>0</v>
      </c>
      <c r="J53" s="35">
        <f t="shared" si="14"/>
        <v>0</v>
      </c>
      <c r="K53" s="36">
        <f t="shared" si="14"/>
        <v>28100</v>
      </c>
      <c r="L53" s="34">
        <f t="shared" si="14"/>
        <v>0</v>
      </c>
      <c r="M53" s="35">
        <f t="shared" si="14"/>
        <v>0</v>
      </c>
      <c r="N53" s="35">
        <f t="shared" si="14"/>
        <v>0</v>
      </c>
      <c r="O53" s="36">
        <f t="shared" si="14"/>
        <v>3000</v>
      </c>
      <c r="P53" s="33">
        <f t="shared" si="14"/>
        <v>0</v>
      </c>
      <c r="Q53" s="33">
        <f>SUM(Q54:Q61)</f>
        <v>110950</v>
      </c>
      <c r="R53" s="3"/>
      <c r="S53" s="3"/>
      <c r="T53" s="3"/>
      <c r="U53" s="3"/>
      <c r="V53" s="3"/>
      <c r="W53" s="3"/>
      <c r="X53" s="3"/>
      <c r="Y53" s="3"/>
    </row>
    <row r="54" spans="1:25" ht="13">
      <c r="A54" s="1" t="s">
        <v>65</v>
      </c>
      <c r="B54" s="27">
        <v>73850</v>
      </c>
      <c r="C54" s="24"/>
      <c r="D54" s="25"/>
      <c r="E54" s="25"/>
      <c r="F54" s="25"/>
      <c r="G54" s="25"/>
      <c r="H54" s="26"/>
      <c r="I54" s="24"/>
      <c r="J54" s="25"/>
      <c r="K54" s="26"/>
      <c r="L54" s="24"/>
      <c r="M54" s="25"/>
      <c r="N54" s="25"/>
      <c r="O54" s="26"/>
      <c r="P54" s="23"/>
      <c r="Q54" s="27">
        <f>SUM(B54:P54)</f>
        <v>73850</v>
      </c>
      <c r="R54" s="3"/>
      <c r="S54" s="3"/>
      <c r="T54" s="3"/>
      <c r="U54" s="3"/>
      <c r="V54" s="3"/>
      <c r="W54" s="3"/>
      <c r="X54" s="3"/>
      <c r="Y54" s="3"/>
    </row>
    <row r="55" spans="1:25" ht="13">
      <c r="A55" s="1" t="s">
        <v>66</v>
      </c>
      <c r="B55" s="23"/>
      <c r="C55" s="24"/>
      <c r="D55" s="25"/>
      <c r="E55" s="25"/>
      <c r="F55" s="25"/>
      <c r="G55" s="25"/>
      <c r="H55" s="26"/>
      <c r="I55" s="24"/>
      <c r="J55" s="25"/>
      <c r="K55" s="52">
        <v>20000</v>
      </c>
      <c r="L55" s="24"/>
      <c r="M55" s="25"/>
      <c r="N55" s="25"/>
      <c r="O55" s="26"/>
      <c r="P55" s="23"/>
      <c r="Q55" s="27">
        <f t="shared" ref="Q55:Q61" si="15">SUM(B55:P55)</f>
        <v>20000</v>
      </c>
      <c r="R55" s="3"/>
      <c r="S55" s="3"/>
      <c r="T55" s="3"/>
      <c r="U55" s="3"/>
      <c r="V55" s="3"/>
      <c r="W55" s="3"/>
      <c r="X55" s="3"/>
      <c r="Y55" s="3"/>
    </row>
    <row r="56" spans="1:25" ht="13">
      <c r="A56" s="1" t="s">
        <v>67</v>
      </c>
      <c r="B56" s="23"/>
      <c r="C56" s="24"/>
      <c r="D56" s="25"/>
      <c r="E56" s="25"/>
      <c r="F56" s="25"/>
      <c r="G56" s="25"/>
      <c r="H56" s="26"/>
      <c r="I56" s="24"/>
      <c r="J56" s="25"/>
      <c r="K56" s="52">
        <v>-12400</v>
      </c>
      <c r="L56" s="24"/>
      <c r="M56" s="25"/>
      <c r="N56" s="25"/>
      <c r="O56" s="26"/>
      <c r="P56" s="23"/>
      <c r="Q56" s="27">
        <f t="shared" si="15"/>
        <v>-12400</v>
      </c>
      <c r="R56" s="3"/>
      <c r="S56" s="3"/>
      <c r="T56" s="3"/>
      <c r="U56" s="3"/>
      <c r="V56" s="3"/>
      <c r="W56" s="3"/>
      <c r="X56" s="3"/>
      <c r="Y56" s="3"/>
    </row>
    <row r="57" spans="1:25" ht="13">
      <c r="A57" s="1" t="s">
        <v>68</v>
      </c>
      <c r="B57" s="23"/>
      <c r="C57" s="24"/>
      <c r="D57" s="25"/>
      <c r="E57" s="25"/>
      <c r="F57" s="25"/>
      <c r="G57" s="25"/>
      <c r="H57" s="26"/>
      <c r="I57" s="24"/>
      <c r="J57" s="25"/>
      <c r="K57" s="52">
        <v>13000</v>
      </c>
      <c r="L57" s="24"/>
      <c r="M57" s="25"/>
      <c r="N57" s="25"/>
      <c r="O57" s="26"/>
      <c r="P57" s="23"/>
      <c r="Q57" s="27">
        <f t="shared" si="15"/>
        <v>13000</v>
      </c>
      <c r="R57" s="3"/>
      <c r="S57" s="3"/>
      <c r="T57" s="3"/>
      <c r="U57" s="3"/>
      <c r="V57" s="3"/>
      <c r="W57" s="3"/>
      <c r="X57" s="3"/>
      <c r="Y57" s="3"/>
    </row>
    <row r="58" spans="1:25" ht="13">
      <c r="A58" s="1" t="s">
        <v>69</v>
      </c>
      <c r="B58" s="23"/>
      <c r="C58" s="24"/>
      <c r="D58" s="25"/>
      <c r="E58" s="25"/>
      <c r="F58" s="25"/>
      <c r="G58" s="25"/>
      <c r="H58" s="26"/>
      <c r="I58" s="24"/>
      <c r="J58" s="25"/>
      <c r="K58" s="52">
        <v>4000</v>
      </c>
      <c r="L58" s="24"/>
      <c r="M58" s="25"/>
      <c r="N58" s="25"/>
      <c r="O58" s="26"/>
      <c r="P58" s="23"/>
      <c r="Q58" s="27">
        <f t="shared" si="15"/>
        <v>4000</v>
      </c>
      <c r="R58" s="3"/>
      <c r="S58" s="3"/>
      <c r="T58" s="3"/>
      <c r="U58" s="3"/>
      <c r="V58" s="3"/>
      <c r="W58" s="3"/>
      <c r="X58" s="3"/>
      <c r="Y58" s="3"/>
    </row>
    <row r="59" spans="1:25" ht="13">
      <c r="A59" s="1" t="s">
        <v>70</v>
      </c>
      <c r="B59" s="27">
        <v>5000</v>
      </c>
      <c r="C59" s="24"/>
      <c r="D59" s="25"/>
      <c r="E59" s="25"/>
      <c r="F59" s="25"/>
      <c r="G59" s="25"/>
      <c r="H59" s="52">
        <v>1000</v>
      </c>
      <c r="I59" s="24"/>
      <c r="J59" s="25"/>
      <c r="K59" s="52">
        <v>2500</v>
      </c>
      <c r="L59" s="24"/>
      <c r="M59" s="25"/>
      <c r="N59" s="25"/>
      <c r="O59" s="26"/>
      <c r="P59" s="23"/>
      <c r="Q59" s="27">
        <f t="shared" si="15"/>
        <v>8500</v>
      </c>
      <c r="R59" s="3"/>
      <c r="S59" s="3"/>
      <c r="T59" s="3"/>
      <c r="U59" s="3"/>
      <c r="V59" s="3"/>
      <c r="W59" s="3"/>
      <c r="X59" s="3"/>
      <c r="Y59" s="3"/>
    </row>
    <row r="60" spans="1:25" ht="13">
      <c r="A60" s="1" t="s">
        <v>71</v>
      </c>
      <c r="B60" s="23"/>
      <c r="C60" s="24"/>
      <c r="D60" s="25"/>
      <c r="E60" s="25"/>
      <c r="F60" s="25"/>
      <c r="G60" s="25"/>
      <c r="H60" s="26"/>
      <c r="I60" s="24"/>
      <c r="J60" s="25"/>
      <c r="K60" s="26"/>
      <c r="L60" s="24"/>
      <c r="M60" s="25"/>
      <c r="N60" s="25"/>
      <c r="O60" s="52">
        <v>3000</v>
      </c>
      <c r="P60" s="23"/>
      <c r="Q60" s="27">
        <f t="shared" si="15"/>
        <v>3000</v>
      </c>
      <c r="R60" s="3"/>
      <c r="S60" s="3"/>
      <c r="T60" s="3"/>
      <c r="U60" s="3"/>
      <c r="V60" s="3"/>
      <c r="W60" s="3"/>
      <c r="X60" s="3"/>
      <c r="Y60" s="3"/>
    </row>
    <row r="61" spans="1:25" ht="13">
      <c r="A61" s="1" t="s">
        <v>72</v>
      </c>
      <c r="B61" s="23"/>
      <c r="C61" s="24"/>
      <c r="D61" s="25"/>
      <c r="E61" s="25"/>
      <c r="F61" s="25"/>
      <c r="G61" s="25"/>
      <c r="H61" s="26"/>
      <c r="I61" s="24"/>
      <c r="J61" s="25"/>
      <c r="K61" s="52">
        <v>1000</v>
      </c>
      <c r="L61" s="53"/>
      <c r="M61" s="25"/>
      <c r="N61" s="25"/>
      <c r="O61" s="26"/>
      <c r="P61" s="23"/>
      <c r="Q61" s="27">
        <f t="shared" si="15"/>
        <v>1000</v>
      </c>
      <c r="R61" s="3"/>
      <c r="S61" s="3"/>
      <c r="T61" s="3"/>
      <c r="U61" s="3"/>
      <c r="V61" s="3"/>
      <c r="W61" s="3"/>
      <c r="X61" s="3"/>
      <c r="Y61" s="3"/>
    </row>
    <row r="62" spans="1:25" ht="13">
      <c r="A62" s="28" t="s">
        <v>73</v>
      </c>
      <c r="B62" s="33">
        <f>SUM(B63:B65)</f>
        <v>0</v>
      </c>
      <c r="C62" s="34">
        <f t="shared" ref="C62:P62" si="16">SUM(C63:C65)</f>
        <v>0</v>
      </c>
      <c r="D62" s="35">
        <f t="shared" si="16"/>
        <v>0</v>
      </c>
      <c r="E62" s="35">
        <f t="shared" si="16"/>
        <v>0</v>
      </c>
      <c r="F62" s="35">
        <f t="shared" si="16"/>
        <v>0</v>
      </c>
      <c r="G62" s="35">
        <f t="shared" si="16"/>
        <v>0</v>
      </c>
      <c r="H62" s="36">
        <f t="shared" si="16"/>
        <v>0</v>
      </c>
      <c r="I62" s="34">
        <f t="shared" si="16"/>
        <v>0</v>
      </c>
      <c r="J62" s="35">
        <f t="shared" si="16"/>
        <v>0</v>
      </c>
      <c r="K62" s="36">
        <f t="shared" si="16"/>
        <v>0</v>
      </c>
      <c r="L62" s="34">
        <f t="shared" si="16"/>
        <v>0</v>
      </c>
      <c r="M62" s="35">
        <f t="shared" si="16"/>
        <v>0</v>
      </c>
      <c r="N62" s="35">
        <f t="shared" si="16"/>
        <v>0</v>
      </c>
      <c r="O62" s="36">
        <f t="shared" si="16"/>
        <v>0</v>
      </c>
      <c r="P62" s="33">
        <f t="shared" si="16"/>
        <v>0</v>
      </c>
      <c r="Q62" s="33">
        <f>SUM(Q63:Q65)</f>
        <v>0</v>
      </c>
      <c r="R62" s="3"/>
      <c r="S62" s="3"/>
      <c r="T62" s="3"/>
      <c r="U62" s="3"/>
      <c r="V62" s="3"/>
      <c r="W62" s="3"/>
      <c r="X62" s="3"/>
      <c r="Y62" s="3"/>
    </row>
    <row r="63" spans="1:25" ht="13">
      <c r="A63" s="1" t="s">
        <v>74</v>
      </c>
      <c r="B63" s="23"/>
      <c r="C63" s="24"/>
      <c r="D63" s="25"/>
      <c r="E63" s="25"/>
      <c r="F63" s="25"/>
      <c r="G63" s="25"/>
      <c r="H63" s="26"/>
      <c r="I63" s="24"/>
      <c r="J63" s="25"/>
      <c r="K63" s="26"/>
      <c r="L63" s="24"/>
      <c r="M63" s="25"/>
      <c r="N63" s="25"/>
      <c r="O63" s="26"/>
      <c r="P63" s="23"/>
      <c r="Q63" s="27">
        <f>SUM(B63:P63)</f>
        <v>0</v>
      </c>
      <c r="R63" s="3"/>
      <c r="S63" s="3"/>
      <c r="T63" s="3"/>
      <c r="U63" s="3"/>
      <c r="V63" s="3"/>
      <c r="W63" s="3"/>
      <c r="X63" s="3"/>
      <c r="Y63" s="3"/>
    </row>
    <row r="64" spans="1:25" ht="13">
      <c r="A64" s="1" t="s">
        <v>75</v>
      </c>
      <c r="B64" s="23"/>
      <c r="C64" s="24"/>
      <c r="D64" s="25"/>
      <c r="E64" s="25"/>
      <c r="F64" s="25"/>
      <c r="G64" s="25"/>
      <c r="H64" s="26"/>
      <c r="I64" s="24"/>
      <c r="J64" s="25"/>
      <c r="K64" s="26"/>
      <c r="L64" s="24"/>
      <c r="M64" s="25"/>
      <c r="N64" s="25"/>
      <c r="O64" s="26"/>
      <c r="P64" s="23"/>
      <c r="Q64" s="27">
        <f t="shared" ref="Q64:Q65" si="17">SUM(B64:P64)</f>
        <v>0</v>
      </c>
      <c r="R64" s="3"/>
      <c r="S64" s="3"/>
      <c r="T64" s="3"/>
      <c r="U64" s="3"/>
      <c r="V64" s="3"/>
      <c r="W64" s="3"/>
      <c r="X64" s="3"/>
      <c r="Y64" s="3"/>
    </row>
    <row r="65" spans="1:25" ht="13">
      <c r="A65" s="1" t="s">
        <v>76</v>
      </c>
      <c r="B65" s="23"/>
      <c r="C65" s="24"/>
      <c r="D65" s="25"/>
      <c r="E65" s="25"/>
      <c r="F65" s="25"/>
      <c r="G65" s="25"/>
      <c r="H65" s="26"/>
      <c r="I65" s="24"/>
      <c r="J65" s="25"/>
      <c r="K65" s="26"/>
      <c r="L65" s="24"/>
      <c r="M65" s="25"/>
      <c r="N65" s="25"/>
      <c r="O65" s="26"/>
      <c r="P65" s="23"/>
      <c r="Q65" s="27">
        <f t="shared" si="17"/>
        <v>0</v>
      </c>
      <c r="R65" s="3"/>
      <c r="S65" s="3"/>
      <c r="T65" s="3"/>
      <c r="U65" s="3"/>
      <c r="V65" s="3"/>
      <c r="W65" s="3"/>
      <c r="X65" s="3"/>
      <c r="Y65" s="3"/>
    </row>
    <row r="66" spans="1:25" ht="13">
      <c r="A66" s="2"/>
      <c r="B66" s="23"/>
      <c r="C66" s="24"/>
      <c r="D66" s="25"/>
      <c r="E66" s="25"/>
      <c r="F66" s="25"/>
      <c r="G66" s="25"/>
      <c r="H66" s="26"/>
      <c r="I66" s="24"/>
      <c r="J66" s="25"/>
      <c r="K66" s="26"/>
      <c r="L66" s="24"/>
      <c r="M66" s="25"/>
      <c r="N66" s="25"/>
      <c r="O66" s="26"/>
      <c r="P66" s="23"/>
      <c r="Q66" s="23"/>
      <c r="R66" s="3"/>
      <c r="S66" s="3"/>
      <c r="T66" s="3"/>
      <c r="U66" s="3"/>
      <c r="V66" s="3"/>
      <c r="W66" s="3"/>
      <c r="X66" s="3"/>
      <c r="Y66" s="3"/>
    </row>
    <row r="67" spans="1:25" ht="13">
      <c r="A67" s="14" t="s">
        <v>77</v>
      </c>
      <c r="B67" s="19">
        <f>SUM(B68:B69)</f>
        <v>90000</v>
      </c>
      <c r="C67" s="20">
        <f t="shared" ref="C67:P67" si="18">SUM(C68:C69)</f>
        <v>0</v>
      </c>
      <c r="D67" s="21">
        <f t="shared" si="18"/>
        <v>0</v>
      </c>
      <c r="E67" s="21">
        <f t="shared" si="18"/>
        <v>0</v>
      </c>
      <c r="F67" s="21">
        <f t="shared" si="18"/>
        <v>0</v>
      </c>
      <c r="G67" s="21">
        <f t="shared" si="18"/>
        <v>13768</v>
      </c>
      <c r="H67" s="22">
        <f t="shared" si="18"/>
        <v>0</v>
      </c>
      <c r="I67" s="20">
        <f t="shared" si="18"/>
        <v>0</v>
      </c>
      <c r="J67" s="21">
        <f t="shared" si="18"/>
        <v>0</v>
      </c>
      <c r="K67" s="22">
        <f t="shared" si="18"/>
        <v>0</v>
      </c>
      <c r="L67" s="20">
        <f t="shared" si="18"/>
        <v>5000</v>
      </c>
      <c r="M67" s="21">
        <f t="shared" si="18"/>
        <v>0</v>
      </c>
      <c r="N67" s="21">
        <f t="shared" si="18"/>
        <v>0</v>
      </c>
      <c r="O67" s="22">
        <f t="shared" si="18"/>
        <v>0</v>
      </c>
      <c r="P67" s="19">
        <f t="shared" si="18"/>
        <v>12000</v>
      </c>
      <c r="Q67" s="19">
        <f>SUM(Q68,Q69)</f>
        <v>120768</v>
      </c>
      <c r="R67" s="3"/>
      <c r="S67" s="3"/>
      <c r="T67" s="3"/>
      <c r="U67" s="3"/>
      <c r="V67" s="3"/>
      <c r="W67" s="3"/>
      <c r="X67" s="3"/>
      <c r="Y67" s="3"/>
    </row>
    <row r="68" spans="1:25" ht="13">
      <c r="A68" s="1" t="s">
        <v>78</v>
      </c>
      <c r="B68" s="27">
        <v>90000</v>
      </c>
      <c r="C68" s="24"/>
      <c r="D68" s="25"/>
      <c r="E68" s="25"/>
      <c r="F68" s="25"/>
      <c r="G68" s="25"/>
      <c r="H68" s="26"/>
      <c r="I68" s="24"/>
      <c r="J68" s="25"/>
      <c r="K68" s="26"/>
      <c r="L68" s="24"/>
      <c r="M68" s="25"/>
      <c r="N68" s="25"/>
      <c r="O68" s="26"/>
      <c r="P68" s="23"/>
      <c r="Q68" s="27">
        <f>SUM(B68:P68)</f>
        <v>90000</v>
      </c>
      <c r="R68" s="3"/>
      <c r="S68" s="3"/>
      <c r="T68" s="3"/>
      <c r="U68" s="3"/>
      <c r="V68" s="3"/>
      <c r="W68" s="3"/>
      <c r="X68" s="3"/>
      <c r="Y68" s="3"/>
    </row>
    <row r="69" spans="1:25" ht="13">
      <c r="A69" s="1" t="s">
        <v>79</v>
      </c>
      <c r="B69" s="23"/>
      <c r="C69" s="24"/>
      <c r="D69" s="25"/>
      <c r="E69" s="25"/>
      <c r="F69" s="25"/>
      <c r="G69" s="51">
        <v>13768</v>
      </c>
      <c r="H69" s="26"/>
      <c r="I69" s="24"/>
      <c r="J69" s="25"/>
      <c r="K69" s="26"/>
      <c r="L69" s="53">
        <v>5000</v>
      </c>
      <c r="M69" s="25"/>
      <c r="N69" s="25"/>
      <c r="O69" s="26"/>
      <c r="P69" s="27">
        <v>12000</v>
      </c>
      <c r="Q69" s="27">
        <f>SUM(B69:P69)</f>
        <v>30768</v>
      </c>
      <c r="R69" s="3"/>
      <c r="S69" s="3"/>
      <c r="T69" s="3"/>
      <c r="U69" s="3"/>
      <c r="V69" s="3"/>
      <c r="W69" s="3"/>
      <c r="X69" s="3"/>
      <c r="Y69" s="3"/>
    </row>
    <row r="70" spans="1:25" ht="13">
      <c r="A70" s="2"/>
      <c r="B70" s="23"/>
      <c r="C70" s="24"/>
      <c r="D70" s="25"/>
      <c r="E70" s="25"/>
      <c r="F70" s="25"/>
      <c r="G70" s="25"/>
      <c r="H70" s="26"/>
      <c r="I70" s="24"/>
      <c r="J70" s="25"/>
      <c r="K70" s="26"/>
      <c r="L70" s="24"/>
      <c r="M70" s="25"/>
      <c r="N70" s="25"/>
      <c r="O70" s="26"/>
      <c r="P70" s="23"/>
      <c r="Q70" s="23"/>
      <c r="R70" s="3"/>
      <c r="S70" s="3"/>
      <c r="T70" s="3"/>
      <c r="U70" s="3"/>
      <c r="V70" s="3"/>
      <c r="W70" s="3"/>
      <c r="X70" s="3"/>
      <c r="Y70" s="3"/>
    </row>
    <row r="71" spans="1:25" ht="13">
      <c r="A71" s="37" t="s">
        <v>80</v>
      </c>
      <c r="B71" s="38">
        <f>SUM(B9+B13+B15+B20+B52+B67)</f>
        <v>118910</v>
      </c>
      <c r="C71" s="39">
        <f t="shared" ref="C71:P71" si="19">SUM(C9+C13+C15+C20+C52+C67)</f>
        <v>-9500</v>
      </c>
      <c r="D71" s="40">
        <f t="shared" si="19"/>
        <v>-15060</v>
      </c>
      <c r="E71" s="40">
        <f t="shared" si="19"/>
        <v>-17130</v>
      </c>
      <c r="F71" s="40">
        <f t="shared" si="19"/>
        <v>-16260</v>
      </c>
      <c r="G71" s="40">
        <f t="shared" si="19"/>
        <v>-9232</v>
      </c>
      <c r="H71" s="41">
        <f t="shared" si="19"/>
        <v>-1400</v>
      </c>
      <c r="I71" s="39">
        <f t="shared" si="19"/>
        <v>-1100</v>
      </c>
      <c r="J71" s="40">
        <f t="shared" si="19"/>
        <v>-2200</v>
      </c>
      <c r="K71" s="41">
        <f t="shared" si="19"/>
        <v>10340</v>
      </c>
      <c r="L71" s="39">
        <f t="shared" si="19"/>
        <v>-11120</v>
      </c>
      <c r="M71" s="40">
        <f t="shared" si="19"/>
        <v>-7620</v>
      </c>
      <c r="N71" s="40">
        <f t="shared" si="19"/>
        <v>-10820</v>
      </c>
      <c r="O71" s="41">
        <f t="shared" si="19"/>
        <v>-24300</v>
      </c>
      <c r="P71" s="38">
        <f t="shared" si="19"/>
        <v>-7560</v>
      </c>
      <c r="Q71" s="42">
        <f>SUM(Q67,Q52,Q20,Q15,Q9)</f>
        <v>-4052</v>
      </c>
      <c r="R71" s="3"/>
      <c r="S71" s="3"/>
      <c r="T71" s="3"/>
      <c r="U71" s="3"/>
      <c r="V71" s="3"/>
      <c r="W71" s="3"/>
      <c r="X71" s="3"/>
      <c r="Y71" s="3"/>
    </row>
    <row r="72" spans="1:25" ht="13">
      <c r="A72" s="43"/>
      <c r="B72" s="44">
        <f>B71</f>
        <v>118910</v>
      </c>
      <c r="C72" s="60">
        <v>-73661</v>
      </c>
      <c r="D72" s="61"/>
      <c r="E72" s="61"/>
      <c r="F72" s="61"/>
      <c r="G72" s="61"/>
      <c r="H72" s="62"/>
      <c r="I72" s="63">
        <f>-2700-2350+7688</f>
        <v>2638</v>
      </c>
      <c r="J72" s="61"/>
      <c r="K72" s="62"/>
      <c r="L72" s="60">
        <f>-10044-10259-11859-19498</f>
        <v>-51660</v>
      </c>
      <c r="M72" s="61"/>
      <c r="N72" s="61"/>
      <c r="O72" s="62"/>
      <c r="P72" s="44">
        <f>P71</f>
        <v>-7560</v>
      </c>
      <c r="Q72" s="45"/>
      <c r="R72" s="43"/>
      <c r="S72" s="43"/>
      <c r="T72" s="43"/>
      <c r="U72" s="43"/>
      <c r="V72" s="43"/>
      <c r="W72" s="43"/>
      <c r="X72" s="43"/>
      <c r="Y72" s="43"/>
    </row>
    <row r="73" spans="1:25" ht="13">
      <c r="A73" s="3"/>
      <c r="B73" s="46" t="s">
        <v>81</v>
      </c>
      <c r="C73" s="64" t="s">
        <v>82</v>
      </c>
      <c r="D73" s="55"/>
      <c r="E73" s="55"/>
      <c r="F73" s="55"/>
      <c r="G73" s="55"/>
      <c r="H73" s="56"/>
      <c r="I73" s="54" t="s">
        <v>83</v>
      </c>
      <c r="J73" s="55"/>
      <c r="K73" s="56"/>
      <c r="L73" s="54" t="s">
        <v>3</v>
      </c>
      <c r="M73" s="55"/>
      <c r="N73" s="55"/>
      <c r="O73" s="56"/>
      <c r="P73" s="47" t="s">
        <v>84</v>
      </c>
      <c r="Q73" s="48"/>
      <c r="R73" s="3"/>
      <c r="S73" s="3"/>
      <c r="T73" s="3"/>
      <c r="U73" s="3"/>
      <c r="V73" s="3"/>
      <c r="W73" s="3"/>
      <c r="X73" s="3"/>
      <c r="Y73" s="3"/>
    </row>
    <row r="74" spans="1:25" ht="13">
      <c r="A74" s="3"/>
      <c r="B74" s="49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spans="1:25" ht="13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spans="1:25" ht="13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spans="1:25" ht="13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spans="1:25" ht="13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 spans="1:25" ht="13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</row>
    <row r="80" spans="1:25" ht="13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 spans="1:25" ht="13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 spans="1:25" ht="13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 spans="1:25" ht="13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 spans="1:25" ht="13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</row>
    <row r="85" spans="1:25" ht="13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</row>
    <row r="86" spans="1:25" ht="13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 spans="1:25" ht="13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</row>
    <row r="88" spans="1:25" ht="13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</row>
    <row r="89" spans="1:25" ht="13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spans="1:25" ht="13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 spans="1:25" ht="13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spans="1:25" ht="13">
      <c r="A92" s="3"/>
      <c r="B92" s="4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</row>
    <row r="93" spans="1:25" ht="13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 spans="1:25" ht="13">
      <c r="A94" s="3"/>
      <c r="B94" s="50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  <row r="95" spans="1:25" ht="13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</row>
    <row r="96" spans="1:25" ht="13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</row>
    <row r="97" spans="1:25" ht="13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</row>
    <row r="98" spans="1:25" ht="13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</row>
    <row r="99" spans="1:25" ht="13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</row>
    <row r="100" spans="1:25" ht="13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</row>
    <row r="101" spans="1:25" ht="13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</row>
    <row r="102" spans="1:25" ht="13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</row>
    <row r="103" spans="1:25" ht="13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</row>
    <row r="104" spans="1:25" ht="13">
      <c r="A104" s="3"/>
      <c r="B104" s="3"/>
      <c r="C104" s="3"/>
      <c r="D104" s="3"/>
      <c r="E104" s="4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</row>
    <row r="105" spans="1:25" ht="13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</row>
    <row r="106" spans="1:25" ht="13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</row>
    <row r="107" spans="1:25" ht="13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</row>
    <row r="108" spans="1:25" ht="13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</row>
    <row r="109" spans="1:25" ht="13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</row>
    <row r="110" spans="1:25" ht="13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</row>
    <row r="111" spans="1:25" ht="13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</row>
    <row r="112" spans="1:25" ht="13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</row>
    <row r="113" spans="1:25" ht="13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</row>
    <row r="114" spans="1:25" ht="13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</row>
    <row r="115" spans="1:25" ht="13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</row>
    <row r="116" spans="1:25" ht="13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</row>
    <row r="117" spans="1:25" ht="13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</row>
    <row r="118" spans="1:25" ht="13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</row>
    <row r="119" spans="1:25" ht="13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</row>
    <row r="120" spans="1:25" ht="13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</row>
    <row r="121" spans="1:25" ht="13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</row>
    <row r="122" spans="1:25" ht="13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</row>
    <row r="123" spans="1:25" ht="13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</row>
    <row r="124" spans="1:25" ht="13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</row>
    <row r="125" spans="1:25" ht="13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</row>
    <row r="126" spans="1:25" ht="13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</row>
    <row r="127" spans="1:25" ht="13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</row>
    <row r="128" spans="1:25" ht="13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</row>
    <row r="129" spans="1:25" ht="13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</row>
    <row r="130" spans="1:25" ht="13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</row>
    <row r="131" spans="1:25" ht="13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</row>
    <row r="132" spans="1:25" ht="13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</row>
    <row r="133" spans="1:25" ht="13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</row>
    <row r="134" spans="1:25" ht="13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</row>
    <row r="135" spans="1:25" ht="13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</row>
    <row r="136" spans="1:25" ht="13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</row>
    <row r="137" spans="1:25" ht="13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</row>
    <row r="138" spans="1:25" ht="13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</row>
    <row r="139" spans="1:25" ht="13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</row>
    <row r="140" spans="1:25" ht="13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</row>
    <row r="141" spans="1:25" ht="13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</row>
    <row r="142" spans="1:25" ht="13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</row>
    <row r="143" spans="1:25" ht="13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</row>
    <row r="144" spans="1:25" ht="13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</row>
    <row r="145" spans="1:25" ht="13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</row>
    <row r="146" spans="1:25" ht="13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</row>
    <row r="147" spans="1:25" ht="13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</row>
    <row r="148" spans="1:25" ht="13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</row>
    <row r="149" spans="1:25" ht="13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</row>
    <row r="150" spans="1:25" ht="13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</row>
    <row r="151" spans="1:25" ht="13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</row>
    <row r="152" spans="1:25" ht="13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</row>
    <row r="153" spans="1:25" ht="13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</row>
    <row r="154" spans="1:25" ht="13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</row>
    <row r="155" spans="1:25" ht="13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</row>
    <row r="156" spans="1:25" ht="13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</row>
    <row r="157" spans="1:25" ht="13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</row>
    <row r="158" spans="1:25" ht="13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</row>
    <row r="159" spans="1:25" ht="13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</row>
    <row r="160" spans="1:25" ht="13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</row>
    <row r="161" spans="1:25" ht="13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</row>
    <row r="162" spans="1:25" ht="13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</row>
    <row r="163" spans="1:25" ht="13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</row>
    <row r="164" spans="1:25" ht="13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</row>
    <row r="165" spans="1:25" ht="13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</row>
    <row r="166" spans="1:25" ht="13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</row>
    <row r="167" spans="1:25" ht="13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</row>
    <row r="168" spans="1:25" ht="13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</row>
    <row r="169" spans="1:25" ht="13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</row>
    <row r="170" spans="1:25" ht="13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</row>
    <row r="171" spans="1:25" ht="13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</row>
    <row r="172" spans="1:25" ht="13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</row>
    <row r="173" spans="1:25" ht="13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</row>
    <row r="174" spans="1:25" ht="13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</row>
    <row r="175" spans="1:25" ht="13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</row>
    <row r="176" spans="1:25" ht="13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</row>
    <row r="177" spans="1:25" ht="13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</row>
    <row r="178" spans="1:25" ht="13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</row>
    <row r="179" spans="1:25" ht="13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</row>
    <row r="180" spans="1:25" ht="13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</row>
    <row r="181" spans="1:25" ht="13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</row>
    <row r="182" spans="1:25" ht="13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</row>
    <row r="183" spans="1:25" ht="13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</row>
    <row r="184" spans="1:25" ht="13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</row>
    <row r="185" spans="1:25" ht="13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</row>
    <row r="186" spans="1:25" ht="13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</row>
    <row r="187" spans="1:25" ht="13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</row>
    <row r="188" spans="1:25" ht="13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</row>
    <row r="189" spans="1:25" ht="13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</row>
    <row r="190" spans="1:25" ht="13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</row>
    <row r="191" spans="1:25" ht="13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</row>
    <row r="192" spans="1:25" ht="13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</row>
    <row r="193" spans="1:25" ht="13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</row>
    <row r="194" spans="1:25" ht="13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</row>
    <row r="195" spans="1:25" ht="13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</row>
    <row r="196" spans="1:25" ht="13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</row>
    <row r="197" spans="1:25" ht="13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</row>
    <row r="198" spans="1:25" ht="13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</row>
    <row r="199" spans="1:25" ht="13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</row>
    <row r="200" spans="1:25" ht="13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</row>
    <row r="201" spans="1:25" ht="13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</row>
    <row r="202" spans="1:25" ht="13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</row>
    <row r="203" spans="1:25" ht="13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</row>
    <row r="204" spans="1:25" ht="13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</row>
    <row r="205" spans="1:25" ht="13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</row>
    <row r="206" spans="1:25" ht="13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</row>
    <row r="207" spans="1:25" ht="13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</row>
    <row r="208" spans="1:25" ht="13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</row>
    <row r="209" spans="1:25" ht="13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</row>
    <row r="210" spans="1:25" ht="13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</row>
    <row r="211" spans="1:25" ht="13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</row>
    <row r="212" spans="1:25" ht="13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</row>
    <row r="213" spans="1:25" ht="13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</row>
    <row r="214" spans="1:25" ht="13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</row>
    <row r="215" spans="1:25" ht="13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</row>
    <row r="216" spans="1:25" ht="13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</row>
    <row r="217" spans="1:25" ht="13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</row>
    <row r="218" spans="1:25" ht="13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</row>
    <row r="219" spans="1:25" ht="13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</row>
    <row r="220" spans="1:25" ht="13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</row>
    <row r="221" spans="1:25" ht="13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</row>
    <row r="222" spans="1:25" ht="13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</row>
    <row r="223" spans="1:25" ht="13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</row>
    <row r="224" spans="1:25" ht="13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</row>
    <row r="225" spans="1:25" ht="13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</row>
    <row r="226" spans="1:25" ht="13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</row>
    <row r="227" spans="1:25" ht="13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</row>
    <row r="228" spans="1:25" ht="13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</row>
    <row r="229" spans="1:25" ht="13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</row>
    <row r="230" spans="1:25" ht="13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</row>
    <row r="231" spans="1:25" ht="13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</row>
    <row r="232" spans="1:25" ht="13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</row>
    <row r="233" spans="1:25" ht="13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</row>
    <row r="234" spans="1:25" ht="13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</row>
    <row r="235" spans="1:25" ht="13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</row>
    <row r="236" spans="1:25" ht="13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</row>
    <row r="237" spans="1:25" ht="13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</row>
    <row r="238" spans="1:25" ht="13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</row>
    <row r="239" spans="1:25" ht="13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</row>
    <row r="240" spans="1:25" ht="13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</row>
    <row r="241" spans="1:25" ht="13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</row>
    <row r="242" spans="1:25" ht="13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</row>
    <row r="243" spans="1:25" ht="13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</row>
    <row r="244" spans="1:25" ht="13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</row>
    <row r="245" spans="1:25" ht="13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</row>
    <row r="246" spans="1:25" ht="13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</row>
    <row r="247" spans="1:25" ht="13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</row>
    <row r="248" spans="1:25" ht="13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</row>
    <row r="249" spans="1:25" ht="13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</row>
    <row r="250" spans="1:25" ht="13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</row>
    <row r="251" spans="1:25" ht="13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</row>
    <row r="252" spans="1:25" ht="13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</row>
    <row r="253" spans="1:25" ht="13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</row>
    <row r="254" spans="1:25" ht="13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</row>
    <row r="255" spans="1:25" ht="13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</row>
    <row r="256" spans="1:25" ht="13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</row>
    <row r="257" spans="1:25" ht="13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</row>
    <row r="258" spans="1:25" ht="13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</row>
    <row r="259" spans="1:25" ht="13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</row>
    <row r="260" spans="1:25" ht="13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</row>
    <row r="261" spans="1:25" ht="13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</row>
    <row r="262" spans="1:25" ht="13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</row>
    <row r="263" spans="1:25" ht="13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</row>
    <row r="264" spans="1:25" ht="13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</row>
    <row r="265" spans="1:25" ht="13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</row>
    <row r="266" spans="1:25" ht="13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</row>
    <row r="267" spans="1:25" ht="13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</row>
    <row r="268" spans="1:25" ht="13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</row>
    <row r="269" spans="1:25" ht="13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</row>
    <row r="270" spans="1:25" ht="13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</row>
    <row r="271" spans="1:25" ht="13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</row>
    <row r="272" spans="1:25" ht="13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</row>
    <row r="273" spans="1:25" ht="13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</row>
    <row r="274" spans="1:25" ht="13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</row>
    <row r="275" spans="1:25" ht="13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</row>
    <row r="276" spans="1:25" ht="13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</row>
    <row r="277" spans="1:25" ht="13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</row>
    <row r="278" spans="1:25" ht="13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</row>
    <row r="279" spans="1:25" ht="13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</row>
    <row r="280" spans="1:25" ht="13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</row>
    <row r="281" spans="1:25" ht="13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</row>
    <row r="282" spans="1:25" ht="13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</row>
    <row r="283" spans="1:25" ht="13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</row>
    <row r="284" spans="1:25" ht="13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</row>
    <row r="285" spans="1:25" ht="13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</row>
    <row r="286" spans="1:25" ht="13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</row>
    <row r="287" spans="1:25" ht="13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</row>
    <row r="288" spans="1:25" ht="13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</row>
    <row r="289" spans="1:25" ht="13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</row>
    <row r="290" spans="1:25" ht="13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</row>
    <row r="291" spans="1:25" ht="13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</row>
    <row r="292" spans="1:25" ht="13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</row>
    <row r="293" spans="1:25" ht="13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</row>
    <row r="294" spans="1:25" ht="13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</row>
    <row r="295" spans="1:25" ht="13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</row>
    <row r="296" spans="1:25" ht="13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</row>
    <row r="297" spans="1:25" ht="13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</row>
    <row r="298" spans="1:25" ht="13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</row>
    <row r="299" spans="1:25" ht="13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</row>
    <row r="300" spans="1:25" ht="13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</row>
    <row r="301" spans="1:25" ht="13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</row>
    <row r="302" spans="1:25" ht="13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</row>
    <row r="303" spans="1:25" ht="13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</row>
    <row r="304" spans="1:25" ht="13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</row>
    <row r="305" spans="1:25" ht="13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</row>
    <row r="306" spans="1:25" ht="13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</row>
    <row r="307" spans="1:25" ht="13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</row>
    <row r="308" spans="1:25" ht="13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</row>
    <row r="309" spans="1:25" ht="13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</row>
    <row r="310" spans="1:25" ht="13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</row>
    <row r="311" spans="1:25" ht="13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</row>
    <row r="312" spans="1:25" ht="13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</row>
    <row r="313" spans="1:25" ht="13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</row>
    <row r="314" spans="1:25" ht="13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</row>
    <row r="315" spans="1:25" ht="13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</row>
    <row r="316" spans="1:25" ht="13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</row>
    <row r="317" spans="1:25" ht="13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</row>
    <row r="318" spans="1:25" ht="13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</row>
    <row r="319" spans="1:25" ht="13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</row>
    <row r="320" spans="1:25" ht="13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</row>
    <row r="321" spans="1:25" ht="13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</row>
    <row r="322" spans="1:25" ht="13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</row>
    <row r="323" spans="1:25" ht="13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</row>
    <row r="324" spans="1:25" ht="13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</row>
    <row r="325" spans="1:25" ht="13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</row>
    <row r="326" spans="1:25" ht="13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</row>
    <row r="327" spans="1:25" ht="13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</row>
    <row r="328" spans="1:25" ht="13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</row>
    <row r="329" spans="1:25" ht="13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</row>
    <row r="330" spans="1:25" ht="13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</row>
    <row r="331" spans="1:25" ht="13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</row>
    <row r="332" spans="1:25" ht="13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</row>
    <row r="333" spans="1:25" ht="13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</row>
    <row r="334" spans="1:25" ht="13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</row>
    <row r="335" spans="1:25" ht="13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</row>
    <row r="336" spans="1:25" ht="13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</row>
    <row r="337" spans="1:25" ht="13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</row>
    <row r="338" spans="1:25" ht="13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</row>
    <row r="339" spans="1:25" ht="13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</row>
    <row r="340" spans="1:25" ht="13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</row>
    <row r="341" spans="1:25" ht="13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</row>
    <row r="342" spans="1:25" ht="13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</row>
    <row r="343" spans="1:25" ht="13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</row>
    <row r="344" spans="1:25" ht="13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</row>
    <row r="345" spans="1:25" ht="13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</row>
    <row r="346" spans="1:25" ht="13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</row>
    <row r="347" spans="1:25" ht="13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</row>
    <row r="348" spans="1:25" ht="13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</row>
    <row r="349" spans="1:25" ht="13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</row>
    <row r="350" spans="1:25" ht="13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</row>
    <row r="351" spans="1:25" ht="13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</row>
    <row r="352" spans="1:25" ht="13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</row>
    <row r="353" spans="1:25" ht="13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</row>
    <row r="354" spans="1:25" ht="13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</row>
    <row r="355" spans="1:25" ht="13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</row>
    <row r="356" spans="1:25" ht="13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</row>
    <row r="357" spans="1:25" ht="13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</row>
    <row r="358" spans="1:25" ht="13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</row>
    <row r="359" spans="1:25" ht="13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</row>
    <row r="360" spans="1:25" ht="13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</row>
    <row r="361" spans="1:25" ht="13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</row>
    <row r="362" spans="1:25" ht="13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</row>
    <row r="363" spans="1:25" ht="13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</row>
    <row r="364" spans="1:25" ht="13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</row>
    <row r="365" spans="1:25" ht="13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</row>
    <row r="366" spans="1:25" ht="13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</row>
    <row r="367" spans="1:25" ht="13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</row>
    <row r="368" spans="1:25" ht="13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</row>
    <row r="369" spans="1:25" ht="13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</row>
    <row r="370" spans="1:25" ht="13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</row>
    <row r="371" spans="1:25" ht="13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</row>
    <row r="372" spans="1:25" ht="13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</row>
    <row r="373" spans="1:25" ht="13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</row>
    <row r="374" spans="1:25" ht="13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</row>
    <row r="375" spans="1:25" ht="13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</row>
    <row r="376" spans="1:25" ht="13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</row>
    <row r="377" spans="1:25" ht="13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</row>
    <row r="378" spans="1:25" ht="13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</row>
    <row r="379" spans="1:25" ht="13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</row>
    <row r="380" spans="1:25" ht="13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</row>
    <row r="381" spans="1:25" ht="13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</row>
    <row r="382" spans="1:25" ht="13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</row>
    <row r="383" spans="1:25" ht="13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</row>
    <row r="384" spans="1:25" ht="13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</row>
    <row r="385" spans="1:25" ht="13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</row>
    <row r="386" spans="1:25" ht="13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</row>
    <row r="387" spans="1:25" ht="13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</row>
    <row r="388" spans="1:25" ht="13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</row>
    <row r="389" spans="1:25" ht="13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</row>
    <row r="390" spans="1:25" ht="13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</row>
    <row r="391" spans="1:25" ht="13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</row>
    <row r="392" spans="1:25" ht="13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</row>
    <row r="393" spans="1:25" ht="13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</row>
    <row r="394" spans="1:25" ht="13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</row>
    <row r="395" spans="1:25" ht="13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</row>
    <row r="396" spans="1:25" ht="13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</row>
    <row r="397" spans="1:25" ht="13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</row>
    <row r="398" spans="1:25" ht="13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</row>
    <row r="399" spans="1:25" ht="13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</row>
    <row r="400" spans="1:25" ht="13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</row>
    <row r="401" spans="1:25" ht="13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</row>
    <row r="402" spans="1:25" ht="13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</row>
    <row r="403" spans="1:25" ht="13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</row>
    <row r="404" spans="1:25" ht="13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</row>
    <row r="405" spans="1:25" ht="13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</row>
    <row r="406" spans="1:25" ht="13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</row>
    <row r="407" spans="1:25" ht="13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</row>
    <row r="408" spans="1:25" ht="13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</row>
    <row r="409" spans="1:25" ht="13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</row>
    <row r="410" spans="1:25" ht="13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</row>
    <row r="411" spans="1:25" ht="13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</row>
    <row r="412" spans="1:25" ht="13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</row>
    <row r="413" spans="1:25" ht="13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</row>
    <row r="414" spans="1:25" ht="13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</row>
    <row r="415" spans="1:25" ht="13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</row>
    <row r="416" spans="1:25" ht="13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</row>
    <row r="417" spans="1:25" ht="13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</row>
    <row r="418" spans="1:25" ht="13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</row>
    <row r="419" spans="1:25" ht="13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</row>
    <row r="420" spans="1:25" ht="13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</row>
    <row r="421" spans="1:25" ht="13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</row>
    <row r="422" spans="1:25" ht="13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</row>
    <row r="423" spans="1:25" ht="13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</row>
    <row r="424" spans="1:25" ht="13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</row>
    <row r="425" spans="1:25" ht="13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</row>
    <row r="426" spans="1:25" ht="13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</row>
    <row r="427" spans="1:25" ht="13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</row>
    <row r="428" spans="1:25" ht="13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</row>
    <row r="429" spans="1:25" ht="13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</row>
    <row r="430" spans="1:25" ht="13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</row>
    <row r="431" spans="1:25" ht="13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</row>
    <row r="432" spans="1:25" ht="13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</row>
    <row r="433" spans="1:25" ht="13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</row>
    <row r="434" spans="1:25" ht="13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</row>
    <row r="435" spans="1:25" ht="13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</row>
    <row r="436" spans="1:25" ht="13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</row>
    <row r="437" spans="1:25" ht="13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</row>
    <row r="438" spans="1:25" ht="13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</row>
    <row r="439" spans="1:25" ht="13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</row>
    <row r="440" spans="1:25" ht="13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</row>
    <row r="441" spans="1:25" ht="13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</row>
    <row r="442" spans="1:25" ht="13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</row>
    <row r="443" spans="1:25" ht="13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</row>
    <row r="444" spans="1:25" ht="13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</row>
    <row r="445" spans="1:25" ht="13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</row>
    <row r="446" spans="1:25" ht="13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</row>
    <row r="447" spans="1:25" ht="13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</row>
    <row r="448" spans="1:25" ht="13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</row>
    <row r="449" spans="1:25" ht="13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</row>
    <row r="450" spans="1:25" ht="13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</row>
    <row r="451" spans="1:25" ht="13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</row>
    <row r="452" spans="1:25" ht="13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</row>
    <row r="453" spans="1:25" ht="13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</row>
    <row r="454" spans="1:25" ht="13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</row>
    <row r="455" spans="1:25" ht="13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</row>
    <row r="456" spans="1:25" ht="13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</row>
    <row r="457" spans="1:25" ht="13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</row>
    <row r="458" spans="1:25" ht="13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</row>
    <row r="459" spans="1:25" ht="13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</row>
    <row r="460" spans="1:25" ht="13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</row>
    <row r="461" spans="1:25" ht="13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</row>
    <row r="462" spans="1:25" ht="13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</row>
    <row r="463" spans="1:25" ht="13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</row>
    <row r="464" spans="1:25" ht="13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</row>
    <row r="465" spans="1:25" ht="13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</row>
    <row r="466" spans="1:25" ht="13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</row>
    <row r="467" spans="1:25" ht="13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</row>
    <row r="468" spans="1:25" ht="13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</row>
    <row r="469" spans="1:25" ht="13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</row>
    <row r="470" spans="1:25" ht="13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</row>
    <row r="471" spans="1:25" ht="13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</row>
    <row r="472" spans="1:25" ht="13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</row>
    <row r="473" spans="1:25" ht="13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</row>
    <row r="474" spans="1:25" ht="13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</row>
    <row r="475" spans="1:25" ht="13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</row>
    <row r="476" spans="1:25" ht="13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</row>
    <row r="477" spans="1:25" ht="13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</row>
    <row r="478" spans="1:25" ht="13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</row>
    <row r="479" spans="1:25" ht="13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</row>
    <row r="480" spans="1:25" ht="13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</row>
    <row r="481" spans="1:25" ht="13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</row>
    <row r="482" spans="1:25" ht="13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</row>
    <row r="483" spans="1:25" ht="13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</row>
    <row r="484" spans="1:25" ht="13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</row>
    <row r="485" spans="1:25" ht="13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</row>
    <row r="486" spans="1:25" ht="13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</row>
    <row r="487" spans="1:25" ht="13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</row>
    <row r="488" spans="1:25" ht="13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</row>
    <row r="489" spans="1:25" ht="13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</row>
    <row r="490" spans="1:25" ht="13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</row>
    <row r="491" spans="1:25" ht="13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</row>
    <row r="492" spans="1:25" ht="13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</row>
    <row r="493" spans="1:25" ht="13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</row>
    <row r="494" spans="1:25" ht="13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</row>
    <row r="495" spans="1:25" ht="13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</row>
    <row r="496" spans="1:25" ht="13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</row>
    <row r="497" spans="1:25" ht="13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</row>
    <row r="498" spans="1:25" ht="13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</row>
    <row r="499" spans="1:25" ht="13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</row>
    <row r="500" spans="1:25" ht="13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</row>
    <row r="501" spans="1:25" ht="13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</row>
    <row r="502" spans="1:25" ht="13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</row>
    <row r="503" spans="1:25" ht="13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</row>
    <row r="504" spans="1:25" ht="13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</row>
    <row r="505" spans="1:25" ht="13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</row>
    <row r="506" spans="1:25" ht="13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</row>
    <row r="507" spans="1:25" ht="13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</row>
    <row r="508" spans="1:25" ht="13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</row>
    <row r="509" spans="1:25" ht="13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</row>
    <row r="510" spans="1:25" ht="13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</row>
    <row r="511" spans="1:25" ht="13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</row>
    <row r="512" spans="1:25" ht="13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</row>
    <row r="513" spans="1:25" ht="13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</row>
    <row r="514" spans="1:25" ht="13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</row>
    <row r="515" spans="1:25" ht="13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</row>
    <row r="516" spans="1:25" ht="13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</row>
    <row r="517" spans="1:25" ht="13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</row>
    <row r="518" spans="1:25" ht="13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</row>
    <row r="519" spans="1:25" ht="13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</row>
    <row r="520" spans="1:25" ht="13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</row>
    <row r="521" spans="1:25" ht="13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</row>
    <row r="522" spans="1:25" ht="13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</row>
    <row r="523" spans="1:25" ht="13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</row>
    <row r="524" spans="1:25" ht="13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</row>
    <row r="525" spans="1:25" ht="13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</row>
    <row r="526" spans="1:25" ht="13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</row>
    <row r="527" spans="1:25" ht="13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</row>
    <row r="528" spans="1:25" ht="13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</row>
    <row r="529" spans="1:25" ht="13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</row>
    <row r="530" spans="1:25" ht="13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</row>
    <row r="531" spans="1:25" ht="13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</row>
    <row r="532" spans="1:25" ht="13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</row>
    <row r="533" spans="1:25" ht="13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</row>
    <row r="534" spans="1:25" ht="13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</row>
    <row r="535" spans="1:25" ht="13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</row>
    <row r="536" spans="1:25" ht="13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</row>
    <row r="537" spans="1:25" ht="13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</row>
    <row r="538" spans="1:25" ht="13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</row>
    <row r="539" spans="1:25" ht="13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</row>
    <row r="540" spans="1:25" ht="13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</row>
    <row r="541" spans="1:25" ht="13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</row>
    <row r="542" spans="1:25" ht="13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</row>
    <row r="543" spans="1:25" ht="13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</row>
    <row r="544" spans="1:25" ht="13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</row>
    <row r="545" spans="1:25" ht="13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</row>
    <row r="546" spans="1:25" ht="13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</row>
    <row r="547" spans="1:25" ht="13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</row>
    <row r="548" spans="1:25" ht="13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</row>
    <row r="549" spans="1:25" ht="13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</row>
    <row r="550" spans="1:25" ht="13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</row>
    <row r="551" spans="1:25" ht="13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</row>
    <row r="552" spans="1:25" ht="13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</row>
    <row r="553" spans="1:25" ht="13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</row>
    <row r="554" spans="1:25" ht="13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</row>
    <row r="555" spans="1:25" ht="13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</row>
    <row r="556" spans="1:25" ht="13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</row>
    <row r="557" spans="1:25" ht="13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</row>
    <row r="558" spans="1:25" ht="13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</row>
    <row r="559" spans="1:25" ht="13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</row>
    <row r="560" spans="1:25" ht="13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</row>
    <row r="561" spans="1:25" ht="13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</row>
    <row r="562" spans="1:25" ht="13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</row>
    <row r="563" spans="1:25" ht="13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</row>
    <row r="564" spans="1:25" ht="13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</row>
    <row r="565" spans="1:25" ht="13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</row>
    <row r="566" spans="1:25" ht="13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</row>
    <row r="567" spans="1:25" ht="13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</row>
    <row r="568" spans="1:25" ht="13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</row>
    <row r="569" spans="1:25" ht="13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</row>
    <row r="570" spans="1:25" ht="13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</row>
    <row r="571" spans="1:25" ht="13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</row>
    <row r="572" spans="1:25" ht="13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</row>
    <row r="573" spans="1:25" ht="13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</row>
    <row r="574" spans="1:25" ht="13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</row>
    <row r="575" spans="1:25" ht="13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</row>
    <row r="576" spans="1:25" ht="13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</row>
    <row r="577" spans="1:25" ht="13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</row>
    <row r="578" spans="1:25" ht="13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</row>
    <row r="579" spans="1:25" ht="13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</row>
    <row r="580" spans="1:25" ht="13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</row>
    <row r="581" spans="1:25" ht="13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</row>
    <row r="582" spans="1:25" ht="13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</row>
    <row r="583" spans="1:25" ht="13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</row>
    <row r="584" spans="1:25" ht="13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</row>
    <row r="585" spans="1:25" ht="13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</row>
    <row r="586" spans="1:25" ht="13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</row>
    <row r="587" spans="1:25" ht="13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</row>
    <row r="588" spans="1:25" ht="13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</row>
    <row r="589" spans="1:25" ht="13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</row>
    <row r="590" spans="1:25" ht="13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</row>
    <row r="591" spans="1:25" ht="13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</row>
    <row r="592" spans="1:25" ht="13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</row>
    <row r="593" spans="1:25" ht="13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</row>
    <row r="594" spans="1:25" ht="13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</row>
    <row r="595" spans="1:25" ht="13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</row>
    <row r="596" spans="1:25" ht="13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</row>
    <row r="597" spans="1:25" ht="13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</row>
    <row r="598" spans="1:25" ht="13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</row>
    <row r="599" spans="1:25" ht="13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</row>
    <row r="600" spans="1:25" ht="13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</row>
    <row r="601" spans="1:25" ht="13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</row>
    <row r="602" spans="1:25" ht="13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</row>
    <row r="603" spans="1:25" ht="13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</row>
    <row r="604" spans="1:25" ht="13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</row>
    <row r="605" spans="1:25" ht="13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</row>
    <row r="606" spans="1:25" ht="13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</row>
    <row r="607" spans="1:25" ht="13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</row>
    <row r="608" spans="1:25" ht="13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</row>
    <row r="609" spans="1:25" ht="13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</row>
    <row r="610" spans="1:25" ht="13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</row>
    <row r="611" spans="1:25" ht="13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</row>
    <row r="612" spans="1:25" ht="13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</row>
    <row r="613" spans="1:25" ht="13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</row>
    <row r="614" spans="1:25" ht="13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</row>
    <row r="615" spans="1:25" ht="13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</row>
    <row r="616" spans="1:25" ht="13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</row>
    <row r="617" spans="1:25" ht="13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</row>
    <row r="618" spans="1:25" ht="13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</row>
    <row r="619" spans="1:25" ht="13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</row>
    <row r="620" spans="1:25" ht="13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</row>
    <row r="621" spans="1:25" ht="13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</row>
    <row r="622" spans="1:25" ht="13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</row>
    <row r="623" spans="1:25" ht="13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</row>
    <row r="624" spans="1:25" ht="13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</row>
    <row r="625" spans="1:25" ht="13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</row>
    <row r="626" spans="1:25" ht="13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</row>
    <row r="627" spans="1:25" ht="13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</row>
    <row r="628" spans="1:25" ht="13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</row>
    <row r="629" spans="1:25" ht="13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</row>
    <row r="630" spans="1:25" ht="13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</row>
    <row r="631" spans="1:25" ht="13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</row>
    <row r="632" spans="1:25" ht="13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</row>
    <row r="633" spans="1:25" ht="13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</row>
    <row r="634" spans="1:25" ht="13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</row>
    <row r="635" spans="1:25" ht="13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</row>
    <row r="636" spans="1:25" ht="13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</row>
    <row r="637" spans="1:25" ht="13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</row>
    <row r="638" spans="1:25" ht="13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</row>
    <row r="639" spans="1:25" ht="13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</row>
    <row r="640" spans="1:25" ht="13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</row>
    <row r="641" spans="1:25" ht="13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</row>
    <row r="642" spans="1:25" ht="13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</row>
    <row r="643" spans="1:25" ht="13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</row>
    <row r="644" spans="1:25" ht="13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</row>
    <row r="645" spans="1:25" ht="13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</row>
    <row r="646" spans="1:25" ht="13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</row>
    <row r="647" spans="1:25" ht="13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</row>
    <row r="648" spans="1:25" ht="13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</row>
    <row r="649" spans="1:25" ht="13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</row>
    <row r="650" spans="1:25" ht="13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</row>
    <row r="651" spans="1:25" ht="13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</row>
    <row r="652" spans="1:25" ht="13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</row>
    <row r="653" spans="1:25" ht="13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</row>
    <row r="654" spans="1:25" ht="13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</row>
    <row r="655" spans="1:25" ht="13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</row>
    <row r="656" spans="1:25" ht="13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</row>
    <row r="657" spans="1:25" ht="13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</row>
    <row r="658" spans="1:25" ht="13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</row>
    <row r="659" spans="1:25" ht="13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</row>
    <row r="660" spans="1:25" ht="13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</row>
    <row r="661" spans="1:25" ht="13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</row>
    <row r="662" spans="1:25" ht="13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</row>
    <row r="663" spans="1:25" ht="13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</row>
    <row r="664" spans="1:25" ht="13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</row>
    <row r="665" spans="1:25" ht="13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</row>
    <row r="666" spans="1:25" ht="13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</row>
    <row r="667" spans="1:25" ht="13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</row>
    <row r="668" spans="1:25" ht="13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</row>
    <row r="669" spans="1:25" ht="13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</row>
    <row r="670" spans="1:25" ht="13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</row>
    <row r="671" spans="1:25" ht="13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</row>
    <row r="672" spans="1:25" ht="13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</row>
    <row r="673" spans="1:25" ht="13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</row>
    <row r="674" spans="1:25" ht="13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</row>
    <row r="675" spans="1:25" ht="13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</row>
    <row r="676" spans="1:25" ht="13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</row>
    <row r="677" spans="1:25" ht="13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</row>
    <row r="678" spans="1:25" ht="13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</row>
    <row r="679" spans="1:25" ht="13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</row>
    <row r="680" spans="1:25" ht="13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</row>
    <row r="681" spans="1:25" ht="13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</row>
    <row r="682" spans="1:25" ht="13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</row>
    <row r="683" spans="1:25" ht="13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</row>
    <row r="684" spans="1:25" ht="13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</row>
    <row r="685" spans="1:25" ht="13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</row>
    <row r="686" spans="1:25" ht="13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</row>
    <row r="687" spans="1:25" ht="13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</row>
    <row r="688" spans="1:25" ht="13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</row>
    <row r="689" spans="1:25" ht="13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</row>
    <row r="690" spans="1:25" ht="13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</row>
    <row r="691" spans="1:25" ht="13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</row>
    <row r="692" spans="1:25" ht="13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</row>
    <row r="693" spans="1:25" ht="13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</row>
    <row r="694" spans="1:25" ht="13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</row>
    <row r="695" spans="1:25" ht="13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</row>
    <row r="696" spans="1:25" ht="13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</row>
    <row r="697" spans="1:25" ht="13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</row>
    <row r="698" spans="1:25" ht="13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</row>
    <row r="699" spans="1:25" ht="13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</row>
    <row r="700" spans="1:25" ht="13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</row>
    <row r="701" spans="1:25" ht="13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</row>
    <row r="702" spans="1:25" ht="13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</row>
    <row r="703" spans="1:25" ht="13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</row>
    <row r="704" spans="1:25" ht="13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</row>
    <row r="705" spans="1:25" ht="13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</row>
    <row r="706" spans="1:25" ht="13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</row>
    <row r="707" spans="1:25" ht="13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</row>
    <row r="708" spans="1:25" ht="13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</row>
    <row r="709" spans="1:25" ht="13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</row>
    <row r="710" spans="1:25" ht="13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</row>
    <row r="711" spans="1:25" ht="13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</row>
    <row r="712" spans="1:25" ht="13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</row>
    <row r="713" spans="1:25" ht="13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</row>
    <row r="714" spans="1:25" ht="13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</row>
    <row r="715" spans="1:25" ht="13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</row>
    <row r="716" spans="1:25" ht="13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</row>
    <row r="717" spans="1:25" ht="13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</row>
    <row r="718" spans="1:25" ht="13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</row>
    <row r="719" spans="1:25" ht="13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</row>
    <row r="720" spans="1:25" ht="13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</row>
    <row r="721" spans="1:25" ht="13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</row>
    <row r="722" spans="1:25" ht="13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</row>
    <row r="723" spans="1:25" ht="13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</row>
    <row r="724" spans="1:25" ht="13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</row>
    <row r="725" spans="1:25" ht="13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</row>
    <row r="726" spans="1:25" ht="13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</row>
    <row r="727" spans="1:25" ht="13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</row>
    <row r="728" spans="1:25" ht="13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</row>
    <row r="729" spans="1:25" ht="13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</row>
    <row r="730" spans="1:25" ht="13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</row>
    <row r="731" spans="1:25" ht="13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</row>
    <row r="732" spans="1:25" ht="13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</row>
    <row r="733" spans="1:25" ht="13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</row>
    <row r="734" spans="1:25" ht="13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</row>
    <row r="735" spans="1:25" ht="13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</row>
    <row r="736" spans="1:25" ht="13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</row>
    <row r="737" spans="1:25" ht="13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</row>
    <row r="738" spans="1:25" ht="13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</row>
    <row r="739" spans="1:25" ht="13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</row>
    <row r="740" spans="1:25" ht="13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</row>
    <row r="741" spans="1:25" ht="13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</row>
    <row r="742" spans="1:25" ht="13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</row>
    <row r="743" spans="1:25" ht="13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</row>
    <row r="744" spans="1:25" ht="13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</row>
    <row r="745" spans="1:25" ht="13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</row>
    <row r="746" spans="1:25" ht="13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</row>
    <row r="747" spans="1:25" ht="13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</row>
    <row r="748" spans="1:25" ht="13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</row>
    <row r="749" spans="1:25" ht="13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</row>
    <row r="750" spans="1:25" ht="13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</row>
    <row r="751" spans="1:25" ht="13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</row>
    <row r="752" spans="1:25" ht="13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</row>
    <row r="753" spans="1:25" ht="13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</row>
    <row r="754" spans="1:25" ht="13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</row>
    <row r="755" spans="1:25" ht="13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</row>
    <row r="756" spans="1:25" ht="13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</row>
    <row r="757" spans="1:25" ht="13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</row>
    <row r="758" spans="1:25" ht="13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</row>
    <row r="759" spans="1:25" ht="13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</row>
    <row r="760" spans="1:25" ht="13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</row>
    <row r="761" spans="1:25" ht="13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</row>
    <row r="762" spans="1:25" ht="13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</row>
    <row r="763" spans="1:25" ht="13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</row>
    <row r="764" spans="1:25" ht="13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</row>
    <row r="765" spans="1:25" ht="13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</row>
    <row r="766" spans="1:25" ht="13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</row>
    <row r="767" spans="1:25" ht="13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</row>
    <row r="768" spans="1:25" ht="13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</row>
    <row r="769" spans="1:25" ht="13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</row>
    <row r="770" spans="1:25" ht="13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</row>
    <row r="771" spans="1:25" ht="13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</row>
    <row r="772" spans="1:25" ht="13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</row>
    <row r="773" spans="1:25" ht="13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</row>
    <row r="774" spans="1:25" ht="13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</row>
    <row r="775" spans="1:25" ht="13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</row>
    <row r="776" spans="1:25" ht="13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</row>
    <row r="777" spans="1:25" ht="13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</row>
    <row r="778" spans="1:25" ht="13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</row>
    <row r="779" spans="1:25" ht="13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</row>
    <row r="780" spans="1:25" ht="13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</row>
    <row r="781" spans="1:25" ht="13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</row>
    <row r="782" spans="1:25" ht="13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</row>
    <row r="783" spans="1:25" ht="13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</row>
    <row r="784" spans="1:25" ht="13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</row>
    <row r="785" spans="1:25" ht="13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</row>
    <row r="786" spans="1:25" ht="13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</row>
    <row r="787" spans="1:25" ht="13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</row>
    <row r="788" spans="1:25" ht="13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</row>
    <row r="789" spans="1:25" ht="13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</row>
    <row r="790" spans="1:25" ht="13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</row>
    <row r="791" spans="1:25" ht="13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</row>
    <row r="792" spans="1:25" ht="13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</row>
    <row r="793" spans="1:25" ht="13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</row>
    <row r="794" spans="1:25" ht="13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</row>
    <row r="795" spans="1:25" ht="13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</row>
    <row r="796" spans="1:25" ht="13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</row>
    <row r="797" spans="1:25" ht="13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</row>
    <row r="798" spans="1:25" ht="13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</row>
    <row r="799" spans="1:25" ht="13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</row>
    <row r="800" spans="1:25" ht="13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</row>
    <row r="801" spans="1:25" ht="13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</row>
    <row r="802" spans="1:25" ht="13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</row>
    <row r="803" spans="1:25" ht="13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</row>
    <row r="804" spans="1:25" ht="13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</row>
    <row r="805" spans="1:25" ht="13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</row>
    <row r="806" spans="1:25" ht="13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</row>
    <row r="807" spans="1:25" ht="13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</row>
    <row r="808" spans="1:25" ht="13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</row>
    <row r="809" spans="1:25" ht="13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</row>
    <row r="810" spans="1:25" ht="13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</row>
    <row r="811" spans="1:25" ht="13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</row>
    <row r="812" spans="1:25" ht="13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</row>
    <row r="813" spans="1:25" ht="13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</row>
    <row r="814" spans="1:25" ht="13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</row>
    <row r="815" spans="1:25" ht="13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</row>
    <row r="816" spans="1:25" ht="13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</row>
    <row r="817" spans="1:25" ht="13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</row>
    <row r="818" spans="1:25" ht="13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</row>
    <row r="819" spans="1:25" ht="13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</row>
    <row r="820" spans="1:25" ht="13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</row>
    <row r="821" spans="1:25" ht="13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</row>
    <row r="822" spans="1:25" ht="13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</row>
    <row r="823" spans="1:25" ht="13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</row>
    <row r="824" spans="1:25" ht="13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</row>
    <row r="825" spans="1:25" ht="13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</row>
    <row r="826" spans="1:25" ht="13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</row>
    <row r="827" spans="1:25" ht="13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</row>
    <row r="828" spans="1:25" ht="13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</row>
    <row r="829" spans="1:25" ht="13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</row>
    <row r="830" spans="1:25" ht="13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</row>
    <row r="831" spans="1:25" ht="13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</row>
    <row r="832" spans="1:25" ht="13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</row>
    <row r="833" spans="1:25" ht="13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</row>
    <row r="834" spans="1:25" ht="13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</row>
    <row r="835" spans="1:25" ht="13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</row>
    <row r="836" spans="1:25" ht="13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</row>
    <row r="837" spans="1:25" ht="13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</row>
    <row r="838" spans="1:25" ht="13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</row>
    <row r="839" spans="1:25" ht="13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</row>
    <row r="840" spans="1:25" ht="13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</row>
    <row r="841" spans="1:25" ht="13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</row>
    <row r="842" spans="1:25" ht="13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</row>
    <row r="843" spans="1:25" ht="13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</row>
    <row r="844" spans="1:25" ht="13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</row>
    <row r="845" spans="1:25" ht="13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</row>
    <row r="846" spans="1:25" ht="13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</row>
    <row r="847" spans="1:25" ht="13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</row>
    <row r="848" spans="1:25" ht="13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</row>
    <row r="849" spans="1:25" ht="13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</row>
    <row r="850" spans="1:25" ht="13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</row>
    <row r="851" spans="1:25" ht="13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</row>
    <row r="852" spans="1:25" ht="13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</row>
    <row r="853" spans="1:25" ht="13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</row>
    <row r="854" spans="1:25" ht="13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</row>
    <row r="855" spans="1:25" ht="13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</row>
    <row r="856" spans="1:25" ht="13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</row>
    <row r="857" spans="1:25" ht="13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</row>
    <row r="858" spans="1:25" ht="13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</row>
    <row r="859" spans="1:25" ht="13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</row>
    <row r="860" spans="1:25" ht="13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</row>
    <row r="861" spans="1:25" ht="13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</row>
    <row r="862" spans="1:25" ht="13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</row>
    <row r="863" spans="1:25" ht="13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</row>
    <row r="864" spans="1:25" ht="13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</row>
    <row r="865" spans="1:25" ht="13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</row>
    <row r="866" spans="1:25" ht="13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</row>
    <row r="867" spans="1:25" ht="13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</row>
    <row r="868" spans="1:25" ht="13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</row>
    <row r="869" spans="1:25" ht="13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</row>
    <row r="870" spans="1:25" ht="13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</row>
    <row r="871" spans="1:25" ht="13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</row>
    <row r="872" spans="1:25" ht="13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</row>
    <row r="873" spans="1:25" ht="13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</row>
    <row r="874" spans="1:25" ht="13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</row>
    <row r="875" spans="1:25" ht="13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</row>
    <row r="876" spans="1:25" ht="13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</row>
    <row r="877" spans="1:25" ht="13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</row>
    <row r="878" spans="1:25" ht="13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</row>
    <row r="879" spans="1:25" ht="13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</row>
    <row r="880" spans="1:25" ht="13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</row>
    <row r="881" spans="1:25" ht="13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</row>
    <row r="882" spans="1:25" ht="13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</row>
    <row r="883" spans="1:25" ht="13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</row>
    <row r="884" spans="1:25" ht="13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</row>
    <row r="885" spans="1:25" ht="13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</row>
    <row r="886" spans="1:25" ht="13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</row>
    <row r="887" spans="1:25" ht="13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</row>
    <row r="888" spans="1:25" ht="13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</row>
    <row r="889" spans="1:25" ht="13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</row>
    <row r="890" spans="1:25" ht="13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</row>
    <row r="891" spans="1:25" ht="13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</row>
    <row r="892" spans="1:25" ht="13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</row>
    <row r="893" spans="1:25" ht="13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</row>
    <row r="894" spans="1:25" ht="13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</row>
    <row r="895" spans="1:25" ht="13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</row>
    <row r="896" spans="1:25" ht="13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</row>
    <row r="897" spans="1:25" ht="13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</row>
    <row r="898" spans="1:25" ht="13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</row>
    <row r="899" spans="1:25" ht="13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</row>
    <row r="900" spans="1:25" ht="13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</row>
    <row r="901" spans="1:25" ht="13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</row>
    <row r="902" spans="1:25" ht="13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</row>
    <row r="903" spans="1:25" ht="13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</row>
    <row r="904" spans="1:25" ht="13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</row>
    <row r="905" spans="1:25" ht="13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</row>
    <row r="906" spans="1:25" ht="13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</row>
    <row r="907" spans="1:25" ht="13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</row>
    <row r="908" spans="1:25" ht="13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</row>
    <row r="909" spans="1:25" ht="13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</row>
    <row r="910" spans="1:25" ht="13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</row>
    <row r="911" spans="1:25" ht="13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</row>
    <row r="912" spans="1:25" ht="13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</row>
    <row r="913" spans="1:25" ht="13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</row>
    <row r="914" spans="1:25" ht="13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</row>
    <row r="915" spans="1:25" ht="13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</row>
    <row r="916" spans="1:25" ht="13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</row>
    <row r="917" spans="1:25" ht="13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</row>
    <row r="918" spans="1:25" ht="13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</row>
    <row r="919" spans="1:25" ht="13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</row>
    <row r="920" spans="1:25" ht="13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</row>
    <row r="921" spans="1:25" ht="13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</row>
    <row r="922" spans="1:25" ht="13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</row>
    <row r="923" spans="1:25" ht="13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</row>
    <row r="924" spans="1:25" ht="13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</row>
    <row r="925" spans="1:25" ht="13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</row>
    <row r="926" spans="1:25" ht="13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</row>
    <row r="927" spans="1:25" ht="13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</row>
    <row r="928" spans="1:25" ht="13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</row>
    <row r="929" spans="1:25" ht="13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</row>
    <row r="930" spans="1:25" ht="13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</row>
    <row r="931" spans="1:25" ht="13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</row>
    <row r="932" spans="1:25" ht="13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</row>
    <row r="933" spans="1:25" ht="13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</row>
    <row r="934" spans="1:25" ht="13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</row>
    <row r="935" spans="1:25" ht="13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</row>
    <row r="936" spans="1:25" ht="13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</row>
    <row r="937" spans="1:25" ht="13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</row>
    <row r="938" spans="1:25" ht="13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</row>
    <row r="939" spans="1:25" ht="13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</row>
    <row r="940" spans="1:25" ht="13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</row>
    <row r="941" spans="1:25" ht="13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</row>
    <row r="942" spans="1:25" ht="13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</row>
    <row r="943" spans="1:25" ht="13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</row>
    <row r="944" spans="1:25" ht="13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</row>
    <row r="945" spans="1:25" ht="13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</row>
    <row r="946" spans="1:25" ht="13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</row>
    <row r="947" spans="1:25" ht="13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</row>
    <row r="948" spans="1:25" ht="13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</row>
    <row r="949" spans="1:25" ht="13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</row>
    <row r="950" spans="1:25" ht="13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</row>
    <row r="951" spans="1:25" ht="13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</row>
    <row r="952" spans="1:25" ht="13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</row>
    <row r="953" spans="1:25" ht="13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</row>
    <row r="954" spans="1:25" ht="13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</row>
    <row r="955" spans="1:25" ht="13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</row>
    <row r="956" spans="1:25" ht="13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</row>
    <row r="957" spans="1:25" ht="13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</row>
    <row r="958" spans="1:25" ht="13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</row>
    <row r="959" spans="1:25" ht="13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</row>
    <row r="960" spans="1:25" ht="13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</row>
    <row r="961" spans="1:25" ht="13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</row>
    <row r="962" spans="1:25" ht="13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</row>
    <row r="963" spans="1:25" ht="13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</row>
    <row r="964" spans="1:25" ht="13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</row>
    <row r="965" spans="1:25" ht="13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</row>
    <row r="966" spans="1:25" ht="13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</row>
    <row r="967" spans="1:25" ht="13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</row>
    <row r="968" spans="1:25" ht="13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</row>
    <row r="969" spans="1:25" ht="13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</row>
    <row r="970" spans="1:25" ht="13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</row>
    <row r="971" spans="1:25" ht="13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</row>
    <row r="972" spans="1:25" ht="13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</row>
    <row r="973" spans="1:25" ht="13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</row>
    <row r="974" spans="1:25" ht="13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</row>
    <row r="975" spans="1:25" ht="13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</row>
    <row r="976" spans="1:25" ht="13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</row>
    <row r="977" spans="1:25" ht="13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</row>
    <row r="978" spans="1:25" ht="13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</row>
    <row r="979" spans="1:25" ht="13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</row>
    <row r="980" spans="1:25" ht="13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</row>
    <row r="981" spans="1:25" ht="13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</row>
    <row r="982" spans="1:25" ht="13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</row>
    <row r="983" spans="1:25" ht="13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</row>
    <row r="984" spans="1:25" ht="13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</row>
    <row r="985" spans="1:25" ht="13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</row>
    <row r="986" spans="1:25" ht="13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</row>
    <row r="987" spans="1:25" ht="13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</row>
    <row r="988" spans="1:25" ht="13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</row>
    <row r="989" spans="1:25" ht="13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</row>
    <row r="990" spans="1:25" ht="13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</row>
    <row r="991" spans="1:25" ht="13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</row>
    <row r="992" spans="1:25" ht="13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</row>
    <row r="993" spans="1:25" ht="13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</row>
    <row r="994" spans="1:25" ht="13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</row>
    <row r="995" spans="1:25" ht="13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</row>
    <row r="996" spans="1:25" ht="13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</row>
    <row r="997" spans="1:25" ht="13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</row>
    <row r="998" spans="1:25" ht="13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</row>
    <row r="999" spans="1:25" ht="13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</row>
    <row r="1000" spans="1:25" ht="13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</row>
    <row r="1001" spans="1:25" ht="13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</row>
    <row r="1002" spans="1:25" ht="13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</row>
    <row r="1003" spans="1:25" ht="13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</row>
  </sheetData>
  <mergeCells count="9">
    <mergeCell ref="I73:K73"/>
    <mergeCell ref="L73:O73"/>
    <mergeCell ref="C5:H5"/>
    <mergeCell ref="I5:K5"/>
    <mergeCell ref="L5:O5"/>
    <mergeCell ref="C72:H72"/>
    <mergeCell ref="I72:K72"/>
    <mergeCell ref="L72:O72"/>
    <mergeCell ref="C73:H73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Taulukko1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2023-09-29T07:34:38Z</dcterms:created>
  <dcterms:modified xsi:type="dcterms:W3CDTF">2023-11-09T08:44:56Z</dcterms:modified>
</cp:coreProperties>
</file>