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AAA SES\Talous, tilinpäätös ym\2023\"/>
    </mc:Choice>
  </mc:AlternateContent>
  <xr:revisionPtr revIDLastSave="0" documentId="8_{7FBF3B37-5410-42EE-A08B-633DE470FC7C}" xr6:coauthVersionLast="47" xr6:coauthVersionMax="47" xr10:uidLastSave="{00000000-0000-0000-0000-000000000000}"/>
  <bookViews>
    <workbookView xWindow="290" yWindow="870" windowWidth="18910" windowHeight="993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ZyMRyem3IFjg3CqOY/heoo89a1EVP4IaeMLabIjjnHk="/>
    </ext>
  </extLst>
</workbook>
</file>

<file path=xl/calcChain.xml><?xml version="1.0" encoding="utf-8"?>
<calcChain xmlns="http://schemas.openxmlformats.org/spreadsheetml/2006/main">
  <c r="L5" i="1" l="1"/>
  <c r="N5" i="1"/>
  <c r="L53" i="1"/>
  <c r="L51" i="1"/>
  <c r="L50" i="1"/>
  <c r="L49" i="1"/>
  <c r="L48" i="1"/>
  <c r="L47" i="1"/>
  <c r="L46" i="1"/>
  <c r="L45" i="1"/>
  <c r="L43" i="1"/>
  <c r="L42" i="1"/>
  <c r="L41" i="1"/>
  <c r="L40" i="1"/>
  <c r="L39" i="1"/>
  <c r="L38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2" i="1"/>
  <c r="L11" i="1"/>
  <c r="L10" i="1"/>
  <c r="L8" i="1"/>
  <c r="L7" i="1"/>
  <c r="L6" i="1"/>
  <c r="N50" i="1"/>
  <c r="N38" i="1"/>
  <c r="N18" i="1"/>
  <c r="N14" i="1"/>
  <c r="N10" i="1" s="1"/>
  <c r="G50" i="1"/>
  <c r="G38" i="1"/>
  <c r="G18" i="1"/>
  <c r="G14" i="1"/>
  <c r="G5" i="1"/>
  <c r="E50" i="1"/>
  <c r="E38" i="1"/>
  <c r="E18" i="1"/>
  <c r="E14" i="1"/>
  <c r="E5" i="1"/>
  <c r="N35" i="1" l="1"/>
  <c r="E10" i="1"/>
  <c r="E35" i="1" s="1"/>
  <c r="E45" i="1" s="1"/>
  <c r="E53" i="1" s="1"/>
  <c r="G10" i="1"/>
  <c r="G35" i="1" s="1"/>
  <c r="G45" i="1" s="1"/>
  <c r="G53" i="1" s="1"/>
  <c r="N45" i="1"/>
  <c r="N53" i="1" s="1"/>
</calcChain>
</file>

<file path=xl/sharedStrings.xml><?xml version="1.0" encoding="utf-8"?>
<sst xmlns="http://schemas.openxmlformats.org/spreadsheetml/2006/main" count="58" uniqueCount="47">
  <si>
    <t>Suomi-Espanja Seura ry</t>
  </si>
  <si>
    <t>TP 2022</t>
  </si>
  <si>
    <t>E 2019</t>
  </si>
  <si>
    <t>I-IX/2018</t>
  </si>
  <si>
    <t>LISX/2018</t>
  </si>
  <si>
    <t>VARSINAISEN TOIMINNAN TUOTOT</t>
  </si>
  <si>
    <t>Ilmoitustuotot</t>
  </si>
  <si>
    <t>Jäsentapahtumat</t>
  </si>
  <si>
    <t>Muut tuotot</t>
  </si>
  <si>
    <t>VARSINAISEN TOIMINNAN KULUT</t>
  </si>
  <si>
    <t>Henkilöstökulut</t>
  </si>
  <si>
    <t>Mainoskulut</t>
  </si>
  <si>
    <t>MUUT KULUT</t>
  </si>
  <si>
    <t xml:space="preserve">Toimiston vuokra </t>
  </si>
  <si>
    <t>Toimiston kulut</t>
  </si>
  <si>
    <t>MUUT VARSINAISEN TOIMINNAN KULUT</t>
  </si>
  <si>
    <t>Matkakulut</t>
  </si>
  <si>
    <t>Kokous- ja neuvottelukulut</t>
  </si>
  <si>
    <t>Tietoliikenne, internet, puhelin</t>
  </si>
  <si>
    <t>Konttoritarvikkeet</t>
  </si>
  <si>
    <t>Postikulut</t>
  </si>
  <si>
    <t>Esitteet, messut</t>
  </si>
  <si>
    <t>Pankin kulut</t>
  </si>
  <si>
    <t>Jäsenmaksut</t>
  </si>
  <si>
    <t>Jäsenrekisteri ja nettisivut</t>
  </si>
  <si>
    <t>Kirjanpito</t>
  </si>
  <si>
    <t>Tilintarkastus</t>
  </si>
  <si>
    <t>Muut hallintokulut</t>
  </si>
  <si>
    <t>SES-lehden kulut</t>
  </si>
  <si>
    <t>Apurahat</t>
  </si>
  <si>
    <t>KULUJÄÄMÄ</t>
  </si>
  <si>
    <t>VARAINHANKINTA</t>
  </si>
  <si>
    <t>Tuotot</t>
  </si>
  <si>
    <t>Provisiot</t>
  </si>
  <si>
    <t>Avustukset</t>
  </si>
  <si>
    <t>Arpajaiset ja muu varainhankinta</t>
  </si>
  <si>
    <t>Kulut</t>
  </si>
  <si>
    <t>TUOTTOJÄÄMÄ</t>
  </si>
  <si>
    <t>SIJOITUS- JA RAHOITUSTOIMINTA</t>
  </si>
  <si>
    <t>Tuotto/kulujäämä</t>
  </si>
  <si>
    <t>Satunnaiset erät</t>
  </si>
  <si>
    <t>TULOS</t>
  </si>
  <si>
    <t>TILINPÄÄTÖS 2023</t>
  </si>
  <si>
    <t>TA 2023</t>
  </si>
  <si>
    <t>TP 2023</t>
  </si>
  <si>
    <t>Erotus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</si>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</sst>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1"/>
      <color theme="1"/>
      <name val="Cambria"/>
    </font>
    <font>
      <sz val="11"/>
      <color theme="1"/>
      <name val="Cambria"/>
    </font>
    <font>
      <b/>
      <sz val="14"/>
      <color theme="1"/>
      <name val="Cambria"/>
    </font>
    <font>
      <sz val="10"/>
      <color theme="1"/>
      <name val="Arial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/>
    <xf numFmtId="3" fontId="1" fillId="2" borderId="1" xfId="0" applyNumberFormat="1" applyFont="1" applyFill="1" applyBorder="1"/>
    <xf numFmtId="3" fontId="1" fillId="0" borderId="0" xfId="0" applyNumberFormat="1" applyFont="1"/>
    <xf numFmtId="4" fontId="1" fillId="0" borderId="0" xfId="0" applyNumberFormat="1" applyFont="1"/>
    <xf numFmtId="3" fontId="2" fillId="2" borderId="1" xfId="0" applyNumberFormat="1" applyFont="1" applyFill="1" applyBorder="1"/>
    <xf numFmtId="3" fontId="2" fillId="0" borderId="0" xfId="0" applyNumberFormat="1" applyFont="1"/>
    <xf numFmtId="4" fontId="2" fillId="0" borderId="0" xfId="0" applyNumberFormat="1" applyFont="1"/>
    <xf numFmtId="0" fontId="4" fillId="2" borderId="1" xfId="0" applyFont="1" applyFill="1" applyBorder="1"/>
    <xf numFmtId="0" fontId="1" fillId="2" borderId="1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/>
    <xf numFmtId="3" fontId="2" fillId="3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workbookViewId="0">
      <selection activeCell="P15" sqref="P15"/>
    </sheetView>
  </sheetViews>
  <sheetFormatPr defaultColWidth="12.54296875" defaultRowHeight="15" customHeight="1" x14ac:dyDescent="0.25"/>
  <cols>
    <col min="1" max="3" width="9.1796875" customWidth="1"/>
    <col min="4" max="4" width="14.54296875" customWidth="1"/>
    <col min="5" max="5" width="11" customWidth="1"/>
    <col min="6" max="6" width="2.7265625" customWidth="1"/>
    <col min="7" max="7" width="9.1796875" customWidth="1"/>
    <col min="8" max="9" width="8.54296875" hidden="1" customWidth="1"/>
    <col min="10" max="10" width="9.1796875" hidden="1" customWidth="1"/>
    <col min="11" max="11" width="2.54296875" customWidth="1"/>
    <col min="12" max="12" width="10.1796875" customWidth="1"/>
    <col min="13" max="13" width="2.54296875" customWidth="1"/>
    <col min="14" max="15" width="9.1796875" customWidth="1"/>
    <col min="16" max="28" width="8.54296875" customWidth="1"/>
  </cols>
  <sheetData>
    <row r="1" spans="1:28" ht="19.5" customHeight="1" x14ac:dyDescent="0.35">
      <c r="A1" s="1" t="s">
        <v>0</v>
      </c>
      <c r="B1" s="2"/>
      <c r="C1" s="2"/>
      <c r="D1" s="1"/>
      <c r="E1" s="3" t="s">
        <v>42</v>
      </c>
      <c r="F1" s="3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x14ac:dyDescent="0.3">
      <c r="A2" s="2"/>
      <c r="B2" s="2"/>
      <c r="C2" s="2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4.25" customHeight="1" x14ac:dyDescent="0.3">
      <c r="A3" s="2"/>
      <c r="B3" s="2"/>
      <c r="C3" s="2"/>
      <c r="D3" s="1"/>
      <c r="E3" s="4" t="s">
        <v>44</v>
      </c>
      <c r="F3" s="5"/>
      <c r="G3" s="5" t="s">
        <v>43</v>
      </c>
      <c r="H3" s="5" t="s">
        <v>2</v>
      </c>
      <c r="I3" s="5" t="s">
        <v>3</v>
      </c>
      <c r="J3" s="5" t="s">
        <v>4</v>
      </c>
      <c r="K3" s="5"/>
      <c r="L3" s="15" t="s">
        <v>45</v>
      </c>
      <c r="M3" s="5"/>
      <c r="N3" s="5" t="s">
        <v>1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customHeight="1" x14ac:dyDescent="0.3">
      <c r="A4" s="2"/>
      <c r="B4" s="2"/>
      <c r="C4" s="2"/>
      <c r="D4" s="2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.25" customHeight="1" x14ac:dyDescent="0.3">
      <c r="A5" s="1" t="s">
        <v>5</v>
      </c>
      <c r="B5" s="2"/>
      <c r="C5" s="2"/>
      <c r="D5" s="2"/>
      <c r="E5" s="7">
        <f>SUM(E6:E8)</f>
        <v>8223</v>
      </c>
      <c r="F5" s="8"/>
      <c r="G5" s="8">
        <f>SUM(G6:G8)</f>
        <v>8400</v>
      </c>
      <c r="H5" s="8">
        <v>3690</v>
      </c>
      <c r="I5" s="2"/>
      <c r="J5" s="2"/>
      <c r="K5" s="2"/>
      <c r="L5" s="8">
        <f>+E5-G5</f>
        <v>-177</v>
      </c>
      <c r="M5" s="2"/>
      <c r="N5" s="8">
        <f>SUM(N6:N8)</f>
        <v>4450</v>
      </c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4.25" customHeight="1" x14ac:dyDescent="0.3">
      <c r="A6" s="2" t="s">
        <v>6</v>
      </c>
      <c r="B6" s="2"/>
      <c r="C6" s="2"/>
      <c r="D6" s="2"/>
      <c r="E6" s="10">
        <v>460</v>
      </c>
      <c r="F6" s="11"/>
      <c r="G6" s="11">
        <v>500</v>
      </c>
      <c r="H6" s="11">
        <v>1200</v>
      </c>
      <c r="I6" s="2">
        <v>30</v>
      </c>
      <c r="J6" s="2">
        <v>360</v>
      </c>
      <c r="K6" s="2"/>
      <c r="L6" s="11">
        <f t="shared" ref="L6:L53" si="0">+E6-G6</f>
        <v>-40</v>
      </c>
      <c r="M6" s="2"/>
      <c r="N6" s="11">
        <v>300</v>
      </c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25" customHeight="1" x14ac:dyDescent="0.3">
      <c r="A7" s="2" t="s">
        <v>7</v>
      </c>
      <c r="B7" s="2"/>
      <c r="C7" s="2"/>
      <c r="D7" s="2"/>
      <c r="E7" s="10">
        <v>7763</v>
      </c>
      <c r="F7" s="11"/>
      <c r="G7" s="2">
        <v>7900</v>
      </c>
      <c r="H7" s="11">
        <v>2300</v>
      </c>
      <c r="I7" s="11">
        <v>2974</v>
      </c>
      <c r="J7" s="11">
        <v>3054</v>
      </c>
      <c r="K7" s="11"/>
      <c r="L7" s="2">
        <f t="shared" si="0"/>
        <v>-137</v>
      </c>
      <c r="M7" s="11"/>
      <c r="N7" s="2">
        <v>4150</v>
      </c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4.25" customHeight="1" x14ac:dyDescent="0.3">
      <c r="A8" s="2" t="s">
        <v>8</v>
      </c>
      <c r="B8" s="2"/>
      <c r="C8" s="2"/>
      <c r="D8" s="2"/>
      <c r="E8" s="10">
        <v>0</v>
      </c>
      <c r="F8" s="11"/>
      <c r="G8" s="2">
        <v>0</v>
      </c>
      <c r="H8" s="11">
        <v>190</v>
      </c>
      <c r="I8" s="2">
        <v>80</v>
      </c>
      <c r="J8" s="2">
        <v>90</v>
      </c>
      <c r="K8" s="2"/>
      <c r="L8" s="2">
        <f t="shared" si="0"/>
        <v>0</v>
      </c>
      <c r="M8" s="2"/>
      <c r="N8" s="2"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4.25" customHeight="1" x14ac:dyDescent="0.3">
      <c r="A9" s="2"/>
      <c r="B9" s="2"/>
      <c r="C9" s="2"/>
      <c r="D9" s="2"/>
      <c r="E9" s="6"/>
      <c r="F9" s="2"/>
      <c r="G9" s="2"/>
      <c r="H9" s="2"/>
      <c r="I9" s="2"/>
      <c r="J9" s="2"/>
      <c r="K9" s="2"/>
      <c r="L9" s="16" t="s">
        <v>46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4.25" customHeight="1" x14ac:dyDescent="0.3">
      <c r="A10" s="1" t="s">
        <v>9</v>
      </c>
      <c r="B10" s="2"/>
      <c r="C10" s="2"/>
      <c r="D10" s="2"/>
      <c r="E10" s="7">
        <f>SUM(E11:E12)+E14+E18</f>
        <v>38130</v>
      </c>
      <c r="F10" s="8"/>
      <c r="G10" s="8">
        <f>SUM(G11:G12)+G14+G18</f>
        <v>36070</v>
      </c>
      <c r="H10" s="8">
        <v>32845</v>
      </c>
      <c r="I10" s="2"/>
      <c r="J10" s="2"/>
      <c r="K10" s="2"/>
      <c r="L10" s="8">
        <f t="shared" si="0"/>
        <v>2060</v>
      </c>
      <c r="M10" s="2"/>
      <c r="N10" s="8">
        <f>SUM(N11:N12)+N14+N18</f>
        <v>28729.62</v>
      </c>
      <c r="O10" s="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4.25" customHeight="1" x14ac:dyDescent="0.3">
      <c r="A11" s="2" t="s">
        <v>10</v>
      </c>
      <c r="B11" s="2"/>
      <c r="C11" s="2"/>
      <c r="D11" s="2"/>
      <c r="E11" s="10">
        <v>0</v>
      </c>
      <c r="F11" s="11"/>
      <c r="G11" s="2">
        <v>0</v>
      </c>
      <c r="H11" s="11">
        <v>1100</v>
      </c>
      <c r="I11" s="2">
        <v>300</v>
      </c>
      <c r="J11" s="2">
        <v>300</v>
      </c>
      <c r="K11" s="2"/>
      <c r="L11" s="2">
        <f t="shared" si="0"/>
        <v>0</v>
      </c>
      <c r="M11" s="2"/>
      <c r="N11" s="2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4.25" customHeight="1" x14ac:dyDescent="0.3">
      <c r="A12" s="2" t="s">
        <v>11</v>
      </c>
      <c r="B12" s="2"/>
      <c r="C12" s="2"/>
      <c r="D12" s="2"/>
      <c r="E12" s="10">
        <v>0</v>
      </c>
      <c r="F12" s="11"/>
      <c r="G12" s="2">
        <v>0</v>
      </c>
      <c r="H12" s="11">
        <v>0</v>
      </c>
      <c r="I12" s="2">
        <v>0</v>
      </c>
      <c r="J12" s="2">
        <v>0</v>
      </c>
      <c r="K12" s="2"/>
      <c r="L12" s="2">
        <f t="shared" si="0"/>
        <v>0</v>
      </c>
      <c r="M12" s="2"/>
      <c r="N12" s="2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4.25" customHeight="1" x14ac:dyDescent="0.3">
      <c r="A13" s="2"/>
      <c r="B13" s="2"/>
      <c r="C13" s="2"/>
      <c r="D13" s="2"/>
      <c r="E13" s="6"/>
      <c r="F13" s="2"/>
      <c r="G13" s="2"/>
      <c r="H13" s="2"/>
      <c r="I13" s="2"/>
      <c r="J13" s="2"/>
      <c r="K13" s="2"/>
      <c r="L13" s="16" t="s">
        <v>46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4.25" customHeight="1" x14ac:dyDescent="0.3">
      <c r="A14" s="1" t="s">
        <v>12</v>
      </c>
      <c r="B14" s="2"/>
      <c r="C14" s="2"/>
      <c r="D14" s="2"/>
      <c r="E14" s="7">
        <f>SUM(E15:E16)</f>
        <v>1073</v>
      </c>
      <c r="F14" s="8"/>
      <c r="G14" s="8">
        <f>SUM(G15:G16)</f>
        <v>1050</v>
      </c>
      <c r="H14" s="8">
        <v>1595</v>
      </c>
      <c r="I14" s="2"/>
      <c r="J14" s="2"/>
      <c r="K14" s="2"/>
      <c r="L14" s="8">
        <f t="shared" si="0"/>
        <v>23</v>
      </c>
      <c r="M14" s="2"/>
      <c r="N14" s="8">
        <f>SUM(N15:N16)</f>
        <v>984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4.25" customHeight="1" x14ac:dyDescent="0.3">
      <c r="A15" s="2" t="s">
        <v>13</v>
      </c>
      <c r="B15" s="2"/>
      <c r="C15" s="2"/>
      <c r="D15" s="2"/>
      <c r="E15" s="10">
        <v>0</v>
      </c>
      <c r="F15" s="11"/>
      <c r="G15" s="2">
        <v>0</v>
      </c>
      <c r="H15" s="11">
        <v>1500</v>
      </c>
      <c r="I15" s="2"/>
      <c r="J15" s="2"/>
      <c r="K15" s="2"/>
      <c r="L15" s="2">
        <f t="shared" si="0"/>
        <v>0</v>
      </c>
      <c r="M15" s="2"/>
      <c r="N15" s="2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.25" customHeight="1" x14ac:dyDescent="0.3">
      <c r="A16" s="2" t="s">
        <v>14</v>
      </c>
      <c r="B16" s="2"/>
      <c r="C16" s="2"/>
      <c r="D16" s="2"/>
      <c r="E16" s="10">
        <v>1073</v>
      </c>
      <c r="F16" s="11"/>
      <c r="G16" s="2">
        <v>1050</v>
      </c>
      <c r="H16" s="11">
        <v>95</v>
      </c>
      <c r="I16" s="2"/>
      <c r="J16" s="2"/>
      <c r="K16" s="2"/>
      <c r="L16" s="2">
        <f t="shared" si="0"/>
        <v>23</v>
      </c>
      <c r="M16" s="2"/>
      <c r="N16" s="2">
        <v>984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4.25" customHeight="1" x14ac:dyDescent="0.3">
      <c r="A17" s="2"/>
      <c r="B17" s="2"/>
      <c r="C17" s="2"/>
      <c r="D17" s="2"/>
      <c r="E17" s="10"/>
      <c r="F17" s="11"/>
      <c r="G17" s="2"/>
      <c r="H17" s="2"/>
      <c r="I17" s="2"/>
      <c r="J17" s="2"/>
      <c r="K17" s="2"/>
      <c r="L17" s="16" t="s">
        <v>46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4.25" customHeight="1" x14ac:dyDescent="0.3">
      <c r="A18" s="1" t="s">
        <v>15</v>
      </c>
      <c r="B18" s="2"/>
      <c r="C18" s="2"/>
      <c r="D18" s="2"/>
      <c r="E18" s="7">
        <f>SUM(E19:E33)</f>
        <v>37057</v>
      </c>
      <c r="F18" s="8"/>
      <c r="G18" s="8">
        <f>SUM(G19:G33)</f>
        <v>35020</v>
      </c>
      <c r="H18" s="8">
        <v>30150</v>
      </c>
      <c r="I18" s="2"/>
      <c r="J18" s="2"/>
      <c r="K18" s="2"/>
      <c r="L18" s="8">
        <f t="shared" si="0"/>
        <v>2037</v>
      </c>
      <c r="M18" s="2"/>
      <c r="N18" s="8">
        <f>SUM(N19:N33)</f>
        <v>27745.62</v>
      </c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4.25" customHeight="1" x14ac:dyDescent="0.3">
      <c r="A19" s="2" t="s">
        <v>16</v>
      </c>
      <c r="B19" s="2"/>
      <c r="C19" s="2"/>
      <c r="D19" s="2"/>
      <c r="E19" s="10">
        <v>150</v>
      </c>
      <c r="F19" s="11"/>
      <c r="G19" s="2">
        <v>100</v>
      </c>
      <c r="H19" s="11">
        <v>200</v>
      </c>
      <c r="I19" s="2">
        <v>87.56</v>
      </c>
      <c r="J19" s="2">
        <v>90</v>
      </c>
      <c r="K19" s="2"/>
      <c r="L19" s="2">
        <f t="shared" si="0"/>
        <v>50</v>
      </c>
      <c r="M19" s="2"/>
      <c r="N19" s="2"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4.25" customHeight="1" x14ac:dyDescent="0.3">
      <c r="A20" s="2" t="s">
        <v>17</v>
      </c>
      <c r="B20" s="2"/>
      <c r="C20" s="2"/>
      <c r="D20" s="2"/>
      <c r="E20" s="10">
        <v>463</v>
      </c>
      <c r="F20" s="11"/>
      <c r="G20" s="11">
        <v>100</v>
      </c>
      <c r="H20" s="11">
        <v>1350</v>
      </c>
      <c r="I20" s="12">
        <v>1052.79</v>
      </c>
      <c r="J20" s="12">
        <v>1055</v>
      </c>
      <c r="K20" s="12"/>
      <c r="L20" s="11">
        <f t="shared" si="0"/>
        <v>363</v>
      </c>
      <c r="M20" s="12"/>
      <c r="N20" s="11">
        <v>316.17</v>
      </c>
      <c r="O20" s="1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4.25" customHeight="1" x14ac:dyDescent="0.3">
      <c r="A21" s="2" t="s">
        <v>18</v>
      </c>
      <c r="B21" s="2"/>
      <c r="C21" s="2"/>
      <c r="D21" s="2"/>
      <c r="E21" s="10">
        <v>268</v>
      </c>
      <c r="F21" s="11"/>
      <c r="G21" s="2">
        <v>100</v>
      </c>
      <c r="H21" s="11">
        <v>0</v>
      </c>
      <c r="I21" s="2">
        <v>148.80000000000001</v>
      </c>
      <c r="J21" s="2">
        <v>150</v>
      </c>
      <c r="K21" s="2"/>
      <c r="L21" s="2">
        <f t="shared" si="0"/>
        <v>168</v>
      </c>
      <c r="M21" s="2"/>
      <c r="N21" s="2">
        <v>163.68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 customHeight="1" x14ac:dyDescent="0.3">
      <c r="A22" s="2" t="s">
        <v>19</v>
      </c>
      <c r="B22" s="2"/>
      <c r="C22" s="2"/>
      <c r="D22" s="2"/>
      <c r="E22" s="10">
        <v>14</v>
      </c>
      <c r="F22" s="11"/>
      <c r="G22" s="2">
        <v>150</v>
      </c>
      <c r="H22" s="11"/>
      <c r="I22" s="2"/>
      <c r="J22" s="2"/>
      <c r="K22" s="2"/>
      <c r="L22" s="2">
        <f t="shared" si="0"/>
        <v>-136</v>
      </c>
      <c r="M22" s="2"/>
      <c r="N22" s="2">
        <v>319.99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4.25" customHeight="1" x14ac:dyDescent="0.3">
      <c r="A23" s="2" t="s">
        <v>20</v>
      </c>
      <c r="B23" s="2"/>
      <c r="C23" s="2"/>
      <c r="D23" s="2"/>
      <c r="E23" s="10">
        <v>1467</v>
      </c>
      <c r="F23" s="11"/>
      <c r="G23" s="11">
        <v>1200</v>
      </c>
      <c r="H23" s="11">
        <v>2065</v>
      </c>
      <c r="I23" s="12">
        <v>1269.69</v>
      </c>
      <c r="J23" s="12">
        <v>1305</v>
      </c>
      <c r="K23" s="12"/>
      <c r="L23" s="11">
        <f t="shared" si="0"/>
        <v>267</v>
      </c>
      <c r="M23" s="12"/>
      <c r="N23" s="11">
        <v>758.66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4.25" customHeight="1" x14ac:dyDescent="0.3">
      <c r="A24" s="2" t="s">
        <v>21</v>
      </c>
      <c r="B24" s="2"/>
      <c r="C24" s="2"/>
      <c r="D24" s="2"/>
      <c r="E24" s="10">
        <v>1527</v>
      </c>
      <c r="F24" s="11"/>
      <c r="G24" s="11">
        <v>1800</v>
      </c>
      <c r="H24" s="11">
        <v>2000</v>
      </c>
      <c r="I24" s="12">
        <v>639.32000000000005</v>
      </c>
      <c r="J24" s="12">
        <v>910</v>
      </c>
      <c r="K24" s="12"/>
      <c r="L24" s="11">
        <f t="shared" si="0"/>
        <v>-273</v>
      </c>
      <c r="M24" s="12"/>
      <c r="N24" s="11">
        <v>0</v>
      </c>
      <c r="O24" s="1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4.25" customHeight="1" x14ac:dyDescent="0.3">
      <c r="A25" s="2" t="s">
        <v>22</v>
      </c>
      <c r="B25" s="2"/>
      <c r="C25" s="2"/>
      <c r="D25" s="2"/>
      <c r="E25" s="10">
        <v>603</v>
      </c>
      <c r="F25" s="11"/>
      <c r="G25" s="11">
        <v>650</v>
      </c>
      <c r="H25" s="11">
        <v>360</v>
      </c>
      <c r="I25" s="12">
        <v>267.89</v>
      </c>
      <c r="J25" s="12">
        <v>270</v>
      </c>
      <c r="K25" s="12"/>
      <c r="L25" s="11">
        <f t="shared" si="0"/>
        <v>-47</v>
      </c>
      <c r="M25" s="12"/>
      <c r="N25" s="11">
        <v>594.12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4.25" customHeight="1" x14ac:dyDescent="0.3">
      <c r="A26" s="2" t="s">
        <v>23</v>
      </c>
      <c r="B26" s="2"/>
      <c r="C26" s="2"/>
      <c r="D26" s="2"/>
      <c r="E26" s="10">
        <v>50</v>
      </c>
      <c r="F26" s="11"/>
      <c r="G26" s="11">
        <v>50</v>
      </c>
      <c r="H26" s="11">
        <v>50</v>
      </c>
      <c r="I26" s="12">
        <v>50</v>
      </c>
      <c r="J26" s="12">
        <v>50</v>
      </c>
      <c r="K26" s="12"/>
      <c r="L26" s="11">
        <f t="shared" si="0"/>
        <v>0</v>
      </c>
      <c r="M26" s="12"/>
      <c r="N26" s="11">
        <v>50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4.25" customHeight="1" x14ac:dyDescent="0.3">
      <c r="A27" s="2" t="s">
        <v>24</v>
      </c>
      <c r="B27" s="2"/>
      <c r="C27" s="2"/>
      <c r="D27" s="2"/>
      <c r="E27" s="10">
        <v>423</v>
      </c>
      <c r="F27" s="11"/>
      <c r="G27" s="11">
        <v>420</v>
      </c>
      <c r="H27" s="11">
        <v>1900</v>
      </c>
      <c r="I27" s="12"/>
      <c r="J27" s="12"/>
      <c r="K27" s="12"/>
      <c r="L27" s="11">
        <f t="shared" si="0"/>
        <v>3</v>
      </c>
      <c r="M27" s="12"/>
      <c r="N27" s="11">
        <v>898.01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4.25" customHeight="1" x14ac:dyDescent="0.3">
      <c r="A28" s="2" t="s">
        <v>25</v>
      </c>
      <c r="B28" s="2"/>
      <c r="C28" s="2"/>
      <c r="D28" s="2"/>
      <c r="E28" s="10">
        <v>818</v>
      </c>
      <c r="F28" s="11"/>
      <c r="G28" s="11">
        <v>850</v>
      </c>
      <c r="H28" s="11">
        <v>900</v>
      </c>
      <c r="I28" s="12">
        <v>0</v>
      </c>
      <c r="J28" s="12">
        <v>410</v>
      </c>
      <c r="K28" s="12"/>
      <c r="L28" s="11">
        <f t="shared" si="0"/>
        <v>-32</v>
      </c>
      <c r="M28" s="12"/>
      <c r="N28" s="11">
        <v>818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4.25" customHeight="1" x14ac:dyDescent="0.3">
      <c r="A29" s="2" t="s">
        <v>26</v>
      </c>
      <c r="B29" s="2"/>
      <c r="C29" s="2"/>
      <c r="D29" s="2"/>
      <c r="E29" s="10">
        <v>756</v>
      </c>
      <c r="F29" s="11"/>
      <c r="G29" s="11">
        <v>750</v>
      </c>
      <c r="H29" s="11">
        <v>710</v>
      </c>
      <c r="I29" s="12">
        <v>682</v>
      </c>
      <c r="J29" s="12">
        <v>685</v>
      </c>
      <c r="K29" s="12"/>
      <c r="L29" s="11">
        <f t="shared" si="0"/>
        <v>6</v>
      </c>
      <c r="M29" s="12"/>
      <c r="N29" s="11">
        <v>744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4.25" customHeight="1" x14ac:dyDescent="0.3">
      <c r="A30" s="2" t="s">
        <v>27</v>
      </c>
      <c r="B30" s="2"/>
      <c r="C30" s="2"/>
      <c r="D30" s="2"/>
      <c r="E30" s="10">
        <v>259</v>
      </c>
      <c r="F30" s="11"/>
      <c r="G30" s="11">
        <v>100</v>
      </c>
      <c r="H30" s="11">
        <v>90</v>
      </c>
      <c r="I30" s="12">
        <v>217.9</v>
      </c>
      <c r="J30" s="12">
        <v>220</v>
      </c>
      <c r="K30" s="12"/>
      <c r="L30" s="11">
        <f t="shared" si="0"/>
        <v>159</v>
      </c>
      <c r="M30" s="12"/>
      <c r="N30" s="11">
        <v>54.23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4.25" customHeight="1" x14ac:dyDescent="0.3">
      <c r="A31" s="2" t="s">
        <v>7</v>
      </c>
      <c r="B31" s="2"/>
      <c r="C31" s="2"/>
      <c r="D31" s="2"/>
      <c r="E31" s="10">
        <v>12410</v>
      </c>
      <c r="F31" s="11"/>
      <c r="G31" s="11">
        <v>12950</v>
      </c>
      <c r="H31" s="11">
        <v>4500</v>
      </c>
      <c r="I31" s="12">
        <v>3894.83</v>
      </c>
      <c r="J31" s="12">
        <v>5490</v>
      </c>
      <c r="K31" s="12"/>
      <c r="L31" s="11">
        <f t="shared" si="0"/>
        <v>-540</v>
      </c>
      <c r="M31" s="12"/>
      <c r="N31" s="11">
        <v>7030.96</v>
      </c>
      <c r="O31" s="1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4.25" customHeight="1" x14ac:dyDescent="0.3">
      <c r="A32" s="2" t="s">
        <v>28</v>
      </c>
      <c r="B32" s="2"/>
      <c r="C32" s="2"/>
      <c r="D32" s="2"/>
      <c r="E32" s="10">
        <v>17049</v>
      </c>
      <c r="F32" s="11"/>
      <c r="G32" s="11">
        <v>15000</v>
      </c>
      <c r="H32" s="11">
        <v>14800</v>
      </c>
      <c r="I32" s="12">
        <v>8958.67</v>
      </c>
      <c r="J32" s="12">
        <v>10500</v>
      </c>
      <c r="K32" s="12"/>
      <c r="L32" s="17">
        <f t="shared" si="0"/>
        <v>2049</v>
      </c>
      <c r="M32" s="12"/>
      <c r="N32" s="11">
        <v>15197.8</v>
      </c>
      <c r="O32" s="1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4.25" customHeight="1" x14ac:dyDescent="0.3">
      <c r="A33" s="2" t="s">
        <v>29</v>
      </c>
      <c r="B33" s="2"/>
      <c r="C33" s="2"/>
      <c r="D33" s="2"/>
      <c r="E33" s="10">
        <v>800</v>
      </c>
      <c r="F33" s="11"/>
      <c r="G33" s="11">
        <v>800</v>
      </c>
      <c r="H33" s="11">
        <v>800</v>
      </c>
      <c r="I33" s="12">
        <v>0</v>
      </c>
      <c r="J33" s="12">
        <v>0</v>
      </c>
      <c r="K33" s="12"/>
      <c r="L33" s="11">
        <f t="shared" si="0"/>
        <v>0</v>
      </c>
      <c r="M33" s="12"/>
      <c r="N33" s="11">
        <v>800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4.25" customHeight="1" x14ac:dyDescent="0.3">
      <c r="A34" s="2"/>
      <c r="B34" s="2"/>
      <c r="C34" s="2"/>
      <c r="D34" s="2"/>
      <c r="E34" s="6"/>
      <c r="F34" s="2"/>
      <c r="G34" s="2"/>
      <c r="H34" s="2"/>
      <c r="I34" s="2"/>
      <c r="J34" s="2"/>
      <c r="K34" s="2"/>
      <c r="L34" s="16" t="s">
        <v>46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4.25" customHeight="1" x14ac:dyDescent="0.3">
      <c r="A35" s="1" t="s">
        <v>30</v>
      </c>
      <c r="B35" s="2"/>
      <c r="C35" s="2"/>
      <c r="D35" s="2"/>
      <c r="E35" s="7">
        <f>-E5+E10</f>
        <v>29907</v>
      </c>
      <c r="F35" s="8"/>
      <c r="G35" s="8">
        <f>-G5+G10</f>
        <v>27670</v>
      </c>
      <c r="H35" s="8">
        <v>29155</v>
      </c>
      <c r="I35" s="2"/>
      <c r="J35" s="2"/>
      <c r="K35" s="2"/>
      <c r="L35" s="8">
        <f t="shared" si="0"/>
        <v>2237</v>
      </c>
      <c r="M35" s="2"/>
      <c r="N35" s="8">
        <f>-N5+N10</f>
        <v>24279.62</v>
      </c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4.25" customHeight="1" x14ac:dyDescent="0.3">
      <c r="A36" s="2"/>
      <c r="B36" s="2"/>
      <c r="C36" s="2"/>
      <c r="D36" s="2"/>
      <c r="E36" s="6"/>
      <c r="F36" s="2"/>
      <c r="G36" s="2"/>
      <c r="H36" s="2"/>
      <c r="I36" s="2"/>
      <c r="J36" s="2"/>
      <c r="K36" s="2"/>
      <c r="L36" s="16" t="s">
        <v>46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4.25" customHeight="1" x14ac:dyDescent="0.3">
      <c r="A37" s="1" t="s">
        <v>31</v>
      </c>
      <c r="B37" s="2"/>
      <c r="C37" s="2"/>
      <c r="D37" s="2"/>
      <c r="E37" s="6"/>
      <c r="F37" s="2"/>
      <c r="G37" s="2"/>
      <c r="H37" s="2"/>
      <c r="I37" s="2"/>
      <c r="J37" s="2"/>
      <c r="K37" s="2"/>
      <c r="L37" s="16" t="s">
        <v>46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4.25" customHeight="1" x14ac:dyDescent="0.3">
      <c r="A38" s="1" t="s">
        <v>32</v>
      </c>
      <c r="B38" s="2"/>
      <c r="C38" s="2"/>
      <c r="D38" s="2"/>
      <c r="E38" s="7">
        <f>SUM(E39:E42)</f>
        <v>24215</v>
      </c>
      <c r="F38" s="8"/>
      <c r="G38" s="8">
        <f>SUM(G39:G42)</f>
        <v>26425</v>
      </c>
      <c r="H38" s="8">
        <v>29086</v>
      </c>
      <c r="I38" s="2"/>
      <c r="J38" s="2"/>
      <c r="K38" s="2"/>
      <c r="L38" s="8">
        <f t="shared" si="0"/>
        <v>-2210</v>
      </c>
      <c r="M38" s="2"/>
      <c r="N38" s="8">
        <f>SUM(N39:N42)</f>
        <v>23079</v>
      </c>
      <c r="O38" s="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4.25" customHeight="1" x14ac:dyDescent="0.3">
      <c r="A39" s="2" t="s">
        <v>23</v>
      </c>
      <c r="B39" s="2"/>
      <c r="C39" s="2"/>
      <c r="D39" s="2"/>
      <c r="E39" s="10">
        <v>18040</v>
      </c>
      <c r="F39" s="11"/>
      <c r="G39" s="11">
        <v>19000</v>
      </c>
      <c r="H39" s="11">
        <v>21000</v>
      </c>
      <c r="I39" s="11">
        <v>18121</v>
      </c>
      <c r="J39" s="11">
        <v>18346</v>
      </c>
      <c r="K39" s="11"/>
      <c r="L39" s="17">
        <f t="shared" si="0"/>
        <v>-960</v>
      </c>
      <c r="M39" s="11"/>
      <c r="N39" s="11">
        <v>17054</v>
      </c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4.25" customHeight="1" x14ac:dyDescent="0.3">
      <c r="A40" s="2" t="s">
        <v>33</v>
      </c>
      <c r="B40" s="2"/>
      <c r="C40" s="2"/>
      <c r="D40" s="2"/>
      <c r="E40" s="10">
        <v>2175</v>
      </c>
      <c r="F40" s="11"/>
      <c r="G40" s="11">
        <v>2175</v>
      </c>
      <c r="H40" s="11">
        <v>2470</v>
      </c>
      <c r="I40" s="2">
        <v>0</v>
      </c>
      <c r="J40" s="2">
        <v>0</v>
      </c>
      <c r="K40" s="2"/>
      <c r="L40" s="11">
        <f t="shared" si="0"/>
        <v>0</v>
      </c>
      <c r="M40" s="2"/>
      <c r="N40" s="11">
        <v>2175</v>
      </c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4.25" customHeight="1" x14ac:dyDescent="0.3">
      <c r="A41" s="2" t="s">
        <v>34</v>
      </c>
      <c r="B41" s="2"/>
      <c r="C41" s="2"/>
      <c r="D41" s="2"/>
      <c r="E41" s="10">
        <v>4000</v>
      </c>
      <c r="F41" s="11"/>
      <c r="G41" s="11">
        <v>5000</v>
      </c>
      <c r="H41" s="11">
        <v>5500</v>
      </c>
      <c r="I41" s="11">
        <v>3000</v>
      </c>
      <c r="J41" s="11">
        <v>3250</v>
      </c>
      <c r="K41" s="11"/>
      <c r="L41" s="17">
        <f t="shared" si="0"/>
        <v>-1000</v>
      </c>
      <c r="M41" s="11"/>
      <c r="N41" s="11">
        <v>3850</v>
      </c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4.25" customHeight="1" x14ac:dyDescent="0.3">
      <c r="A42" s="2" t="s">
        <v>35</v>
      </c>
      <c r="B42" s="2"/>
      <c r="C42" s="2"/>
      <c r="D42" s="2"/>
      <c r="E42" s="10">
        <v>0</v>
      </c>
      <c r="F42" s="11"/>
      <c r="G42" s="11">
        <v>250</v>
      </c>
      <c r="H42" s="11">
        <v>116</v>
      </c>
      <c r="I42" s="2">
        <v>0</v>
      </c>
      <c r="J42" s="2">
        <v>0</v>
      </c>
      <c r="K42" s="2"/>
      <c r="L42" s="11">
        <f t="shared" si="0"/>
        <v>-250</v>
      </c>
      <c r="M42" s="2"/>
      <c r="N42" s="11">
        <v>0</v>
      </c>
      <c r="O42" s="1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4.25" customHeight="1" x14ac:dyDescent="0.3">
      <c r="A43" s="1" t="s">
        <v>36</v>
      </c>
      <c r="B43" s="2"/>
      <c r="C43" s="2"/>
      <c r="D43" s="2"/>
      <c r="E43" s="10">
        <v>0</v>
      </c>
      <c r="F43" s="11"/>
      <c r="G43" s="11">
        <v>0</v>
      </c>
      <c r="H43" s="11">
        <v>0</v>
      </c>
      <c r="I43" s="11">
        <v>0</v>
      </c>
      <c r="J43" s="11">
        <v>0</v>
      </c>
      <c r="K43" s="11"/>
      <c r="L43" s="11">
        <f t="shared" si="0"/>
        <v>0</v>
      </c>
      <c r="M43" s="11"/>
      <c r="N43" s="11"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4.25" customHeight="1" x14ac:dyDescent="0.3">
      <c r="A44" s="2"/>
      <c r="B44" s="2"/>
      <c r="C44" s="2"/>
      <c r="D44" s="2"/>
      <c r="E44" s="13"/>
      <c r="F44" s="2"/>
      <c r="G44" s="2"/>
      <c r="H44" s="2"/>
      <c r="I44" s="2"/>
      <c r="J44" s="2"/>
      <c r="K44" s="2"/>
      <c r="L44" s="16" t="s">
        <v>46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4.25" customHeight="1" x14ac:dyDescent="0.3">
      <c r="A45" s="1" t="s">
        <v>37</v>
      </c>
      <c r="B45" s="2"/>
      <c r="C45" s="2"/>
      <c r="D45" s="2"/>
      <c r="E45" s="7">
        <f>+E38-E35</f>
        <v>-5692</v>
      </c>
      <c r="F45" s="8"/>
      <c r="G45" s="8">
        <f>+G38-G35</f>
        <v>-1245</v>
      </c>
      <c r="H45" s="8">
        <v>69</v>
      </c>
      <c r="I45" s="2"/>
      <c r="J45" s="2"/>
      <c r="K45" s="2"/>
      <c r="L45" s="8">
        <f t="shared" si="0"/>
        <v>-4447</v>
      </c>
      <c r="M45" s="2"/>
      <c r="N45" s="8">
        <f>+N38-N35</f>
        <v>-1200.619999999999</v>
      </c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4.25" customHeight="1" x14ac:dyDescent="0.3">
      <c r="A46" s="2"/>
      <c r="B46" s="2"/>
      <c r="C46" s="2"/>
      <c r="D46" s="2"/>
      <c r="E46" s="6"/>
      <c r="F46" s="2"/>
      <c r="G46" s="2"/>
      <c r="H46" s="2"/>
      <c r="I46" s="2"/>
      <c r="J46" s="2"/>
      <c r="K46" s="2"/>
      <c r="L46" s="2">
        <f t="shared" si="0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4.25" customHeight="1" x14ac:dyDescent="0.3">
      <c r="A47" s="1" t="s">
        <v>38</v>
      </c>
      <c r="B47" s="1"/>
      <c r="C47" s="1"/>
      <c r="D47" s="1"/>
      <c r="E47" s="14"/>
      <c r="F47" s="1"/>
      <c r="G47" s="1"/>
      <c r="H47" s="2"/>
      <c r="I47" s="2"/>
      <c r="J47" s="2"/>
      <c r="K47" s="2"/>
      <c r="L47" s="1">
        <f t="shared" si="0"/>
        <v>0</v>
      </c>
      <c r="M47" s="2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4.25" customHeight="1" x14ac:dyDescent="0.3">
      <c r="A48" s="1" t="s">
        <v>32</v>
      </c>
      <c r="B48" s="2"/>
      <c r="C48" s="2"/>
      <c r="D48" s="2"/>
      <c r="E48" s="6">
        <v>0</v>
      </c>
      <c r="F48" s="2"/>
      <c r="G48" s="2">
        <v>0</v>
      </c>
      <c r="H48" s="2">
        <v>0</v>
      </c>
      <c r="I48" s="2">
        <v>0</v>
      </c>
      <c r="J48" s="2">
        <v>0</v>
      </c>
      <c r="K48" s="2"/>
      <c r="L48" s="2">
        <f t="shared" si="0"/>
        <v>0</v>
      </c>
      <c r="M48" s="2"/>
      <c r="N48" s="2"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4.25" customHeight="1" x14ac:dyDescent="0.3">
      <c r="A49" s="1" t="s">
        <v>36</v>
      </c>
      <c r="B49" s="2"/>
      <c r="C49" s="2"/>
      <c r="D49" s="2"/>
      <c r="E49" s="6">
        <v>0</v>
      </c>
      <c r="F49" s="2"/>
      <c r="G49" s="2">
        <v>0</v>
      </c>
      <c r="H49" s="2">
        <v>0</v>
      </c>
      <c r="I49" s="2"/>
      <c r="J49" s="2"/>
      <c r="K49" s="2"/>
      <c r="L49" s="2">
        <f t="shared" si="0"/>
        <v>0</v>
      </c>
      <c r="M49" s="2"/>
      <c r="N49" s="2"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4.25" customHeight="1" x14ac:dyDescent="0.3">
      <c r="A50" s="1" t="s">
        <v>39</v>
      </c>
      <c r="B50" s="2"/>
      <c r="C50" s="2"/>
      <c r="D50" s="2"/>
      <c r="E50" s="6">
        <f>+E48-E49</f>
        <v>0</v>
      </c>
      <c r="F50" s="2"/>
      <c r="G50" s="2">
        <f>+G48-G49</f>
        <v>0</v>
      </c>
      <c r="H50" s="1">
        <v>0</v>
      </c>
      <c r="I50" s="2"/>
      <c r="J50" s="2"/>
      <c r="K50" s="2"/>
      <c r="L50" s="2">
        <f t="shared" si="0"/>
        <v>0</v>
      </c>
      <c r="M50" s="2"/>
      <c r="N50" s="2">
        <f>+N48-N49</f>
        <v>0</v>
      </c>
      <c r="O50" s="1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4.25" customHeight="1" x14ac:dyDescent="0.3">
      <c r="A51" s="1" t="s">
        <v>40</v>
      </c>
      <c r="B51" s="2"/>
      <c r="C51" s="2"/>
      <c r="D51" s="2"/>
      <c r="E51" s="6">
        <v>0</v>
      </c>
      <c r="F51" s="2"/>
      <c r="G51" s="2">
        <v>0</v>
      </c>
      <c r="H51" s="2">
        <v>0</v>
      </c>
      <c r="I51" s="2"/>
      <c r="J51" s="2"/>
      <c r="K51" s="2"/>
      <c r="L51" s="2">
        <f t="shared" si="0"/>
        <v>0</v>
      </c>
      <c r="M51" s="2"/>
      <c r="N51" s="2"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4.25" customHeight="1" x14ac:dyDescent="0.3">
      <c r="A52" s="2"/>
      <c r="B52" s="2"/>
      <c r="C52" s="2"/>
      <c r="D52" s="2"/>
      <c r="E52" s="6"/>
      <c r="F52" s="2"/>
      <c r="G52" s="2"/>
      <c r="H52" s="2"/>
      <c r="I52" s="2"/>
      <c r="J52" s="2"/>
      <c r="K52" s="2"/>
      <c r="L52" s="16" t="s">
        <v>46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4.25" customHeight="1" x14ac:dyDescent="0.3">
      <c r="A53" s="1" t="s">
        <v>41</v>
      </c>
      <c r="B53" s="2"/>
      <c r="C53" s="2"/>
      <c r="D53" s="2"/>
      <c r="E53" s="7">
        <f>+E45+E50+E51</f>
        <v>-5692</v>
      </c>
      <c r="F53" s="8"/>
      <c r="G53" s="8">
        <f>+G45+G50+G51</f>
        <v>-1245</v>
      </c>
      <c r="H53" s="1">
        <v>69</v>
      </c>
      <c r="I53" s="2"/>
      <c r="J53" s="2"/>
      <c r="K53" s="2"/>
      <c r="L53" s="8">
        <f t="shared" si="0"/>
        <v>-4447</v>
      </c>
      <c r="M53" s="2"/>
      <c r="N53" s="8">
        <f>+N45+N50+N51</f>
        <v>-1200.619999999999</v>
      </c>
      <c r="O53" s="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Jouko Lehtoviita</cp:lastModifiedBy>
  <dcterms:created xsi:type="dcterms:W3CDTF">2018-10-05T07:38:37Z</dcterms:created>
  <dcterms:modified xsi:type="dcterms:W3CDTF">2024-04-03T15:46:12Z</dcterms:modified>
</cp:coreProperties>
</file>