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920" windowHeight="16320"/>
  </bookViews>
  <sheets>
    <sheet name="Heitto-ottelut Radiomäl 4.10.15" sheetId="10" r:id="rId1"/>
    <sheet name="Lähtötiedot" sheetId="1" r:id="rId2"/>
    <sheet name="Ahkeran muut tulokset 2015" sheetId="11" r:id="rId3"/>
  </sheets>
  <definedNames>
    <definedName name="_xlnm.Print_Area" localSheetId="0">'Heitto-ottelut Radiomäl 4.10.15'!$A$1:$L$68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11" l="1"/>
  <c r="J7" i="11"/>
  <c r="H7" i="11"/>
  <c r="F7" i="11"/>
  <c r="L6" i="11"/>
  <c r="J6" i="11"/>
  <c r="H6" i="11"/>
  <c r="F6" i="11"/>
  <c r="L5" i="11"/>
  <c r="J5" i="11"/>
  <c r="H5" i="11"/>
  <c r="F5" i="11"/>
  <c r="D6" i="11" l="1"/>
  <c r="D7" i="11"/>
  <c r="D5" i="11"/>
  <c r="J8" i="10"/>
  <c r="H8" i="10"/>
  <c r="L8" i="10"/>
  <c r="F8" i="10"/>
  <c r="J32" i="10"/>
  <c r="H32" i="10"/>
  <c r="L32" i="10"/>
  <c r="F32" i="10"/>
  <c r="J31" i="10"/>
  <c r="H31" i="10"/>
  <c r="L31" i="10"/>
  <c r="F31" i="10"/>
  <c r="J29" i="10"/>
  <c r="H29" i="10"/>
  <c r="L29" i="10"/>
  <c r="F29" i="10"/>
  <c r="J30" i="10"/>
  <c r="H30" i="10"/>
  <c r="L30" i="10"/>
  <c r="F30" i="10"/>
  <c r="J27" i="10"/>
  <c r="H27" i="10"/>
  <c r="L27" i="10"/>
  <c r="F27" i="10"/>
  <c r="J26" i="10"/>
  <c r="H26" i="10"/>
  <c r="L26" i="10"/>
  <c r="F26" i="10"/>
  <c r="L16" i="10"/>
  <c r="L15" i="10"/>
  <c r="L14" i="10"/>
  <c r="J15" i="10"/>
  <c r="H15" i="10"/>
  <c r="F15" i="10"/>
  <c r="J14" i="10"/>
  <c r="H14" i="10"/>
  <c r="F14" i="10"/>
  <c r="H9" i="10"/>
  <c r="L9" i="10"/>
  <c r="F9" i="10"/>
  <c r="J66" i="10"/>
  <c r="H66" i="10"/>
  <c r="L66" i="10"/>
  <c r="F66" i="10"/>
  <c r="J54" i="10"/>
  <c r="H54" i="10"/>
  <c r="L54" i="10"/>
  <c r="F54" i="10"/>
  <c r="J52" i="10"/>
  <c r="H52" i="10"/>
  <c r="L52" i="10"/>
  <c r="F52" i="10"/>
  <c r="J50" i="10"/>
  <c r="H50" i="10"/>
  <c r="L50" i="10"/>
  <c r="F50" i="10"/>
  <c r="J46" i="10"/>
  <c r="H46" i="10"/>
  <c r="L46" i="10"/>
  <c r="F46" i="10"/>
  <c r="J48" i="10"/>
  <c r="H48" i="10"/>
  <c r="L48" i="10"/>
  <c r="F48" i="10"/>
  <c r="J53" i="10"/>
  <c r="H53" i="10"/>
  <c r="L53" i="10"/>
  <c r="F53" i="10"/>
  <c r="J44" i="10"/>
  <c r="H44" i="10"/>
  <c r="L44" i="10"/>
  <c r="F44" i="10"/>
  <c r="J49" i="10"/>
  <c r="H49" i="10"/>
  <c r="L49" i="10"/>
  <c r="F49" i="10"/>
  <c r="J47" i="10"/>
  <c r="H47" i="10"/>
  <c r="L47" i="10"/>
  <c r="F47" i="10"/>
  <c r="J51" i="10"/>
  <c r="H51" i="10"/>
  <c r="L51" i="10"/>
  <c r="F51" i="10"/>
  <c r="J33" i="10"/>
  <c r="H33" i="10"/>
  <c r="L33" i="10"/>
  <c r="F33" i="10"/>
  <c r="J37" i="10"/>
  <c r="H37" i="10"/>
  <c r="L37" i="10"/>
  <c r="F37" i="10"/>
  <c r="D8" i="10" l="1"/>
  <c r="D9" i="10"/>
  <c r="D26" i="10"/>
  <c r="D31" i="10"/>
  <c r="D32" i="10"/>
  <c r="D30" i="10"/>
  <c r="D27" i="10"/>
  <c r="D29" i="10"/>
  <c r="D15" i="10"/>
  <c r="D14" i="10"/>
  <c r="D66" i="10"/>
  <c r="D52" i="10"/>
  <c r="D54" i="10"/>
  <c r="D33" i="10"/>
  <c r="D47" i="10"/>
  <c r="D49" i="10"/>
  <c r="D44" i="10"/>
  <c r="D53" i="10"/>
  <c r="D48" i="10"/>
  <c r="D46" i="10"/>
  <c r="D50" i="10"/>
  <c r="D51" i="10"/>
  <c r="D37" i="10"/>
  <c r="J5" i="10"/>
  <c r="J60" i="10"/>
  <c r="H60" i="10"/>
  <c r="L60" i="10"/>
  <c r="F60" i="10"/>
  <c r="J59" i="10"/>
  <c r="H59" i="10"/>
  <c r="L59" i="10"/>
  <c r="F59" i="10"/>
  <c r="J23" i="10"/>
  <c r="H23" i="10"/>
  <c r="L23" i="10"/>
  <c r="F23" i="10"/>
  <c r="J16" i="10"/>
  <c r="H16" i="10"/>
  <c r="F16" i="10"/>
  <c r="J7" i="10"/>
  <c r="H7" i="10"/>
  <c r="L7" i="10"/>
  <c r="F7" i="10"/>
  <c r="L13" i="10"/>
  <c r="D59" i="10" l="1"/>
  <c r="D60" i="10"/>
  <c r="D16" i="10"/>
  <c r="D23" i="10"/>
  <c r="D7" i="10"/>
  <c r="H5" i="10" l="1"/>
  <c r="L5" i="10"/>
  <c r="F5" i="10"/>
  <c r="J6" i="10"/>
  <c r="H6" i="10"/>
  <c r="L6" i="10"/>
  <c r="F6" i="10"/>
  <c r="J13" i="10"/>
  <c r="H13" i="10"/>
  <c r="F13" i="10"/>
  <c r="D13" i="10" l="1"/>
  <c r="D5" i="10"/>
  <c r="D6" i="10"/>
  <c r="J61" i="10"/>
  <c r="J58" i="10"/>
  <c r="J39" i="10"/>
  <c r="J38" i="10"/>
  <c r="J65" i="10"/>
  <c r="J43" i="10"/>
  <c r="J45" i="10"/>
  <c r="J22" i="10"/>
  <c r="J25" i="10"/>
  <c r="J24" i="10"/>
  <c r="J21" i="10"/>
  <c r="J20" i="10"/>
  <c r="J28" i="10"/>
  <c r="J4" i="10"/>
  <c r="H61" i="10"/>
  <c r="H58" i="10"/>
  <c r="H39" i="10"/>
  <c r="H38" i="10"/>
  <c r="H65" i="10"/>
  <c r="H43" i="10"/>
  <c r="H45" i="10"/>
  <c r="H22" i="10"/>
  <c r="H25" i="10"/>
  <c r="H24" i="10"/>
  <c r="H21" i="10"/>
  <c r="H20" i="10"/>
  <c r="H28" i="10"/>
  <c r="H4" i="10"/>
  <c r="L61" i="10"/>
  <c r="L58" i="10"/>
  <c r="L39" i="10"/>
  <c r="L38" i="10"/>
  <c r="L65" i="10"/>
  <c r="L43" i="10"/>
  <c r="L45" i="10"/>
  <c r="L22" i="10"/>
  <c r="L25" i="10"/>
  <c r="L24" i="10"/>
  <c r="L21" i="10"/>
  <c r="L20" i="10"/>
  <c r="L28" i="10"/>
  <c r="L4" i="10"/>
  <c r="F61" i="10"/>
  <c r="F58" i="10"/>
  <c r="F39" i="10"/>
  <c r="F38" i="10"/>
  <c r="F65" i="10"/>
  <c r="F43" i="10"/>
  <c r="F45" i="10"/>
  <c r="F22" i="10"/>
  <c r="F25" i="10"/>
  <c r="F24" i="10"/>
  <c r="F21" i="10"/>
  <c r="F20" i="10"/>
  <c r="F28" i="10"/>
  <c r="F4" i="10"/>
  <c r="D22" i="10" l="1"/>
  <c r="D25" i="10"/>
  <c r="D24" i="10"/>
  <c r="D21" i="10"/>
  <c r="D65" i="10" l="1"/>
  <c r="D61" i="10"/>
  <c r="D58" i="10"/>
  <c r="D43" i="10"/>
  <c r="D45" i="10"/>
  <c r="D20" i="10"/>
  <c r="D28" i="10"/>
  <c r="D39" i="10"/>
  <c r="D38" i="10"/>
  <c r="D4" i="10"/>
</calcChain>
</file>

<file path=xl/sharedStrings.xml><?xml version="1.0" encoding="utf-8"?>
<sst xmlns="http://schemas.openxmlformats.org/spreadsheetml/2006/main" count="192" uniqueCount="101">
  <si>
    <t>kuula</t>
  </si>
  <si>
    <t>kiekko</t>
  </si>
  <si>
    <t>moukari</t>
  </si>
  <si>
    <t>keihäs</t>
  </si>
  <si>
    <t>SEURA</t>
  </si>
  <si>
    <t>P9</t>
  </si>
  <si>
    <t>P11</t>
  </si>
  <si>
    <t>T15</t>
  </si>
  <si>
    <t>T13</t>
  </si>
  <si>
    <t>T11</t>
  </si>
  <si>
    <t>T9</t>
  </si>
  <si>
    <t>Miesten Heittoviisiottelu, vuoden 2014 ikäkertoimilla.</t>
  </si>
  <si>
    <t>Moukari</t>
  </si>
  <si>
    <t>Kuula</t>
  </si>
  <si>
    <t>Kiekko</t>
  </si>
  <si>
    <t>Keihäs</t>
  </si>
  <si>
    <t>Paino</t>
  </si>
  <si>
    <t>100+</t>
  </si>
  <si>
    <t>IKÄKERTOIMET</t>
  </si>
  <si>
    <t>13,0449*((tulos*ikäkerroin)-7)^1,05</t>
  </si>
  <si>
    <t>51,39*((tulos*ikäkerroin)-1,5)^1,05</t>
  </si>
  <si>
    <t>12,91*((tulos*ikäkerroin)-4)^1,1</t>
  </si>
  <si>
    <t>10,14*((tulos*ikäkerroin)-7)^1,08</t>
  </si>
  <si>
    <t>47,8338*((tulos*ikäkerroin)-1,5)^1,05</t>
  </si>
  <si>
    <t>Naisten Heittoviisiottelu, vuoden 2014 ikäkertoimilla.</t>
  </si>
  <si>
    <t>paino</t>
  </si>
  <si>
    <t>17,5458*((tulos*ikäkerroin)-6)^1,05</t>
  </si>
  <si>
    <t>56,0211*((tulos*ikäkerroin)-1,5)^1,05</t>
  </si>
  <si>
    <t>12,3311*((tulos*ikäkerroin)-3)^1,1</t>
  </si>
  <si>
    <t>15,9803*((tulos*ikäkerroin)-3,8)^1,04</t>
  </si>
  <si>
    <t>52,1403*((tulos*ikäkerroin)-1,5)^1,05</t>
  </si>
  <si>
    <t>P13</t>
  </si>
  <si>
    <t>HEITTONELIOTTELU</t>
  </si>
  <si>
    <t>Rauhamaa Alisa</t>
  </si>
  <si>
    <t>Järvinen Tiina</t>
  </si>
  <si>
    <t>LoimJa</t>
  </si>
  <si>
    <t>PorvU</t>
  </si>
  <si>
    <t>Kärhä Pinja</t>
  </si>
  <si>
    <t>Kärhä Venla</t>
  </si>
  <si>
    <t>KärkKV</t>
  </si>
  <si>
    <t>Kangasniemi Aatu</t>
  </si>
  <si>
    <t>KokemKV</t>
  </si>
  <si>
    <t>Herrala Lyydia</t>
  </si>
  <si>
    <t>Rustholkarhu Onni</t>
  </si>
  <si>
    <t>LahdA</t>
  </si>
  <si>
    <t>Taipale Joona</t>
  </si>
  <si>
    <t>PälkLL</t>
  </si>
  <si>
    <t>Hietanen Elias</t>
  </si>
  <si>
    <t>RiihimKi</t>
  </si>
  <si>
    <t>Heino Saana</t>
  </si>
  <si>
    <t>Porvari Eemil</t>
  </si>
  <si>
    <t>HartVoi</t>
  </si>
  <si>
    <t>Lind Justus</t>
  </si>
  <si>
    <t>OrimJy</t>
  </si>
  <si>
    <t>Saikkonen Tara</t>
  </si>
  <si>
    <t>ParikkU</t>
  </si>
  <si>
    <t>Puukka Joanna</t>
  </si>
  <si>
    <t>IitPy</t>
  </si>
  <si>
    <t>Hietanen Emmi</t>
  </si>
  <si>
    <t>Heino Riina</t>
  </si>
  <si>
    <t>Taipale Viivi</t>
  </si>
  <si>
    <t>Pikkarainen Petra</t>
  </si>
  <si>
    <t>Toivonen Vilma</t>
  </si>
  <si>
    <t>HämeenlTa</t>
  </si>
  <si>
    <t>Jylhämaa Johanna</t>
  </si>
  <si>
    <t>Kosonen Silja</t>
  </si>
  <si>
    <t>RaisKu</t>
  </si>
  <si>
    <t>Pikkarainen Pinja</t>
  </si>
  <si>
    <t>Toivonen Silja</t>
  </si>
  <si>
    <t>Heino Mona</t>
  </si>
  <si>
    <t>Jylhämaa Juho</t>
  </si>
  <si>
    <t>Radiomäen heitto-ottelu 4.10.2015 - ottelupisteet / laskenta SUL 21.10.2020</t>
  </si>
  <si>
    <t>Lampinen Max</t>
  </si>
  <si>
    <t>HKV</t>
  </si>
  <si>
    <t>Nieminen Joona</t>
  </si>
  <si>
    <t>EspTa</t>
  </si>
  <si>
    <t>Honkanen Tobias</t>
  </si>
  <si>
    <t>PertPo</t>
  </si>
  <si>
    <t>Uosukainen Emma</t>
  </si>
  <si>
    <t>Putkiranta Lotta</t>
  </si>
  <si>
    <t>Vainonen Annukka</t>
  </si>
  <si>
    <t>Salo Aada</t>
  </si>
  <si>
    <t>Uosukainen Iida</t>
  </si>
  <si>
    <t>Nahi Saskia</t>
  </si>
  <si>
    <t>Huhta Elisa</t>
  </si>
  <si>
    <t>VihdVi</t>
  </si>
  <si>
    <t>Malo Emmi</t>
  </si>
  <si>
    <t>Räisänen Oona</t>
  </si>
  <si>
    <t>Ainasoja Aino-Maria</t>
  </si>
  <si>
    <t>Kupiainen Viivi</t>
  </si>
  <si>
    <t>Koskelainen Alice</t>
  </si>
  <si>
    <t>Alm Oona</t>
  </si>
  <si>
    <t>Johnsson Jenni</t>
  </si>
  <si>
    <t>Lampinen Mico</t>
  </si>
  <si>
    <t>Aalto Aino</t>
  </si>
  <si>
    <t>Saikkonen Mira</t>
  </si>
  <si>
    <t>P10</t>
  </si>
  <si>
    <t>2015 heittoneliottelutuloksia - ottelupisteet / laskenta SUL 21.10.2020</t>
  </si>
  <si>
    <t>Radiomäki 4.10.2015</t>
  </si>
  <si>
    <t>Leppävirta 19.9.2015</t>
  </si>
  <si>
    <t>Raasepori 27.9.2015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</si>
</sst>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m_k_-;\-* #,##0\ _m_k_-;_-* &quot;-&quot;\ _m_k_-;_-@_-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B05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3" fontId="5" fillId="0" borderId="0" xfId="1" applyFont="1" applyAlignment="1">
      <alignment horizontal="center"/>
    </xf>
    <xf numFmtId="0" fontId="6" fillId="0" borderId="0" xfId="0" applyFont="1"/>
    <xf numFmtId="41" fontId="0" fillId="0" borderId="0" xfId="2" applyFont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3" fillId="0" borderId="0" xfId="0" applyFont="1"/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43" fontId="7" fillId="0" borderId="0" xfId="1" applyFont="1" applyAlignment="1">
      <alignment horizontal="center"/>
    </xf>
    <xf numFmtId="41" fontId="3" fillId="0" borderId="0" xfId="2" applyFont="1" applyFill="1" applyAlignment="1">
      <alignment horizontal="center"/>
    </xf>
    <xf numFmtId="41" fontId="3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0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</cellXfs>
  <cellStyles count="3">
    <cellStyle name="Normaali" xfId="0" builtinId="0"/>
    <cellStyle name="Pilkku" xfId="1" builtinId="3"/>
    <cellStyle name="Pilkku [0]" xfId="2" builtinId="6"/>
  </cellStyles>
  <dxfs count="0"/>
  <tableStyles count="0" defaultTableStyle="TableStyleMedium2" defaultPivotStyle="PivotStyleLight16"/>
  <colors>
    <mruColors>
      <color rgb="FFFFFFCC"/>
      <color rgb="FFC6E0B4"/>
      <color rgb="FFF8CBAD"/>
      <color rgb="FFD9D9D9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84"/>
  <sheetViews>
    <sheetView tabSelected="1" zoomScaleNormal="100" workbookViewId="0">
      <pane xSplit="2" topLeftCell="C1" activePane="topRight" state="frozen"/>
      <selection pane="topRight"/>
    </sheetView>
  </sheetViews>
  <sheetFormatPr defaultColWidth="9.140625" defaultRowHeight="15" x14ac:dyDescent="0.25"/>
  <cols>
    <col min="1" max="1" width="9.140625" style="1"/>
    <col min="2" max="3" width="20.7109375" style="1" customWidth="1"/>
    <col min="4" max="4" width="18.7109375" style="1" customWidth="1"/>
    <col min="5" max="6" width="6.7109375" style="2" customWidth="1"/>
    <col min="7" max="7" width="6.7109375" style="3" customWidth="1"/>
    <col min="8" max="8" width="6.7109375" style="4" customWidth="1"/>
    <col min="9" max="10" width="6.7109375" style="9" customWidth="1"/>
    <col min="11" max="11" width="6.7109375" style="3" customWidth="1"/>
    <col min="12" max="12" width="6.7109375" style="4" customWidth="1"/>
    <col min="13" max="21" width="12.7109375" style="1" customWidth="1"/>
    <col min="22" max="16384" width="9.140625" style="1"/>
  </cols>
  <sheetData>
    <row r="1" spans="1:12" s="10" customFormat="1" ht="18.75" x14ac:dyDescent="0.3">
      <c r="A1" s="48" t="s">
        <v>71</v>
      </c>
    </row>
    <row r="2" spans="1:12" s="10" customFormat="1" x14ac:dyDescent="0.25"/>
    <row r="3" spans="1:12" ht="15" customHeight="1" x14ac:dyDescent="0.25">
      <c r="A3" s="37"/>
      <c r="B3" s="5" t="s">
        <v>10</v>
      </c>
      <c r="C3" s="5" t="s">
        <v>4</v>
      </c>
      <c r="D3" s="5" t="s">
        <v>32</v>
      </c>
      <c r="E3" s="56" t="s">
        <v>0</v>
      </c>
      <c r="F3" s="57"/>
      <c r="G3" s="56" t="s">
        <v>3</v>
      </c>
      <c r="H3" s="57"/>
      <c r="I3" s="56" t="s">
        <v>1</v>
      </c>
      <c r="J3" s="57"/>
      <c r="K3" s="58" t="s">
        <v>2</v>
      </c>
      <c r="L3" s="57"/>
    </row>
    <row r="4" spans="1:12" x14ac:dyDescent="0.25">
      <c r="A4" s="7">
        <v>1</v>
      </c>
      <c r="B4" s="40" t="s">
        <v>94</v>
      </c>
      <c r="C4" s="40" t="s">
        <v>63</v>
      </c>
      <c r="D4" s="39">
        <f>F4+L4+H4+J4</f>
        <v>876</v>
      </c>
      <c r="E4" s="42">
        <v>7.41</v>
      </c>
      <c r="F4" s="36">
        <f t="shared" ref="F4" si="0">ROUNDDOWN(56.0211*((E4)-1.5)^1.05,0)</f>
        <v>361</v>
      </c>
      <c r="G4" s="8">
        <v>18.03</v>
      </c>
      <c r="H4" s="36">
        <f t="shared" ref="H4" si="1">ROUNDDOWN(15.9803*((G4)-3.8)^1.04,0)</f>
        <v>252</v>
      </c>
      <c r="I4" s="8">
        <v>14.22</v>
      </c>
      <c r="J4" s="36">
        <f t="shared" ref="J4" si="2">ROUNDDOWN(12.3311*((I4)-3)^1.1,0)</f>
        <v>176</v>
      </c>
      <c r="K4" s="8">
        <v>10.6</v>
      </c>
      <c r="L4" s="36">
        <f t="shared" ref="L4" si="3">ROUNDDOWN(17.5458*((K4)-6)^1.05,0)</f>
        <v>87</v>
      </c>
    </row>
    <row r="5" spans="1:12" x14ac:dyDescent="0.25">
      <c r="A5" s="7">
        <v>2</v>
      </c>
      <c r="B5" s="40" t="s">
        <v>37</v>
      </c>
      <c r="C5" s="40" t="s">
        <v>35</v>
      </c>
      <c r="D5" s="39">
        <f>F5+L5+H5+J5</f>
        <v>871</v>
      </c>
      <c r="E5" s="8">
        <v>7.08</v>
      </c>
      <c r="F5" s="36">
        <f>ROUNDDOWN(56.0211*((E5)-1.5)^1.05,0)</f>
        <v>340</v>
      </c>
      <c r="G5" s="8">
        <v>17.16</v>
      </c>
      <c r="H5" s="36">
        <f>ROUNDDOWN(15.9803*((G5)-3.8)^1.04,0)</f>
        <v>236</v>
      </c>
      <c r="I5" s="8">
        <v>12.11</v>
      </c>
      <c r="J5" s="36">
        <f>ROUNDDOWN(12.3311*((I5)-3)^1.1,0)</f>
        <v>140</v>
      </c>
      <c r="K5" s="8">
        <v>13.97</v>
      </c>
      <c r="L5" s="36">
        <f>ROUNDDOWN(17.5458*((K5)-6)^1.05,0)</f>
        <v>155</v>
      </c>
    </row>
    <row r="6" spans="1:12" x14ac:dyDescent="0.25">
      <c r="A6" s="7">
        <v>3</v>
      </c>
      <c r="B6" s="40" t="s">
        <v>38</v>
      </c>
      <c r="C6" s="40" t="s">
        <v>35</v>
      </c>
      <c r="D6" s="39">
        <f>F6+L6+H6+J6</f>
        <v>720</v>
      </c>
      <c r="E6" s="8">
        <v>6.53</v>
      </c>
      <c r="F6" s="36">
        <f t="shared" ref="F6:F7" si="4">ROUNDDOWN(56.0211*((E6)-1.5)^1.05,0)</f>
        <v>305</v>
      </c>
      <c r="G6" s="8">
        <v>11.28</v>
      </c>
      <c r="H6" s="36">
        <f t="shared" ref="H6:H7" si="5">ROUNDDOWN(15.9803*((G6)-3.8)^1.04,0)</f>
        <v>129</v>
      </c>
      <c r="I6" s="8">
        <v>11.18</v>
      </c>
      <c r="J6" s="36">
        <f t="shared" ref="J6" si="6">ROUNDDOWN(12.3311*((I6)-3)^1.1,0)</f>
        <v>124</v>
      </c>
      <c r="K6" s="8">
        <v>14.31</v>
      </c>
      <c r="L6" s="36">
        <f t="shared" ref="L6:L7" si="7">ROUNDDOWN(17.5458*((K6)-6)^1.05,0)</f>
        <v>162</v>
      </c>
    </row>
    <row r="7" spans="1:12" x14ac:dyDescent="0.25">
      <c r="A7" s="7">
        <v>4</v>
      </c>
      <c r="B7" s="40" t="s">
        <v>95</v>
      </c>
      <c r="C7" s="40" t="s">
        <v>55</v>
      </c>
      <c r="D7" s="39">
        <f>F7+L7+H7+J7</f>
        <v>674</v>
      </c>
      <c r="E7" s="8">
        <v>4.58</v>
      </c>
      <c r="F7" s="36">
        <f t="shared" si="4"/>
        <v>182</v>
      </c>
      <c r="G7" s="8">
        <v>14.86</v>
      </c>
      <c r="H7" s="36">
        <f t="shared" si="5"/>
        <v>194</v>
      </c>
      <c r="I7" s="8">
        <v>12.77</v>
      </c>
      <c r="J7" s="36">
        <f t="shared" ref="J7" si="8">ROUNDDOWN(12.3311*((I7)-3)^1.1,0)</f>
        <v>151</v>
      </c>
      <c r="K7" s="8">
        <v>13.62</v>
      </c>
      <c r="L7" s="36">
        <f t="shared" si="7"/>
        <v>147</v>
      </c>
    </row>
    <row r="8" spans="1:12" x14ac:dyDescent="0.25">
      <c r="A8" s="7">
        <v>5</v>
      </c>
      <c r="B8" s="40" t="s">
        <v>33</v>
      </c>
      <c r="C8" s="40" t="s">
        <v>44</v>
      </c>
      <c r="D8" s="39">
        <f>F8+L8+H8+J8</f>
        <v>517</v>
      </c>
      <c r="E8" s="8">
        <v>4.38</v>
      </c>
      <c r="F8" s="36">
        <f>ROUNDDOWN(56.0211*((E8)-1.5)^1.05,0)</f>
        <v>170</v>
      </c>
      <c r="G8" s="8">
        <v>12.88</v>
      </c>
      <c r="H8" s="36">
        <f>ROUNDDOWN(15.9803*((G8)-3.8)^1.04,0)</f>
        <v>158</v>
      </c>
      <c r="I8" s="8">
        <v>12.83</v>
      </c>
      <c r="J8" s="36">
        <f t="shared" ref="J8" si="9">ROUNDDOWN(12.3311*((I8)-3)^1.1,0)</f>
        <v>152</v>
      </c>
      <c r="K8" s="8">
        <v>8.0500000000000007</v>
      </c>
      <c r="L8" s="36">
        <f>ROUNDDOWN(17.5458*((K8)-6)^1.05,0)</f>
        <v>37</v>
      </c>
    </row>
    <row r="9" spans="1:12" x14ac:dyDescent="0.25">
      <c r="A9" s="7">
        <v>6</v>
      </c>
      <c r="B9" s="40" t="s">
        <v>49</v>
      </c>
      <c r="C9" s="40" t="s">
        <v>44</v>
      </c>
      <c r="D9" s="39">
        <f>F9+L9+H9+J9</f>
        <v>427</v>
      </c>
      <c r="E9" s="8">
        <v>4.45</v>
      </c>
      <c r="F9" s="36">
        <f t="shared" ref="F9" si="10">ROUNDDOWN(56.0211*((E9)-1.5)^1.05,0)</f>
        <v>174</v>
      </c>
      <c r="G9" s="8">
        <v>13.33</v>
      </c>
      <c r="H9" s="36">
        <f t="shared" ref="H9" si="11">ROUNDDOWN(15.9803*((G9)-3.8)^1.04,0)</f>
        <v>166</v>
      </c>
      <c r="I9" s="8">
        <v>0</v>
      </c>
      <c r="J9" s="36">
        <v>0</v>
      </c>
      <c r="K9" s="8">
        <v>10.6</v>
      </c>
      <c r="L9" s="36">
        <f t="shared" ref="L9" si="12">ROUNDDOWN(17.5458*((K9)-6)^1.05,0)</f>
        <v>87</v>
      </c>
    </row>
    <row r="10" spans="1:12" x14ac:dyDescent="0.25">
      <c r="A10" s="11"/>
      <c r="B10" s="43"/>
      <c r="C10" s="43"/>
      <c r="D10" s="49"/>
      <c r="E10" s="12"/>
      <c r="F10" s="14"/>
      <c r="G10" s="12"/>
      <c r="H10" s="13"/>
      <c r="I10" s="12"/>
      <c r="J10" s="13"/>
      <c r="K10" s="12"/>
      <c r="L10" s="13"/>
    </row>
    <row r="11" spans="1:12" s="10" customFormat="1" x14ac:dyDescent="0.25"/>
    <row r="12" spans="1:12" s="10" customFormat="1" x14ac:dyDescent="0.25">
      <c r="A12" s="37"/>
      <c r="B12" s="41" t="s">
        <v>5</v>
      </c>
      <c r="C12" s="41" t="s">
        <v>4</v>
      </c>
      <c r="D12" s="41" t="s">
        <v>32</v>
      </c>
      <c r="E12" s="56" t="s">
        <v>0</v>
      </c>
      <c r="F12" s="57"/>
      <c r="G12" s="56" t="s">
        <v>3</v>
      </c>
      <c r="H12" s="57"/>
      <c r="I12" s="56" t="s">
        <v>1</v>
      </c>
      <c r="J12" s="57"/>
      <c r="K12" s="58" t="s">
        <v>2</v>
      </c>
      <c r="L12" s="57"/>
    </row>
    <row r="13" spans="1:12" s="10" customFormat="1" x14ac:dyDescent="0.25">
      <c r="A13" s="7">
        <v>1</v>
      </c>
      <c r="B13" s="40" t="s">
        <v>93</v>
      </c>
      <c r="C13" s="40" t="s">
        <v>73</v>
      </c>
      <c r="D13" s="39">
        <f>F13+L13+H13+J13</f>
        <v>1373</v>
      </c>
      <c r="E13" s="8">
        <v>10.130000000000001</v>
      </c>
      <c r="F13" s="36">
        <f t="shared" ref="F13:F15" si="13">ROUNDDOWN(51.39*((E13)-1.5)^1.05,0)</f>
        <v>493</v>
      </c>
      <c r="G13" s="8">
        <v>23.6</v>
      </c>
      <c r="H13" s="36">
        <f t="shared" ref="H13:H15" si="14">ROUNDDOWN(10.14*((G13)-7)^1.08,0)</f>
        <v>210</v>
      </c>
      <c r="I13" s="8">
        <v>27.15</v>
      </c>
      <c r="J13" s="36">
        <f t="shared" ref="J13:J15" si="15">ROUNDDOWN(12.91*((I13)-4)^1.1,0)</f>
        <v>409</v>
      </c>
      <c r="K13" s="8">
        <v>24.36</v>
      </c>
      <c r="L13" s="36">
        <f t="shared" ref="L13:L16" si="16">ROUNDDOWN(13.0449*((K13)-7)^1.05,0)</f>
        <v>261</v>
      </c>
    </row>
    <row r="14" spans="1:12" s="10" customFormat="1" x14ac:dyDescent="0.25">
      <c r="A14" s="7">
        <v>2</v>
      </c>
      <c r="B14" s="40" t="s">
        <v>40</v>
      </c>
      <c r="C14" s="40" t="s">
        <v>36</v>
      </c>
      <c r="D14" s="39">
        <f>F14+L14+H14+J14</f>
        <v>1129</v>
      </c>
      <c r="E14" s="8">
        <v>8.17</v>
      </c>
      <c r="F14" s="36">
        <f t="shared" si="13"/>
        <v>376</v>
      </c>
      <c r="G14" s="8">
        <v>19.329999999999998</v>
      </c>
      <c r="H14" s="36">
        <f t="shared" si="14"/>
        <v>152</v>
      </c>
      <c r="I14" s="8">
        <v>24.46</v>
      </c>
      <c r="J14" s="36">
        <f t="shared" si="15"/>
        <v>357</v>
      </c>
      <c r="K14" s="8">
        <v>23.3</v>
      </c>
      <c r="L14" s="36">
        <f t="shared" si="16"/>
        <v>244</v>
      </c>
    </row>
    <row r="15" spans="1:12" s="10" customFormat="1" x14ac:dyDescent="0.25">
      <c r="A15" s="7">
        <v>3</v>
      </c>
      <c r="B15" s="40" t="s">
        <v>45</v>
      </c>
      <c r="C15" s="40" t="s">
        <v>46</v>
      </c>
      <c r="D15" s="39">
        <f>F15+L15+H15+J15</f>
        <v>628</v>
      </c>
      <c r="E15" s="8">
        <v>6</v>
      </c>
      <c r="F15" s="36">
        <f t="shared" si="13"/>
        <v>249</v>
      </c>
      <c r="G15" s="8">
        <v>19.02</v>
      </c>
      <c r="H15" s="36">
        <f t="shared" si="14"/>
        <v>148</v>
      </c>
      <c r="I15" s="8">
        <v>15.28</v>
      </c>
      <c r="J15" s="36">
        <f t="shared" si="15"/>
        <v>185</v>
      </c>
      <c r="K15" s="8">
        <v>10.36</v>
      </c>
      <c r="L15" s="36">
        <f t="shared" si="16"/>
        <v>46</v>
      </c>
    </row>
    <row r="16" spans="1:12" s="10" customFormat="1" x14ac:dyDescent="0.25">
      <c r="A16" s="7">
        <v>4</v>
      </c>
      <c r="B16" s="40" t="s">
        <v>47</v>
      </c>
      <c r="C16" s="40" t="s">
        <v>48</v>
      </c>
      <c r="D16" s="39">
        <f>F16+L16+H16+J16</f>
        <v>608</v>
      </c>
      <c r="E16" s="8">
        <v>6.4</v>
      </c>
      <c r="F16" s="36">
        <f t="shared" ref="F16" si="17">ROUNDDOWN(51.39*((E16)-1.5)^1.05,0)</f>
        <v>272</v>
      </c>
      <c r="G16" s="8">
        <v>17.68</v>
      </c>
      <c r="H16" s="36">
        <f t="shared" ref="H16" si="18">ROUNDDOWN(10.14*((G16)-7)^1.08,0)</f>
        <v>130</v>
      </c>
      <c r="I16" s="8">
        <v>9.98</v>
      </c>
      <c r="J16" s="36">
        <f t="shared" ref="J16" si="19">ROUNDDOWN(12.91*((I16)-4)^1.1,0)</f>
        <v>92</v>
      </c>
      <c r="K16" s="8">
        <v>14.89</v>
      </c>
      <c r="L16" s="36">
        <f t="shared" si="16"/>
        <v>114</v>
      </c>
    </row>
    <row r="17" spans="1:12" s="10" customFormat="1" x14ac:dyDescent="0.25">
      <c r="A17" s="11"/>
      <c r="B17" s="43"/>
      <c r="C17" s="43"/>
      <c r="D17" s="49"/>
      <c r="E17" s="12"/>
      <c r="F17" s="14"/>
      <c r="G17" s="12"/>
      <c r="H17" s="13"/>
      <c r="I17" s="12"/>
      <c r="J17" s="13"/>
      <c r="K17" s="12"/>
      <c r="L17" s="13"/>
    </row>
    <row r="18" spans="1:12" s="10" customFormat="1" x14ac:dyDescent="0.25"/>
    <row r="19" spans="1:12" s="10" customFormat="1" x14ac:dyDescent="0.25">
      <c r="A19" s="37"/>
      <c r="B19" s="41" t="s">
        <v>9</v>
      </c>
      <c r="C19" s="41" t="s">
        <v>4</v>
      </c>
      <c r="D19" s="41" t="s">
        <v>32</v>
      </c>
      <c r="E19" s="56" t="s">
        <v>0</v>
      </c>
      <c r="F19" s="57"/>
      <c r="G19" s="56" t="s">
        <v>3</v>
      </c>
      <c r="H19" s="57"/>
      <c r="I19" s="56" t="s">
        <v>1</v>
      </c>
      <c r="J19" s="57"/>
      <c r="K19" s="58" t="s">
        <v>2</v>
      </c>
      <c r="L19" s="57"/>
    </row>
    <row r="20" spans="1:12" s="10" customFormat="1" x14ac:dyDescent="0.25">
      <c r="A20" s="6">
        <v>1</v>
      </c>
      <c r="B20" s="38" t="s">
        <v>86</v>
      </c>
      <c r="C20" s="38" t="s">
        <v>48</v>
      </c>
      <c r="D20" s="39">
        <f>F20+L20+H20+J20</f>
        <v>1704</v>
      </c>
      <c r="E20" s="8">
        <v>10.039999999999999</v>
      </c>
      <c r="F20" s="36">
        <f>ROUNDDOWN(56.0211*((E20)-1.5)^1.05,0)</f>
        <v>532</v>
      </c>
      <c r="G20" s="8">
        <v>22.89</v>
      </c>
      <c r="H20" s="36">
        <f>ROUNDDOWN(15.9803*((G20)-3.8)^1.04,0)</f>
        <v>343</v>
      </c>
      <c r="I20" s="8">
        <v>24.84</v>
      </c>
      <c r="J20" s="36">
        <f>ROUNDDOWN(12.3311*((I20)-3)^1.1,0)</f>
        <v>366</v>
      </c>
      <c r="K20" s="8">
        <v>28.58</v>
      </c>
      <c r="L20" s="36">
        <f>ROUNDDOWN(17.5458*((K20)-6)^1.05,0)</f>
        <v>463</v>
      </c>
    </row>
    <row r="21" spans="1:12" s="10" customFormat="1" x14ac:dyDescent="0.25">
      <c r="A21" s="7">
        <v>2</v>
      </c>
      <c r="B21" s="40" t="s">
        <v>87</v>
      </c>
      <c r="C21" s="40" t="s">
        <v>75</v>
      </c>
      <c r="D21" s="39">
        <f>F21+L21+H21+J21</f>
        <v>1691</v>
      </c>
      <c r="E21" s="8">
        <v>9.5500000000000007</v>
      </c>
      <c r="F21" s="36">
        <f>ROUNDDOWN(56.0211*((E21)-1.5)^1.05,0)</f>
        <v>500</v>
      </c>
      <c r="G21" s="8">
        <v>28.01</v>
      </c>
      <c r="H21" s="36">
        <f>ROUNDDOWN(15.9803*((G21)-3.8)^1.04,0)</f>
        <v>439</v>
      </c>
      <c r="I21" s="8">
        <v>29.78</v>
      </c>
      <c r="J21" s="36">
        <f>ROUNDDOWN(12.3311*((I21)-3)^1.1,0)</f>
        <v>458</v>
      </c>
      <c r="K21" s="8">
        <v>20.66</v>
      </c>
      <c r="L21" s="36">
        <f>ROUNDDOWN(17.5458*((K21)-6)^1.05,0)</f>
        <v>294</v>
      </c>
    </row>
    <row r="22" spans="1:12" s="10" customFormat="1" x14ac:dyDescent="0.25">
      <c r="A22" s="7">
        <v>3</v>
      </c>
      <c r="B22" s="40" t="s">
        <v>58</v>
      </c>
      <c r="C22" s="40" t="s">
        <v>48</v>
      </c>
      <c r="D22" s="39">
        <f>F22+L22+H22+J22</f>
        <v>1672</v>
      </c>
      <c r="E22" s="8">
        <v>8.85</v>
      </c>
      <c r="F22" s="36">
        <f>ROUNDDOWN(56.0211*((E22)-1.5)^1.05,0)</f>
        <v>454</v>
      </c>
      <c r="G22" s="8">
        <v>29.16</v>
      </c>
      <c r="H22" s="36">
        <f>ROUNDDOWN(15.9803*((G22)-3.8)^1.04,0)</f>
        <v>461</v>
      </c>
      <c r="I22" s="8">
        <v>23.06</v>
      </c>
      <c r="J22" s="36">
        <f>ROUNDDOWN(12.3311*((I22)-3)^1.1,0)</f>
        <v>333</v>
      </c>
      <c r="K22" s="8">
        <v>26.8</v>
      </c>
      <c r="L22" s="36">
        <f>ROUNDDOWN(17.5458*((K22)-6)^1.05,0)</f>
        <v>424</v>
      </c>
    </row>
    <row r="23" spans="1:12" s="10" customFormat="1" x14ac:dyDescent="0.25">
      <c r="A23" s="7">
        <v>4</v>
      </c>
      <c r="B23" s="40" t="s">
        <v>56</v>
      </c>
      <c r="C23" s="40" t="s">
        <v>57</v>
      </c>
      <c r="D23" s="39">
        <f>F23+L23+H23+J23</f>
        <v>1549</v>
      </c>
      <c r="E23" s="8">
        <v>8.7200000000000006</v>
      </c>
      <c r="F23" s="36">
        <f t="shared" ref="F23" si="20">ROUNDDOWN(56.0211*((E23)-1.5)^1.05,0)</f>
        <v>446</v>
      </c>
      <c r="G23" s="8">
        <v>26.58</v>
      </c>
      <c r="H23" s="36">
        <f t="shared" ref="H23" si="21">ROUNDDOWN(15.9803*((G23)-3.8)^1.04,0)</f>
        <v>412</v>
      </c>
      <c r="I23" s="8">
        <v>26.56</v>
      </c>
      <c r="J23" s="36">
        <f t="shared" ref="J23" si="22">ROUNDDOWN(12.3311*((I23)-3)^1.1,0)</f>
        <v>398</v>
      </c>
      <c r="K23" s="8">
        <v>20.65</v>
      </c>
      <c r="L23" s="36">
        <f t="shared" ref="L23" si="23">ROUNDDOWN(17.5458*((K23)-6)^1.05,0)</f>
        <v>293</v>
      </c>
    </row>
    <row r="24" spans="1:12" s="10" customFormat="1" x14ac:dyDescent="0.25">
      <c r="A24" s="7">
        <v>5</v>
      </c>
      <c r="B24" s="40" t="s">
        <v>42</v>
      </c>
      <c r="C24" s="40" t="s">
        <v>41</v>
      </c>
      <c r="D24" s="39">
        <f>F24+L24+H24+J24</f>
        <v>1437</v>
      </c>
      <c r="E24" s="8">
        <v>8.7100000000000009</v>
      </c>
      <c r="F24" s="36">
        <f>ROUNDDOWN(56.0211*((E24)-1.5)^1.05,0)</f>
        <v>445</v>
      </c>
      <c r="G24" s="8">
        <v>26.46</v>
      </c>
      <c r="H24" s="36">
        <f>ROUNDDOWN(15.9803*((G24)-3.8)^1.04,0)</f>
        <v>410</v>
      </c>
      <c r="I24" s="8">
        <v>20.55</v>
      </c>
      <c r="J24" s="36">
        <f>ROUNDDOWN(12.3311*((I24)-3)^1.1,0)</f>
        <v>288</v>
      </c>
      <c r="K24" s="8">
        <v>20.68</v>
      </c>
      <c r="L24" s="36">
        <f>ROUNDDOWN(17.5458*((K24)-6)^1.05,0)</f>
        <v>294</v>
      </c>
    </row>
    <row r="25" spans="1:12" s="10" customFormat="1" x14ac:dyDescent="0.25">
      <c r="A25" s="7">
        <v>6</v>
      </c>
      <c r="B25" s="40" t="s">
        <v>88</v>
      </c>
      <c r="C25" s="40" t="s">
        <v>73</v>
      </c>
      <c r="D25" s="39">
        <f>F25+L25+H25+J25</f>
        <v>1381</v>
      </c>
      <c r="E25" s="8">
        <v>8.99</v>
      </c>
      <c r="F25" s="36">
        <f>ROUNDDOWN(56.0211*((E25)-1.5)^1.05,0)</f>
        <v>464</v>
      </c>
      <c r="G25" s="8">
        <v>21.26</v>
      </c>
      <c r="H25" s="36">
        <f>ROUNDDOWN(15.9803*((G25)-3.8)^1.04,0)</f>
        <v>312</v>
      </c>
      <c r="I25" s="8">
        <v>23.4</v>
      </c>
      <c r="J25" s="36">
        <f>ROUNDDOWN(12.3311*((I25)-3)^1.1,0)</f>
        <v>340</v>
      </c>
      <c r="K25" s="8">
        <v>19.28</v>
      </c>
      <c r="L25" s="36">
        <f>ROUNDDOWN(17.5458*((K25)-6)^1.05,0)</f>
        <v>265</v>
      </c>
    </row>
    <row r="26" spans="1:12" s="10" customFormat="1" x14ac:dyDescent="0.25">
      <c r="A26" s="7">
        <v>7</v>
      </c>
      <c r="B26" s="40" t="s">
        <v>60</v>
      </c>
      <c r="C26" s="40" t="s">
        <v>46</v>
      </c>
      <c r="D26" s="39">
        <f>F26+L26+H26+J26</f>
        <v>1329</v>
      </c>
      <c r="E26" s="8">
        <v>7.97</v>
      </c>
      <c r="F26" s="36">
        <f>ROUNDDOWN(56.0211*((E26)-1.5)^1.05,0)</f>
        <v>397</v>
      </c>
      <c r="G26" s="8">
        <v>19.68</v>
      </c>
      <c r="H26" s="36">
        <f>ROUNDDOWN(15.9803*((G26)-3.8)^1.04,0)</f>
        <v>283</v>
      </c>
      <c r="I26" s="8">
        <v>23.76</v>
      </c>
      <c r="J26" s="36">
        <f>ROUNDDOWN(12.3311*((I26)-3)^1.1,0)</f>
        <v>346</v>
      </c>
      <c r="K26" s="8">
        <v>21.09</v>
      </c>
      <c r="L26" s="36">
        <f>ROUNDDOWN(17.5458*((K26)-6)^1.05,0)</f>
        <v>303</v>
      </c>
    </row>
    <row r="27" spans="1:12" s="10" customFormat="1" x14ac:dyDescent="0.25">
      <c r="A27" s="7">
        <v>8</v>
      </c>
      <c r="B27" s="40" t="s">
        <v>59</v>
      </c>
      <c r="C27" s="40" t="s">
        <v>44</v>
      </c>
      <c r="D27" s="39">
        <f>F27+L27+H27+J27</f>
        <v>1298</v>
      </c>
      <c r="E27" s="8">
        <v>7.83</v>
      </c>
      <c r="F27" s="36">
        <f>ROUNDDOWN(56.0211*((E27)-1.5)^1.05,0)</f>
        <v>388</v>
      </c>
      <c r="G27" s="8">
        <v>21.28</v>
      </c>
      <c r="H27" s="36">
        <f>ROUNDDOWN(15.9803*((G27)-3.8)^1.04,0)</f>
        <v>313</v>
      </c>
      <c r="I27" s="8">
        <v>23.73</v>
      </c>
      <c r="J27" s="36">
        <f>ROUNDDOWN(12.3311*((I27)-3)^1.1,0)</f>
        <v>346</v>
      </c>
      <c r="K27" s="8">
        <v>18.649999999999999</v>
      </c>
      <c r="L27" s="36">
        <f>ROUNDDOWN(17.5458*((K27)-6)^1.05,0)</f>
        <v>251</v>
      </c>
    </row>
    <row r="28" spans="1:12" s="10" customFormat="1" x14ac:dyDescent="0.25">
      <c r="A28" s="7">
        <v>9</v>
      </c>
      <c r="B28" s="40" t="s">
        <v>34</v>
      </c>
      <c r="C28" s="40" t="s">
        <v>39</v>
      </c>
      <c r="D28" s="39">
        <f>F28+L28+H28+J28</f>
        <v>1169</v>
      </c>
      <c r="E28" s="8">
        <v>10</v>
      </c>
      <c r="F28" s="36">
        <f t="shared" ref="F28:F32" si="24">ROUNDDOWN(56.0211*((E28)-1.5)^1.05,0)</f>
        <v>529</v>
      </c>
      <c r="G28" s="8">
        <v>14.19</v>
      </c>
      <c r="H28" s="36">
        <f t="shared" ref="H28:H32" si="25">ROUNDDOWN(15.9803*((G28)-3.8)^1.04,0)</f>
        <v>182</v>
      </c>
      <c r="I28" s="8">
        <v>16.579999999999998</v>
      </c>
      <c r="J28" s="36">
        <f t="shared" ref="J28:J32" si="26">ROUNDDOWN(12.3311*((I28)-3)^1.1,0)</f>
        <v>217</v>
      </c>
      <c r="K28" s="8">
        <v>18.149999999999999</v>
      </c>
      <c r="L28" s="36">
        <f t="shared" ref="L28:L32" si="27">ROUNDDOWN(17.5458*((K28)-6)^1.05,0)</f>
        <v>241</v>
      </c>
    </row>
    <row r="29" spans="1:12" s="10" customFormat="1" x14ac:dyDescent="0.25">
      <c r="A29" s="7">
        <v>10</v>
      </c>
      <c r="B29" s="40" t="s">
        <v>89</v>
      </c>
      <c r="C29" s="40" t="s">
        <v>51</v>
      </c>
      <c r="D29" s="39">
        <f>F29+L29+H29+J29</f>
        <v>1168</v>
      </c>
      <c r="E29" s="8">
        <v>7.34</v>
      </c>
      <c r="F29" s="36">
        <f>ROUNDDOWN(56.0211*((E29)-1.5)^1.05,0)</f>
        <v>357</v>
      </c>
      <c r="G29" s="8">
        <v>20.71</v>
      </c>
      <c r="H29" s="36">
        <f>ROUNDDOWN(15.9803*((G29)-3.8)^1.04,0)</f>
        <v>302</v>
      </c>
      <c r="I29" s="8">
        <v>19.43</v>
      </c>
      <c r="J29" s="36">
        <f>ROUNDDOWN(12.3311*((I29)-3)^1.1,0)</f>
        <v>268</v>
      </c>
      <c r="K29" s="8">
        <v>18.149999999999999</v>
      </c>
      <c r="L29" s="36">
        <f>ROUNDDOWN(17.5458*((K29)-6)^1.05,0)</f>
        <v>241</v>
      </c>
    </row>
    <row r="30" spans="1:12" s="10" customFormat="1" x14ac:dyDescent="0.25">
      <c r="A30" s="7">
        <v>11</v>
      </c>
      <c r="B30" s="40" t="s">
        <v>62</v>
      </c>
      <c r="C30" s="40" t="s">
        <v>63</v>
      </c>
      <c r="D30" s="39">
        <f>F30+L30+H30+J30</f>
        <v>1110</v>
      </c>
      <c r="E30" s="8">
        <v>7.47</v>
      </c>
      <c r="F30" s="36">
        <f t="shared" si="24"/>
        <v>365</v>
      </c>
      <c r="G30" s="8">
        <v>16.57</v>
      </c>
      <c r="H30" s="36">
        <f t="shared" si="25"/>
        <v>225</v>
      </c>
      <c r="I30" s="8">
        <v>20.78</v>
      </c>
      <c r="J30" s="36">
        <f t="shared" si="26"/>
        <v>292</v>
      </c>
      <c r="K30" s="8">
        <v>17.53</v>
      </c>
      <c r="L30" s="36">
        <f t="shared" si="27"/>
        <v>228</v>
      </c>
    </row>
    <row r="31" spans="1:12" s="10" customFormat="1" x14ac:dyDescent="0.25">
      <c r="A31" s="7">
        <v>12</v>
      </c>
      <c r="B31" s="40" t="s">
        <v>90</v>
      </c>
      <c r="C31" s="40" t="s">
        <v>44</v>
      </c>
      <c r="D31" s="39">
        <f>F31+L31+H31+J31</f>
        <v>872</v>
      </c>
      <c r="E31" s="8">
        <v>7.18</v>
      </c>
      <c r="F31" s="36">
        <f t="shared" si="24"/>
        <v>347</v>
      </c>
      <c r="G31" s="8">
        <v>16.309999999999999</v>
      </c>
      <c r="H31" s="36">
        <f t="shared" si="25"/>
        <v>221</v>
      </c>
      <c r="I31" s="8">
        <v>18.329999999999998</v>
      </c>
      <c r="J31" s="36">
        <f t="shared" si="26"/>
        <v>248</v>
      </c>
      <c r="K31" s="8">
        <v>9.07</v>
      </c>
      <c r="L31" s="36">
        <f t="shared" si="27"/>
        <v>56</v>
      </c>
    </row>
    <row r="32" spans="1:12" s="10" customFormat="1" x14ac:dyDescent="0.25">
      <c r="A32" s="7">
        <v>13</v>
      </c>
      <c r="B32" s="40" t="s">
        <v>91</v>
      </c>
      <c r="C32" s="40" t="s">
        <v>44</v>
      </c>
      <c r="D32" s="39">
        <f>F32+L32+H32+J32</f>
        <v>800</v>
      </c>
      <c r="E32" s="8">
        <v>6.3</v>
      </c>
      <c r="F32" s="36">
        <f t="shared" si="24"/>
        <v>290</v>
      </c>
      <c r="G32" s="8">
        <v>18.829999999999998</v>
      </c>
      <c r="H32" s="36">
        <f t="shared" si="25"/>
        <v>267</v>
      </c>
      <c r="I32" s="8">
        <v>14.58</v>
      </c>
      <c r="J32" s="36">
        <f t="shared" si="26"/>
        <v>182</v>
      </c>
      <c r="K32" s="8">
        <v>9.2899999999999991</v>
      </c>
      <c r="L32" s="36">
        <f t="shared" si="27"/>
        <v>61</v>
      </c>
    </row>
    <row r="33" spans="1:12" s="10" customFormat="1" x14ac:dyDescent="0.25">
      <c r="A33" s="7">
        <v>14</v>
      </c>
      <c r="B33" s="40" t="s">
        <v>92</v>
      </c>
      <c r="C33" s="40" t="s">
        <v>44</v>
      </c>
      <c r="D33" s="39">
        <f>F33+L33+H33+J33</f>
        <v>630</v>
      </c>
      <c r="E33" s="8">
        <v>6.12</v>
      </c>
      <c r="F33" s="36">
        <f>ROUNDDOWN(56.0211*((E33)-1.5)^1.05,0)</f>
        <v>279</v>
      </c>
      <c r="G33" s="8">
        <v>8.83</v>
      </c>
      <c r="H33" s="36">
        <f>ROUNDDOWN(15.9803*((G33)-3.8)^1.04,0)</f>
        <v>85</v>
      </c>
      <c r="I33" s="8">
        <v>11.46</v>
      </c>
      <c r="J33" s="36">
        <f>ROUNDDOWN(12.3311*((I33)-3)^1.1,0)</f>
        <v>129</v>
      </c>
      <c r="K33" s="8">
        <v>13.11</v>
      </c>
      <c r="L33" s="36">
        <f>ROUNDDOWN(17.5458*((K33)-6)^1.05,0)</f>
        <v>137</v>
      </c>
    </row>
    <row r="34" spans="1:12" s="10" customFormat="1" x14ac:dyDescent="0.25">
      <c r="A34" s="11"/>
      <c r="B34" s="43"/>
      <c r="C34" s="43"/>
      <c r="D34" s="44"/>
      <c r="E34" s="45"/>
      <c r="F34" s="46"/>
      <c r="G34" s="45"/>
      <c r="H34" s="47"/>
      <c r="I34" s="45"/>
      <c r="J34" s="47"/>
      <c r="K34" s="45"/>
      <c r="L34" s="47"/>
    </row>
    <row r="35" spans="1:12" s="10" customFormat="1" x14ac:dyDescent="0.25"/>
    <row r="36" spans="1:12" s="10" customFormat="1" x14ac:dyDescent="0.25">
      <c r="A36" s="37"/>
      <c r="B36" s="41" t="s">
        <v>6</v>
      </c>
      <c r="C36" s="41" t="s">
        <v>4</v>
      </c>
      <c r="D36" s="41" t="s">
        <v>32</v>
      </c>
      <c r="E36" s="56" t="s">
        <v>0</v>
      </c>
      <c r="F36" s="57"/>
      <c r="G36" s="56" t="s">
        <v>3</v>
      </c>
      <c r="H36" s="57"/>
      <c r="I36" s="56" t="s">
        <v>1</v>
      </c>
      <c r="J36" s="57"/>
      <c r="K36" s="58" t="s">
        <v>2</v>
      </c>
      <c r="L36" s="57"/>
    </row>
    <row r="37" spans="1:12" s="10" customFormat="1" x14ac:dyDescent="0.25">
      <c r="A37" s="7">
        <v>1</v>
      </c>
      <c r="B37" s="40" t="s">
        <v>74</v>
      </c>
      <c r="C37" s="40" t="s">
        <v>75</v>
      </c>
      <c r="D37" s="39">
        <f>F37+L37+H37+J37</f>
        <v>1476</v>
      </c>
      <c r="E37" s="8">
        <v>9.7799999999999994</v>
      </c>
      <c r="F37" s="36">
        <f t="shared" ref="F37" si="28">ROUNDDOWN(51.39*((E37)-1.5)^1.05,0)</f>
        <v>472</v>
      </c>
      <c r="G37" s="8">
        <v>26.99</v>
      </c>
      <c r="H37" s="36">
        <f t="shared" ref="H37" si="29">ROUNDDOWN(10.14*((G37)-7)^1.08,0)</f>
        <v>257</v>
      </c>
      <c r="I37" s="8">
        <v>32.409999999999997</v>
      </c>
      <c r="J37" s="36">
        <f t="shared" ref="J37" si="30">ROUNDDOWN(12.91*((I37)-4)^1.1,0)</f>
        <v>512</v>
      </c>
      <c r="K37" s="8">
        <v>22.73</v>
      </c>
      <c r="L37" s="36">
        <f t="shared" ref="L37" si="31">ROUNDDOWN(13.0449*((K37)-7)^1.05,0)</f>
        <v>235</v>
      </c>
    </row>
    <row r="38" spans="1:12" s="10" customFormat="1" x14ac:dyDescent="0.25">
      <c r="A38" s="7">
        <v>2</v>
      </c>
      <c r="B38" s="40" t="s">
        <v>72</v>
      </c>
      <c r="C38" s="40" t="s">
        <v>73</v>
      </c>
      <c r="D38" s="50">
        <f>F38+L38+H38+J38</f>
        <v>1426</v>
      </c>
      <c r="E38" s="8">
        <v>11.47</v>
      </c>
      <c r="F38" s="36">
        <f t="shared" ref="F38:F39" si="32">ROUNDDOWN(51.39*((E38)-1.5)^1.05,0)</f>
        <v>574</v>
      </c>
      <c r="G38" s="8">
        <v>14.31</v>
      </c>
      <c r="H38" s="36">
        <f t="shared" ref="H38:H39" si="33">ROUNDDOWN(10.14*((G38)-7)^1.08,0)</f>
        <v>86</v>
      </c>
      <c r="I38" s="8">
        <v>31.27</v>
      </c>
      <c r="J38" s="36">
        <f t="shared" ref="J38:J39" si="34">ROUNDDOWN(12.91*((I38)-4)^1.1,0)</f>
        <v>489</v>
      </c>
      <c r="K38" s="8">
        <v>25.41</v>
      </c>
      <c r="L38" s="36">
        <f t="shared" ref="L38:L39" si="35">ROUNDDOWN(13.0449*((K38)-7)^1.05,0)</f>
        <v>277</v>
      </c>
    </row>
    <row r="39" spans="1:12" s="10" customFormat="1" x14ac:dyDescent="0.25">
      <c r="A39" s="7">
        <v>3</v>
      </c>
      <c r="B39" s="40" t="s">
        <v>43</v>
      </c>
      <c r="C39" s="40" t="s">
        <v>44</v>
      </c>
      <c r="D39" s="39">
        <f>F39+L39+H39+J39</f>
        <v>1096</v>
      </c>
      <c r="E39" s="8">
        <v>7.37</v>
      </c>
      <c r="F39" s="36">
        <f t="shared" si="32"/>
        <v>329</v>
      </c>
      <c r="G39" s="8">
        <v>17.149999999999999</v>
      </c>
      <c r="H39" s="36">
        <f t="shared" si="33"/>
        <v>123</v>
      </c>
      <c r="I39" s="8">
        <v>27.8</v>
      </c>
      <c r="J39" s="36">
        <f t="shared" si="34"/>
        <v>421</v>
      </c>
      <c r="K39" s="8">
        <v>21.96</v>
      </c>
      <c r="L39" s="36">
        <f t="shared" si="35"/>
        <v>223</v>
      </c>
    </row>
    <row r="40" spans="1:12" s="10" customFormat="1" x14ac:dyDescent="0.25">
      <c r="A40" s="11"/>
      <c r="B40" s="43"/>
      <c r="C40" s="43"/>
      <c r="D40" s="44"/>
      <c r="E40" s="45"/>
      <c r="F40" s="46"/>
      <c r="G40" s="45"/>
      <c r="H40" s="47"/>
      <c r="I40" s="45"/>
      <c r="J40" s="47"/>
      <c r="K40" s="45"/>
      <c r="L40" s="47"/>
    </row>
    <row r="41" spans="1:12" s="10" customFormat="1" x14ac:dyDescent="0.25"/>
    <row r="42" spans="1:12" s="10" customFormat="1" x14ac:dyDescent="0.25">
      <c r="A42" s="37"/>
      <c r="B42" s="41" t="s">
        <v>8</v>
      </c>
      <c r="C42" s="41" t="s">
        <v>4</v>
      </c>
      <c r="D42" s="41" t="s">
        <v>32</v>
      </c>
      <c r="E42" s="56" t="s">
        <v>0</v>
      </c>
      <c r="F42" s="57"/>
      <c r="G42" s="56" t="s">
        <v>3</v>
      </c>
      <c r="H42" s="57"/>
      <c r="I42" s="56" t="s">
        <v>1</v>
      </c>
      <c r="J42" s="57"/>
      <c r="K42" s="58" t="s">
        <v>2</v>
      </c>
      <c r="L42" s="57"/>
    </row>
    <row r="43" spans="1:12" s="10" customFormat="1" x14ac:dyDescent="0.25">
      <c r="A43" s="6">
        <v>1</v>
      </c>
      <c r="B43" s="38" t="s">
        <v>54</v>
      </c>
      <c r="C43" s="38" t="s">
        <v>55</v>
      </c>
      <c r="D43" s="53">
        <f>F43+L43+H43+J43</f>
        <v>2263</v>
      </c>
      <c r="E43" s="51">
        <v>10.83</v>
      </c>
      <c r="F43" s="36">
        <f>ROUNDDOWN(56.0211*((E43)-1.5)^1.05,0)</f>
        <v>584</v>
      </c>
      <c r="G43" s="8">
        <v>40.15</v>
      </c>
      <c r="H43" s="36">
        <f>ROUNDDOWN(15.9803*((G43)-3.8)^1.04,0)</f>
        <v>670</v>
      </c>
      <c r="I43" s="8">
        <v>35.51</v>
      </c>
      <c r="J43" s="36">
        <f>ROUNDDOWN(12.3311*((I43)-3)^1.1,0)</f>
        <v>567</v>
      </c>
      <c r="K43" s="8">
        <v>27.61</v>
      </c>
      <c r="L43" s="36">
        <f>ROUNDDOWN(17.5458*((K43)-6)^1.05,0)</f>
        <v>442</v>
      </c>
    </row>
    <row r="44" spans="1:12" s="10" customFormat="1" x14ac:dyDescent="0.25">
      <c r="A44" s="7">
        <v>2</v>
      </c>
      <c r="B44" s="40" t="s">
        <v>65</v>
      </c>
      <c r="C44" s="40" t="s">
        <v>66</v>
      </c>
      <c r="D44" s="54">
        <f>F44+L44+H44+J44</f>
        <v>2119</v>
      </c>
      <c r="E44" s="51">
        <v>9.8699999999999992</v>
      </c>
      <c r="F44" s="36">
        <f>ROUNDDOWN(56.0211*((E44)-1.5)^1.05,0)</f>
        <v>521</v>
      </c>
      <c r="G44" s="8">
        <v>29.79</v>
      </c>
      <c r="H44" s="36">
        <f>ROUNDDOWN(15.9803*((G44)-3.8)^1.04,0)</f>
        <v>473</v>
      </c>
      <c r="I44" s="8">
        <v>35.590000000000003</v>
      </c>
      <c r="J44" s="36">
        <f>ROUNDDOWN(12.3311*((I44)-3)^1.1,0)</f>
        <v>569</v>
      </c>
      <c r="K44" s="8">
        <v>32.89</v>
      </c>
      <c r="L44" s="36">
        <f>ROUNDDOWN(17.5458*((K44)-6)^1.05,0)</f>
        <v>556</v>
      </c>
    </row>
    <row r="45" spans="1:12" s="10" customFormat="1" x14ac:dyDescent="0.25">
      <c r="A45" s="7">
        <v>3</v>
      </c>
      <c r="B45" s="40" t="s">
        <v>79</v>
      </c>
      <c r="C45" s="40" t="s">
        <v>75</v>
      </c>
      <c r="D45" s="54">
        <f>F45+L45+H45+J45</f>
        <v>2102</v>
      </c>
      <c r="E45" s="51">
        <v>11.37</v>
      </c>
      <c r="F45" s="36">
        <f t="shared" ref="F45" si="36">ROUNDDOWN(56.0211*((E45)-1.5)^1.05,0)</f>
        <v>619</v>
      </c>
      <c r="G45" s="8">
        <v>33.270000000000003</v>
      </c>
      <c r="H45" s="36">
        <f t="shared" ref="H45" si="37">ROUNDDOWN(15.9803*((G45)-3.8)^1.04,0)</f>
        <v>539</v>
      </c>
      <c r="I45" s="8">
        <v>33.450000000000003</v>
      </c>
      <c r="J45" s="36">
        <f t="shared" ref="J45" si="38">ROUNDDOWN(12.3311*((I45)-3)^1.1,0)</f>
        <v>528</v>
      </c>
      <c r="K45" s="8">
        <v>26.4</v>
      </c>
      <c r="L45" s="36">
        <f t="shared" ref="L45" si="39">ROUNDDOWN(17.5458*((K45)-6)^1.05,0)</f>
        <v>416</v>
      </c>
    </row>
    <row r="46" spans="1:12" s="10" customFormat="1" x14ac:dyDescent="0.25">
      <c r="A46" s="7">
        <v>4</v>
      </c>
      <c r="B46" s="40" t="s">
        <v>82</v>
      </c>
      <c r="C46" s="40" t="s">
        <v>75</v>
      </c>
      <c r="D46" s="54">
        <f>F46+L46+H46+J46</f>
        <v>2063</v>
      </c>
      <c r="E46" s="51">
        <v>9.5</v>
      </c>
      <c r="F46" s="36">
        <f>ROUNDDOWN(56.0211*((E46)-1.5)^1.05,0)</f>
        <v>497</v>
      </c>
      <c r="G46" s="8">
        <v>29.67</v>
      </c>
      <c r="H46" s="36">
        <f>ROUNDDOWN(15.9803*((G46)-3.8)^1.04,0)</f>
        <v>470</v>
      </c>
      <c r="I46" s="8">
        <v>33.229999999999997</v>
      </c>
      <c r="J46" s="36">
        <f>ROUNDDOWN(12.3311*((I46)-3)^1.1,0)</f>
        <v>524</v>
      </c>
      <c r="K46" s="8">
        <v>33.65</v>
      </c>
      <c r="L46" s="36">
        <f>ROUNDDOWN(17.5458*((K46)-6)^1.05,0)</f>
        <v>572</v>
      </c>
    </row>
    <row r="47" spans="1:12" s="10" customFormat="1" x14ac:dyDescent="0.25">
      <c r="A47" s="7">
        <v>5</v>
      </c>
      <c r="B47" s="40" t="s">
        <v>80</v>
      </c>
      <c r="C47" s="40" t="s">
        <v>57</v>
      </c>
      <c r="D47" s="54">
        <f>F47+L47+H47+J47</f>
        <v>1839</v>
      </c>
      <c r="E47" s="51">
        <v>9.8800000000000008</v>
      </c>
      <c r="F47" s="36">
        <f>ROUNDDOWN(56.0211*((E47)-1.5)^1.05,0)</f>
        <v>522</v>
      </c>
      <c r="G47" s="8">
        <v>28.14</v>
      </c>
      <c r="H47" s="36">
        <f>ROUNDDOWN(15.9803*((G47)-3.8)^1.04,0)</f>
        <v>441</v>
      </c>
      <c r="I47" s="8">
        <v>27.97</v>
      </c>
      <c r="J47" s="36">
        <f>ROUNDDOWN(12.3311*((I47)-3)^1.1,0)</f>
        <v>424</v>
      </c>
      <c r="K47" s="8">
        <v>28.11</v>
      </c>
      <c r="L47" s="36">
        <f>ROUNDDOWN(17.5458*((K47)-6)^1.05,0)</f>
        <v>452</v>
      </c>
    </row>
    <row r="48" spans="1:12" s="10" customFormat="1" x14ac:dyDescent="0.25">
      <c r="A48" s="7">
        <v>6</v>
      </c>
      <c r="B48" s="40" t="s">
        <v>68</v>
      </c>
      <c r="C48" s="40" t="s">
        <v>63</v>
      </c>
      <c r="D48" s="54">
        <f>F48+L48+H48+J48</f>
        <v>1833</v>
      </c>
      <c r="E48" s="51">
        <v>8.5299999999999994</v>
      </c>
      <c r="F48" s="36">
        <f>ROUNDDOWN(56.0211*((E48)-1.5)^1.05,0)</f>
        <v>434</v>
      </c>
      <c r="G48" s="8">
        <v>29.51</v>
      </c>
      <c r="H48" s="36">
        <f>ROUNDDOWN(15.9803*((G48)-3.8)^1.04,0)</f>
        <v>467</v>
      </c>
      <c r="I48" s="8">
        <v>27.58</v>
      </c>
      <c r="J48" s="36">
        <f>ROUNDDOWN(12.3311*((I48)-3)^1.1,0)</f>
        <v>417</v>
      </c>
      <c r="K48" s="8">
        <v>31.01</v>
      </c>
      <c r="L48" s="36">
        <f>ROUNDDOWN(17.5458*((K48)-6)^1.05,0)</f>
        <v>515</v>
      </c>
    </row>
    <row r="49" spans="1:12" s="10" customFormat="1" x14ac:dyDescent="0.25">
      <c r="A49" s="7">
        <v>7</v>
      </c>
      <c r="B49" s="40" t="s">
        <v>81</v>
      </c>
      <c r="C49" s="40" t="s">
        <v>57</v>
      </c>
      <c r="D49" s="54">
        <f>F49+L49+H49+J49</f>
        <v>1821</v>
      </c>
      <c r="E49" s="51">
        <v>9.76</v>
      </c>
      <c r="F49" s="36">
        <f>ROUNDDOWN(56.0211*((E49)-1.5)^1.05,0)</f>
        <v>514</v>
      </c>
      <c r="G49" s="8">
        <v>26.37</v>
      </c>
      <c r="H49" s="36">
        <f>ROUNDDOWN(15.9803*((G49)-3.8)^1.04,0)</f>
        <v>408</v>
      </c>
      <c r="I49" s="8">
        <v>29.38</v>
      </c>
      <c r="J49" s="36">
        <f>ROUNDDOWN(12.3311*((I49)-3)^1.1,0)</f>
        <v>451</v>
      </c>
      <c r="K49" s="8">
        <v>27.9</v>
      </c>
      <c r="L49" s="36">
        <f>ROUNDDOWN(17.5458*((K49)-6)^1.05,0)</f>
        <v>448</v>
      </c>
    </row>
    <row r="50" spans="1:12" s="10" customFormat="1" x14ac:dyDescent="0.25">
      <c r="A50" s="7">
        <v>8</v>
      </c>
      <c r="B50" s="40" t="s">
        <v>69</v>
      </c>
      <c r="C50" s="40" t="s">
        <v>44</v>
      </c>
      <c r="D50" s="54">
        <f>F50+L50+H50+J50</f>
        <v>1696</v>
      </c>
      <c r="E50" s="51">
        <v>8.7200000000000006</v>
      </c>
      <c r="F50" s="36">
        <f>ROUNDDOWN(56.0211*((E50)-1.5)^1.05,0)</f>
        <v>446</v>
      </c>
      <c r="G50" s="8">
        <v>29.67</v>
      </c>
      <c r="H50" s="36">
        <f>ROUNDDOWN(15.9803*((G50)-3.8)^1.04,0)</f>
        <v>470</v>
      </c>
      <c r="I50" s="8">
        <v>25.6</v>
      </c>
      <c r="J50" s="36">
        <f>ROUNDDOWN(12.3311*((I50)-3)^1.1,0)</f>
        <v>380</v>
      </c>
      <c r="K50" s="8">
        <v>25.65</v>
      </c>
      <c r="L50" s="36">
        <f>ROUNDDOWN(17.5458*((K50)-6)^1.05,0)</f>
        <v>400</v>
      </c>
    </row>
    <row r="51" spans="1:12" s="10" customFormat="1" x14ac:dyDescent="0.25">
      <c r="A51" s="7">
        <v>9</v>
      </c>
      <c r="B51" s="40" t="s">
        <v>83</v>
      </c>
      <c r="C51" s="40" t="s">
        <v>75</v>
      </c>
      <c r="D51" s="54">
        <f>F51+L51+H51+J51</f>
        <v>1613</v>
      </c>
      <c r="E51" s="51">
        <v>8.31</v>
      </c>
      <c r="F51" s="36">
        <f t="shared" ref="F51" si="40">ROUNDDOWN(56.0211*((E51)-1.5)^1.05,0)</f>
        <v>419</v>
      </c>
      <c r="G51" s="8">
        <v>20.12</v>
      </c>
      <c r="H51" s="36">
        <f t="shared" ref="H51" si="41">ROUNDDOWN(15.9803*((G51)-3.8)^1.04,0)</f>
        <v>291</v>
      </c>
      <c r="I51" s="8">
        <v>27.87</v>
      </c>
      <c r="J51" s="36">
        <f t="shared" ref="J51" si="42">ROUNDDOWN(12.3311*((I51)-3)^1.1,0)</f>
        <v>422</v>
      </c>
      <c r="K51" s="8">
        <v>29.42</v>
      </c>
      <c r="L51" s="36">
        <f t="shared" ref="L51" si="43">ROUNDDOWN(17.5458*((K51)-6)^1.05,0)</f>
        <v>481</v>
      </c>
    </row>
    <row r="52" spans="1:12" s="10" customFormat="1" x14ac:dyDescent="0.25">
      <c r="A52" s="7">
        <v>10</v>
      </c>
      <c r="B52" s="40" t="s">
        <v>84</v>
      </c>
      <c r="C52" s="40" t="s">
        <v>85</v>
      </c>
      <c r="D52" s="54">
        <f>F52+L52+H52+J52</f>
        <v>1324</v>
      </c>
      <c r="E52" s="51">
        <v>7.46</v>
      </c>
      <c r="F52" s="36">
        <f>ROUNDDOWN(56.0211*((E52)-1.5)^1.05,0)</f>
        <v>365</v>
      </c>
      <c r="G52" s="8">
        <v>19.920000000000002</v>
      </c>
      <c r="H52" s="36">
        <f>ROUNDDOWN(15.9803*((G52)-3.8)^1.04,0)</f>
        <v>287</v>
      </c>
      <c r="I52" s="8">
        <v>18.37</v>
      </c>
      <c r="J52" s="36">
        <f>ROUNDDOWN(12.3311*((I52)-3)^1.1,0)</f>
        <v>249</v>
      </c>
      <c r="K52" s="8">
        <v>26.74</v>
      </c>
      <c r="L52" s="36">
        <f>ROUNDDOWN(17.5458*((K52)-6)^1.05,0)</f>
        <v>423</v>
      </c>
    </row>
    <row r="53" spans="1:12" s="10" customFormat="1" x14ac:dyDescent="0.25">
      <c r="A53" s="7">
        <v>11</v>
      </c>
      <c r="B53" s="40" t="s">
        <v>61</v>
      </c>
      <c r="C53" s="40" t="s">
        <v>48</v>
      </c>
      <c r="D53" s="54">
        <f>F53+L53+H53+J53</f>
        <v>1259</v>
      </c>
      <c r="E53" s="51">
        <v>7.45</v>
      </c>
      <c r="F53" s="36">
        <f>ROUNDDOWN(56.0211*((E53)-1.5)^1.05,0)</f>
        <v>364</v>
      </c>
      <c r="G53" s="8">
        <v>22.82</v>
      </c>
      <c r="H53" s="36">
        <f>ROUNDDOWN(15.9803*((G53)-3.8)^1.04,0)</f>
        <v>341</v>
      </c>
      <c r="I53" s="8">
        <v>15.74</v>
      </c>
      <c r="J53" s="36">
        <f>ROUNDDOWN(12.3311*((I53)-3)^1.1,0)</f>
        <v>202</v>
      </c>
      <c r="K53" s="8">
        <v>23.41</v>
      </c>
      <c r="L53" s="36">
        <f>ROUNDDOWN(17.5458*((K53)-6)^1.05,0)</f>
        <v>352</v>
      </c>
    </row>
    <row r="54" spans="1:12" s="10" customFormat="1" x14ac:dyDescent="0.25">
      <c r="A54" s="7">
        <v>12</v>
      </c>
      <c r="B54" s="40" t="s">
        <v>64</v>
      </c>
      <c r="C54" s="40" t="s">
        <v>53</v>
      </c>
      <c r="D54" s="54">
        <f>F54+L54+H54+J54</f>
        <v>715</v>
      </c>
      <c r="E54" s="51">
        <v>5.5</v>
      </c>
      <c r="F54" s="36">
        <f t="shared" ref="F54" si="44">ROUNDDOWN(56.0211*((E54)-1.5)^1.05,0)</f>
        <v>240</v>
      </c>
      <c r="G54" s="8">
        <v>11.29</v>
      </c>
      <c r="H54" s="36">
        <f t="shared" ref="H54" si="45">ROUNDDOWN(15.9803*((G54)-3.8)^1.04,0)</f>
        <v>129</v>
      </c>
      <c r="I54" s="8">
        <v>15.32</v>
      </c>
      <c r="J54" s="36">
        <f t="shared" ref="J54" si="46">ROUNDDOWN(12.3311*((I54)-3)^1.1,0)</f>
        <v>195</v>
      </c>
      <c r="K54" s="8">
        <v>13.8</v>
      </c>
      <c r="L54" s="36">
        <f t="shared" ref="L54" si="47">ROUNDDOWN(17.5458*((K54)-6)^1.05,0)</f>
        <v>151</v>
      </c>
    </row>
    <row r="55" spans="1:12" s="10" customFormat="1" x14ac:dyDescent="0.25">
      <c r="A55" s="11"/>
      <c r="B55" s="43"/>
      <c r="C55" s="43"/>
      <c r="D55" s="55"/>
      <c r="E55" s="52"/>
      <c r="F55" s="46"/>
      <c r="G55" s="45"/>
      <c r="H55" s="47"/>
      <c r="I55" s="45"/>
      <c r="J55" s="47"/>
      <c r="K55" s="45"/>
      <c r="L55" s="47"/>
    </row>
    <row r="56" spans="1:12" s="10" customFormat="1" x14ac:dyDescent="0.25"/>
    <row r="57" spans="1:12" s="10" customFormat="1" x14ac:dyDescent="0.25">
      <c r="A57" s="37"/>
      <c r="B57" s="41" t="s">
        <v>31</v>
      </c>
      <c r="C57" s="41" t="s">
        <v>4</v>
      </c>
      <c r="D57" s="41" t="s">
        <v>32</v>
      </c>
      <c r="E57" s="56" t="s">
        <v>0</v>
      </c>
      <c r="F57" s="57"/>
      <c r="G57" s="56" t="s">
        <v>3</v>
      </c>
      <c r="H57" s="57"/>
      <c r="I57" s="56" t="s">
        <v>1</v>
      </c>
      <c r="J57" s="57"/>
      <c r="K57" s="58" t="s">
        <v>2</v>
      </c>
      <c r="L57" s="57"/>
    </row>
    <row r="58" spans="1:12" s="10" customFormat="1" x14ac:dyDescent="0.25">
      <c r="A58" s="6">
        <v>1</v>
      </c>
      <c r="B58" s="38" t="s">
        <v>50</v>
      </c>
      <c r="C58" s="38" t="s">
        <v>51</v>
      </c>
      <c r="D58" s="39">
        <f>F58+L58+H58+J58</f>
        <v>1991</v>
      </c>
      <c r="E58" s="8">
        <v>9.8000000000000007</v>
      </c>
      <c r="F58" s="36">
        <f t="shared" ref="F58" si="48">ROUNDDOWN(51.39*((E58)-1.5)^1.05,0)</f>
        <v>474</v>
      </c>
      <c r="G58" s="8">
        <v>60.67</v>
      </c>
      <c r="H58" s="36">
        <f t="shared" ref="H58" si="49">ROUNDDOWN(10.14*((G58)-7)^1.08,0)</f>
        <v>748</v>
      </c>
      <c r="I58" s="8">
        <v>33.299999999999997</v>
      </c>
      <c r="J58" s="36">
        <f t="shared" ref="J58" si="50">ROUNDDOWN(12.91*((I58)-4)^1.1,0)</f>
        <v>530</v>
      </c>
      <c r="K58" s="8">
        <v>22.99</v>
      </c>
      <c r="L58" s="36">
        <f t="shared" ref="L58" si="51">ROUNDDOWN(13.0449*((K58)-7)^1.05,0)</f>
        <v>239</v>
      </c>
    </row>
    <row r="59" spans="1:12" s="10" customFormat="1" x14ac:dyDescent="0.25">
      <c r="A59" s="7">
        <v>2</v>
      </c>
      <c r="B59" s="40" t="s">
        <v>76</v>
      </c>
      <c r="C59" s="40" t="s">
        <v>77</v>
      </c>
      <c r="D59" s="39">
        <f>F59+L59+H59+J59</f>
        <v>1531</v>
      </c>
      <c r="E59" s="8">
        <v>9.77</v>
      </c>
      <c r="F59" s="36">
        <f t="shared" ref="F59:F60" si="52">ROUNDDOWN(51.39*((E59)-1.5)^1.05,0)</f>
        <v>472</v>
      </c>
      <c r="G59" s="8">
        <v>34.86</v>
      </c>
      <c r="H59" s="36">
        <f t="shared" ref="H59:H60" si="53">ROUNDDOWN(10.14*((G59)-7)^1.08,0)</f>
        <v>368</v>
      </c>
      <c r="I59" s="8">
        <v>26.46</v>
      </c>
      <c r="J59" s="36">
        <f t="shared" ref="J59:J60" si="54">ROUNDDOWN(12.91*((I59)-4)^1.1,0)</f>
        <v>395</v>
      </c>
      <c r="K59" s="8">
        <v>26.57</v>
      </c>
      <c r="L59" s="36">
        <f t="shared" ref="L59:L60" si="55">ROUNDDOWN(13.0449*((K59)-7)^1.05,0)</f>
        <v>296</v>
      </c>
    </row>
    <row r="60" spans="1:12" s="10" customFormat="1" x14ac:dyDescent="0.25">
      <c r="A60" s="7">
        <v>3</v>
      </c>
      <c r="B60" s="40" t="s">
        <v>52</v>
      </c>
      <c r="C60" s="40" t="s">
        <v>53</v>
      </c>
      <c r="D60" s="39">
        <f>F60+L60+H60+J60</f>
        <v>1510</v>
      </c>
      <c r="E60" s="8">
        <v>9.85</v>
      </c>
      <c r="F60" s="36">
        <f t="shared" si="52"/>
        <v>477</v>
      </c>
      <c r="G60" s="8">
        <v>32.6</v>
      </c>
      <c r="H60" s="36">
        <f t="shared" si="53"/>
        <v>336</v>
      </c>
      <c r="I60" s="8">
        <v>29.93</v>
      </c>
      <c r="J60" s="36">
        <f t="shared" si="54"/>
        <v>463</v>
      </c>
      <c r="K60" s="8">
        <v>22.69</v>
      </c>
      <c r="L60" s="36">
        <f t="shared" si="55"/>
        <v>234</v>
      </c>
    </row>
    <row r="61" spans="1:12" s="10" customFormat="1" x14ac:dyDescent="0.25">
      <c r="A61" s="7">
        <v>4</v>
      </c>
      <c r="B61" s="40" t="s">
        <v>70</v>
      </c>
      <c r="C61" s="40" t="s">
        <v>44</v>
      </c>
      <c r="D61" s="39">
        <f>F61+L61+H61+J61</f>
        <v>1259</v>
      </c>
      <c r="E61" s="8">
        <v>9.44</v>
      </c>
      <c r="F61" s="36">
        <f>ROUNDDOWN(51.39*((E61)-1.5)^1.05,0)</f>
        <v>452</v>
      </c>
      <c r="G61" s="8">
        <v>19.68</v>
      </c>
      <c r="H61" s="36">
        <f>ROUNDDOWN(10.14*((G61)-7)^1.08,0)</f>
        <v>157</v>
      </c>
      <c r="I61" s="8">
        <v>28.82</v>
      </c>
      <c r="J61" s="36">
        <f>ROUNDDOWN(12.91*((I61)-4)^1.1,0)</f>
        <v>441</v>
      </c>
      <c r="K61" s="8">
        <v>21.1</v>
      </c>
      <c r="L61" s="36">
        <f>ROUNDDOWN(13.0449*((K61)-7)^1.05,0)</f>
        <v>209</v>
      </c>
    </row>
    <row r="62" spans="1:12" s="10" customFormat="1" x14ac:dyDescent="0.25">
      <c r="A62" s="11"/>
      <c r="B62" s="43"/>
      <c r="C62" s="43"/>
      <c r="D62" s="49"/>
      <c r="E62" s="12"/>
      <c r="F62" s="14"/>
      <c r="G62" s="12"/>
      <c r="H62" s="13"/>
      <c r="I62" s="12"/>
      <c r="J62" s="13"/>
      <c r="K62" s="12"/>
      <c r="L62" s="13"/>
    </row>
    <row r="63" spans="1:12" s="10" customFormat="1" x14ac:dyDescent="0.25"/>
    <row r="64" spans="1:12" s="10" customFormat="1" x14ac:dyDescent="0.25">
      <c r="A64" s="37"/>
      <c r="B64" s="41" t="s">
        <v>7</v>
      </c>
      <c r="C64" s="41" t="s">
        <v>4</v>
      </c>
      <c r="D64" s="41" t="s">
        <v>32</v>
      </c>
      <c r="E64" s="56" t="s">
        <v>0</v>
      </c>
      <c r="F64" s="57"/>
      <c r="G64" s="56" t="s">
        <v>3</v>
      </c>
      <c r="H64" s="57"/>
      <c r="I64" s="56" t="s">
        <v>1</v>
      </c>
      <c r="J64" s="57"/>
      <c r="K64" s="58" t="s">
        <v>2</v>
      </c>
      <c r="L64" s="57"/>
    </row>
    <row r="65" spans="1:12" s="10" customFormat="1" x14ac:dyDescent="0.25">
      <c r="A65" s="6">
        <v>1</v>
      </c>
      <c r="B65" s="38" t="s">
        <v>78</v>
      </c>
      <c r="C65" s="38" t="s">
        <v>75</v>
      </c>
      <c r="D65" s="39">
        <f>F65+L65+H65+J65</f>
        <v>2321</v>
      </c>
      <c r="E65" s="8">
        <v>9.7899999999999991</v>
      </c>
      <c r="F65" s="36">
        <f t="shared" ref="F65" si="56">ROUNDDOWN(56.0211*((E65)-1.5)^1.05,0)</f>
        <v>516</v>
      </c>
      <c r="G65" s="8">
        <v>30.17</v>
      </c>
      <c r="H65" s="36">
        <f t="shared" ref="H65" si="57">ROUNDDOWN(15.9803*((G65)-3.8)^1.04,0)</f>
        <v>480</v>
      </c>
      <c r="I65" s="8">
        <v>31.5</v>
      </c>
      <c r="J65" s="36">
        <f t="shared" ref="J65" si="58">ROUNDDOWN(12.3311*((I65)-3)^1.1,0)</f>
        <v>491</v>
      </c>
      <c r="K65" s="8">
        <v>45.59</v>
      </c>
      <c r="L65" s="36">
        <f t="shared" ref="L65" si="59">ROUNDDOWN(17.5458*((K65)-6)^1.05,0)</f>
        <v>834</v>
      </c>
    </row>
    <row r="66" spans="1:12" s="10" customFormat="1" x14ac:dyDescent="0.25">
      <c r="A66" s="7">
        <v>2</v>
      </c>
      <c r="B66" s="40" t="s">
        <v>67</v>
      </c>
      <c r="C66" s="40" t="s">
        <v>48</v>
      </c>
      <c r="D66" s="39">
        <f>F66+L66+H66+J66</f>
        <v>2194</v>
      </c>
      <c r="E66" s="8">
        <v>10.52</v>
      </c>
      <c r="F66" s="36">
        <f t="shared" ref="F66" si="60">ROUNDDOWN(56.0211*((E66)-1.5)^1.05,0)</f>
        <v>564</v>
      </c>
      <c r="G66" s="8">
        <v>30.14</v>
      </c>
      <c r="H66" s="36">
        <f t="shared" ref="H66" si="61">ROUNDDOWN(15.9803*((G66)-3.8)^1.04,0)</f>
        <v>479</v>
      </c>
      <c r="I66" s="8">
        <v>34.770000000000003</v>
      </c>
      <c r="J66" s="36">
        <f t="shared" ref="J66" si="62">ROUNDDOWN(12.3311*((I66)-3)^1.1,0)</f>
        <v>553</v>
      </c>
      <c r="K66" s="8">
        <v>34.83</v>
      </c>
      <c r="L66" s="36">
        <f t="shared" ref="L66" si="63">ROUNDDOWN(17.5458*((K66)-6)^1.05,0)</f>
        <v>598</v>
      </c>
    </row>
    <row r="67" spans="1:12" s="10" customFormat="1" x14ac:dyDescent="0.25">
      <c r="A67" s="11"/>
      <c r="B67" s="43"/>
      <c r="C67" s="43"/>
      <c r="D67" s="49"/>
      <c r="E67" s="12"/>
      <c r="F67" s="14"/>
      <c r="G67" s="12"/>
      <c r="H67" s="13"/>
      <c r="I67" s="12"/>
      <c r="J67" s="13"/>
      <c r="K67" s="12"/>
      <c r="L67" s="13"/>
    </row>
    <row r="68" spans="1:12" s="10" customFormat="1" x14ac:dyDescent="0.25"/>
    <row r="69" spans="1:12" s="10" customFormat="1" x14ac:dyDescent="0.25"/>
    <row r="70" spans="1:12" s="10" customFormat="1" x14ac:dyDescent="0.25"/>
    <row r="71" spans="1:12" s="10" customFormat="1" x14ac:dyDescent="0.25"/>
    <row r="72" spans="1:12" s="10" customFormat="1" x14ac:dyDescent="0.25"/>
    <row r="73" spans="1:12" s="10" customFormat="1" x14ac:dyDescent="0.25"/>
    <row r="74" spans="1:12" s="10" customFormat="1" x14ac:dyDescent="0.25"/>
    <row r="75" spans="1:12" s="10" customFormat="1" x14ac:dyDescent="0.25"/>
    <row r="76" spans="1:12" s="10" customFormat="1" x14ac:dyDescent="0.25"/>
    <row r="77" spans="1:12" s="10" customFormat="1" x14ac:dyDescent="0.25"/>
    <row r="78" spans="1:12" s="10" customFormat="1" x14ac:dyDescent="0.25"/>
    <row r="79" spans="1:12" s="10" customFormat="1" x14ac:dyDescent="0.25"/>
    <row r="80" spans="1:12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  <row r="386" s="10" customFormat="1" x14ac:dyDescent="0.25"/>
    <row r="387" s="10" customFormat="1" x14ac:dyDescent="0.25"/>
    <row r="388" s="10" customFormat="1" x14ac:dyDescent="0.25"/>
    <row r="389" s="10" customFormat="1" x14ac:dyDescent="0.25"/>
    <row r="390" s="10" customFormat="1" x14ac:dyDescent="0.25"/>
    <row r="391" s="10" customFormat="1" x14ac:dyDescent="0.25"/>
    <row r="392" s="10" customFormat="1" x14ac:dyDescent="0.25"/>
    <row r="393" s="10" customFormat="1" x14ac:dyDescent="0.25"/>
    <row r="394" s="10" customFormat="1" x14ac:dyDescent="0.25"/>
    <row r="395" s="10" customFormat="1" x14ac:dyDescent="0.25"/>
    <row r="396" s="10" customFormat="1" x14ac:dyDescent="0.25"/>
    <row r="397" s="10" customFormat="1" x14ac:dyDescent="0.25"/>
    <row r="398" s="10" customFormat="1" x14ac:dyDescent="0.25"/>
    <row r="399" s="10" customFormat="1" x14ac:dyDescent="0.25"/>
    <row r="400" s="10" customFormat="1" x14ac:dyDescent="0.25"/>
    <row r="401" s="10" customFormat="1" x14ac:dyDescent="0.25"/>
    <row r="402" s="10" customFormat="1" x14ac:dyDescent="0.25"/>
    <row r="403" s="10" customFormat="1" x14ac:dyDescent="0.25"/>
    <row r="404" s="10" customFormat="1" x14ac:dyDescent="0.25"/>
    <row r="405" s="10" customFormat="1" x14ac:dyDescent="0.25"/>
    <row r="406" s="10" customFormat="1" x14ac:dyDescent="0.25"/>
    <row r="407" s="10" customFormat="1" x14ac:dyDescent="0.25"/>
    <row r="408" s="10" customFormat="1" x14ac:dyDescent="0.25"/>
    <row r="409" s="10" customFormat="1" x14ac:dyDescent="0.25"/>
    <row r="410" s="10" customFormat="1" x14ac:dyDescent="0.25"/>
    <row r="411" s="10" customFormat="1" x14ac:dyDescent="0.25"/>
    <row r="412" s="10" customFormat="1" x14ac:dyDescent="0.25"/>
    <row r="413" s="10" customFormat="1" x14ac:dyDescent="0.25"/>
    <row r="414" s="10" customFormat="1" x14ac:dyDescent="0.25"/>
    <row r="415" s="10" customFormat="1" x14ac:dyDescent="0.25"/>
    <row r="416" s="10" customFormat="1" x14ac:dyDescent="0.25"/>
    <row r="417" s="10" customFormat="1" x14ac:dyDescent="0.25"/>
    <row r="418" s="10" customFormat="1" x14ac:dyDescent="0.25"/>
    <row r="419" s="10" customFormat="1" x14ac:dyDescent="0.25"/>
    <row r="420" s="10" customFormat="1" x14ac:dyDescent="0.25"/>
    <row r="421" s="10" customFormat="1" x14ac:dyDescent="0.25"/>
    <row r="422" s="10" customFormat="1" x14ac:dyDescent="0.25"/>
    <row r="423" s="10" customFormat="1" x14ac:dyDescent="0.25"/>
    <row r="424" s="10" customFormat="1" x14ac:dyDescent="0.25"/>
    <row r="425" s="10" customFormat="1" x14ac:dyDescent="0.25"/>
    <row r="426" s="10" customFormat="1" x14ac:dyDescent="0.25"/>
    <row r="427" s="10" customFormat="1" x14ac:dyDescent="0.25"/>
    <row r="428" s="10" customFormat="1" x14ac:dyDescent="0.25"/>
    <row r="429" s="10" customFormat="1" x14ac:dyDescent="0.25"/>
    <row r="430" s="10" customFormat="1" x14ac:dyDescent="0.25"/>
    <row r="431" s="10" customFormat="1" x14ac:dyDescent="0.25"/>
    <row r="432" s="10" customFormat="1" x14ac:dyDescent="0.25"/>
    <row r="433" s="10" customFormat="1" x14ac:dyDescent="0.25"/>
    <row r="434" s="10" customFormat="1" x14ac:dyDescent="0.25"/>
    <row r="435" s="10" customFormat="1" x14ac:dyDescent="0.25"/>
    <row r="436" s="10" customFormat="1" x14ac:dyDescent="0.25"/>
    <row r="437" s="10" customFormat="1" x14ac:dyDescent="0.25"/>
    <row r="438" s="10" customFormat="1" x14ac:dyDescent="0.25"/>
    <row r="439" s="10" customFormat="1" x14ac:dyDescent="0.25"/>
    <row r="440" s="10" customFormat="1" x14ac:dyDescent="0.25"/>
    <row r="441" s="10" customFormat="1" x14ac:dyDescent="0.25"/>
    <row r="442" s="10" customFormat="1" x14ac:dyDescent="0.25"/>
    <row r="443" s="10" customFormat="1" x14ac:dyDescent="0.25"/>
    <row r="444" s="10" customFormat="1" x14ac:dyDescent="0.25"/>
    <row r="445" s="10" customFormat="1" x14ac:dyDescent="0.25"/>
    <row r="446" s="10" customFormat="1" x14ac:dyDescent="0.25"/>
    <row r="447" s="10" customFormat="1" x14ac:dyDescent="0.25"/>
    <row r="448" s="10" customFormat="1" x14ac:dyDescent="0.25"/>
    <row r="449" s="10" customFormat="1" x14ac:dyDescent="0.25"/>
    <row r="450" s="10" customFormat="1" x14ac:dyDescent="0.25"/>
    <row r="451" s="10" customFormat="1" x14ac:dyDescent="0.25"/>
    <row r="452" s="10" customFormat="1" x14ac:dyDescent="0.25"/>
    <row r="453" s="10" customFormat="1" x14ac:dyDescent="0.25"/>
    <row r="454" s="10" customFormat="1" x14ac:dyDescent="0.25"/>
    <row r="455" s="10" customFormat="1" x14ac:dyDescent="0.25"/>
    <row r="456" s="10" customFormat="1" x14ac:dyDescent="0.25"/>
    <row r="457" s="10" customFormat="1" x14ac:dyDescent="0.25"/>
    <row r="458" s="10" customFormat="1" x14ac:dyDescent="0.25"/>
    <row r="459" s="10" customFormat="1" x14ac:dyDescent="0.25"/>
    <row r="460" s="10" customFormat="1" x14ac:dyDescent="0.25"/>
    <row r="461" s="10" customFormat="1" x14ac:dyDescent="0.25"/>
    <row r="462" s="10" customFormat="1" x14ac:dyDescent="0.25"/>
    <row r="463" s="10" customFormat="1" x14ac:dyDescent="0.25"/>
    <row r="464" s="10" customFormat="1" x14ac:dyDescent="0.25"/>
    <row r="465" s="10" customFormat="1" x14ac:dyDescent="0.25"/>
    <row r="466" s="10" customFormat="1" x14ac:dyDescent="0.25"/>
    <row r="467" s="10" customFormat="1" x14ac:dyDescent="0.25"/>
    <row r="468" s="10" customFormat="1" x14ac:dyDescent="0.25"/>
    <row r="469" s="10" customFormat="1" x14ac:dyDescent="0.25"/>
    <row r="470" s="10" customFormat="1" x14ac:dyDescent="0.25"/>
    <row r="471" s="10" customFormat="1" x14ac:dyDescent="0.25"/>
    <row r="472" s="10" customFormat="1" x14ac:dyDescent="0.25"/>
    <row r="473" s="10" customFormat="1" x14ac:dyDescent="0.25"/>
    <row r="474" s="10" customFormat="1" x14ac:dyDescent="0.25"/>
    <row r="475" s="10" customFormat="1" x14ac:dyDescent="0.25"/>
    <row r="476" s="10" customFormat="1" x14ac:dyDescent="0.25"/>
    <row r="477" s="10" customFormat="1" x14ac:dyDescent="0.25"/>
    <row r="478" s="10" customFormat="1" x14ac:dyDescent="0.25"/>
    <row r="479" s="10" customFormat="1" x14ac:dyDescent="0.25"/>
    <row r="480" s="10" customFormat="1" x14ac:dyDescent="0.25"/>
    <row r="481" s="10" customFormat="1" x14ac:dyDescent="0.25"/>
    <row r="482" s="10" customFormat="1" x14ac:dyDescent="0.25"/>
    <row r="483" s="10" customFormat="1" x14ac:dyDescent="0.25"/>
    <row r="484" s="10" customFormat="1" x14ac:dyDescent="0.25"/>
    <row r="485" s="10" customFormat="1" x14ac:dyDescent="0.25"/>
    <row r="486" s="10" customFormat="1" x14ac:dyDescent="0.25"/>
    <row r="487" s="10" customFormat="1" x14ac:dyDescent="0.25"/>
    <row r="488" s="10" customFormat="1" x14ac:dyDescent="0.25"/>
    <row r="489" s="10" customFormat="1" x14ac:dyDescent="0.25"/>
    <row r="490" s="10" customFormat="1" x14ac:dyDescent="0.25"/>
    <row r="491" s="10" customFormat="1" x14ac:dyDescent="0.25"/>
    <row r="492" s="10" customFormat="1" x14ac:dyDescent="0.25"/>
    <row r="493" s="10" customFormat="1" x14ac:dyDescent="0.25"/>
    <row r="494" s="10" customFormat="1" x14ac:dyDescent="0.25"/>
    <row r="495" s="10" customFormat="1" x14ac:dyDescent="0.25"/>
    <row r="496" s="10" customFormat="1" x14ac:dyDescent="0.25"/>
    <row r="497" s="10" customFormat="1" x14ac:dyDescent="0.25"/>
    <row r="498" s="10" customFormat="1" x14ac:dyDescent="0.25"/>
    <row r="499" s="10" customFormat="1" x14ac:dyDescent="0.25"/>
    <row r="500" s="10" customFormat="1" x14ac:dyDescent="0.25"/>
    <row r="501" s="10" customFormat="1" x14ac:dyDescent="0.25"/>
    <row r="502" s="10" customFormat="1" x14ac:dyDescent="0.25"/>
    <row r="503" s="10" customFormat="1" x14ac:dyDescent="0.25"/>
    <row r="504" s="10" customFormat="1" x14ac:dyDescent="0.25"/>
    <row r="505" s="10" customFormat="1" x14ac:dyDescent="0.25"/>
    <row r="506" s="10" customFormat="1" x14ac:dyDescent="0.25"/>
    <row r="507" s="10" customFormat="1" x14ac:dyDescent="0.25"/>
    <row r="508" s="10" customFormat="1" x14ac:dyDescent="0.25"/>
    <row r="509" s="10" customFormat="1" x14ac:dyDescent="0.25"/>
    <row r="510" s="10" customFormat="1" x14ac:dyDescent="0.25"/>
    <row r="511" s="10" customFormat="1" x14ac:dyDescent="0.25"/>
    <row r="512" s="10" customFormat="1" x14ac:dyDescent="0.25"/>
    <row r="513" s="10" customFormat="1" x14ac:dyDescent="0.25"/>
    <row r="514" s="10" customFormat="1" x14ac:dyDescent="0.25"/>
    <row r="515" s="10" customFormat="1" x14ac:dyDescent="0.25"/>
    <row r="516" s="10" customFormat="1" x14ac:dyDescent="0.25"/>
    <row r="517" s="10" customFormat="1" x14ac:dyDescent="0.25"/>
    <row r="518" s="10" customFormat="1" x14ac:dyDescent="0.25"/>
    <row r="519" s="10" customFormat="1" x14ac:dyDescent="0.25"/>
    <row r="520" s="10" customFormat="1" x14ac:dyDescent="0.25"/>
    <row r="521" s="10" customFormat="1" x14ac:dyDescent="0.25"/>
    <row r="522" s="10" customFormat="1" x14ac:dyDescent="0.25"/>
    <row r="523" s="10" customFormat="1" x14ac:dyDescent="0.25"/>
    <row r="524" s="10" customFormat="1" x14ac:dyDescent="0.25"/>
    <row r="525" s="10" customFormat="1" x14ac:dyDescent="0.25"/>
    <row r="526" s="10" customFormat="1" x14ac:dyDescent="0.25"/>
    <row r="527" s="10" customFormat="1" x14ac:dyDescent="0.25"/>
    <row r="528" s="10" customFormat="1" x14ac:dyDescent="0.25"/>
    <row r="529" s="10" customFormat="1" x14ac:dyDescent="0.25"/>
    <row r="530" s="10" customFormat="1" x14ac:dyDescent="0.25"/>
    <row r="531" s="10" customFormat="1" x14ac:dyDescent="0.25"/>
    <row r="532" s="10" customFormat="1" x14ac:dyDescent="0.25"/>
    <row r="533" s="10" customFormat="1" x14ac:dyDescent="0.25"/>
    <row r="534" s="10" customFormat="1" x14ac:dyDescent="0.25"/>
    <row r="535" s="10" customFormat="1" x14ac:dyDescent="0.25"/>
    <row r="536" s="10" customFormat="1" x14ac:dyDescent="0.25"/>
    <row r="537" s="10" customFormat="1" x14ac:dyDescent="0.25"/>
    <row r="538" s="10" customFormat="1" x14ac:dyDescent="0.25"/>
    <row r="539" s="10" customFormat="1" x14ac:dyDescent="0.25"/>
    <row r="540" s="10" customFormat="1" x14ac:dyDescent="0.25"/>
    <row r="541" s="10" customFormat="1" x14ac:dyDescent="0.25"/>
    <row r="542" s="10" customFormat="1" x14ac:dyDescent="0.25"/>
    <row r="543" s="10" customFormat="1" x14ac:dyDescent="0.25"/>
    <row r="544" s="10" customFormat="1" x14ac:dyDescent="0.25"/>
    <row r="545" s="10" customFormat="1" x14ac:dyDescent="0.25"/>
    <row r="546" s="10" customFormat="1" x14ac:dyDescent="0.25"/>
    <row r="547" s="10" customFormat="1" x14ac:dyDescent="0.25"/>
    <row r="548" s="10" customFormat="1" x14ac:dyDescent="0.25"/>
    <row r="549" s="10" customFormat="1" x14ac:dyDescent="0.25"/>
    <row r="550" s="10" customFormat="1" x14ac:dyDescent="0.25"/>
    <row r="551" s="10" customFormat="1" x14ac:dyDescent="0.25"/>
    <row r="552" s="10" customFormat="1" x14ac:dyDescent="0.25"/>
    <row r="553" s="10" customFormat="1" x14ac:dyDescent="0.25"/>
    <row r="554" s="10" customFormat="1" x14ac:dyDescent="0.25"/>
    <row r="555" s="10" customFormat="1" x14ac:dyDescent="0.25"/>
    <row r="556" s="10" customFormat="1" x14ac:dyDescent="0.25"/>
    <row r="557" s="10" customFormat="1" x14ac:dyDescent="0.25"/>
    <row r="558" s="10" customFormat="1" x14ac:dyDescent="0.25"/>
    <row r="559" s="10" customFormat="1" x14ac:dyDescent="0.25"/>
    <row r="560" s="10" customFormat="1" x14ac:dyDescent="0.25"/>
    <row r="561" s="10" customFormat="1" x14ac:dyDescent="0.25"/>
    <row r="562" s="10" customFormat="1" x14ac:dyDescent="0.25"/>
    <row r="563" s="10" customFormat="1" x14ac:dyDescent="0.25"/>
    <row r="564" s="10" customFormat="1" x14ac:dyDescent="0.25"/>
    <row r="565" s="10" customFormat="1" x14ac:dyDescent="0.25"/>
    <row r="566" s="10" customFormat="1" x14ac:dyDescent="0.25"/>
    <row r="567" s="10" customFormat="1" x14ac:dyDescent="0.25"/>
    <row r="568" s="10" customFormat="1" x14ac:dyDescent="0.25"/>
    <row r="569" s="10" customFormat="1" x14ac:dyDescent="0.25"/>
    <row r="570" s="10" customFormat="1" x14ac:dyDescent="0.25"/>
    <row r="571" s="10" customFormat="1" x14ac:dyDescent="0.25"/>
    <row r="572" s="10" customFormat="1" x14ac:dyDescent="0.25"/>
    <row r="573" s="10" customFormat="1" x14ac:dyDescent="0.25"/>
    <row r="574" s="10" customFormat="1" x14ac:dyDescent="0.25"/>
    <row r="575" s="10" customFormat="1" x14ac:dyDescent="0.25"/>
    <row r="576" s="10" customFormat="1" x14ac:dyDescent="0.25"/>
    <row r="577" s="10" customFormat="1" x14ac:dyDescent="0.25"/>
    <row r="578" s="10" customFormat="1" x14ac:dyDescent="0.25"/>
    <row r="579" s="10" customFormat="1" x14ac:dyDescent="0.25"/>
    <row r="580" s="10" customFormat="1" x14ac:dyDescent="0.25"/>
    <row r="581" s="10" customFormat="1" x14ac:dyDescent="0.25"/>
    <row r="582" s="10" customFormat="1" x14ac:dyDescent="0.25"/>
    <row r="583" s="10" customFormat="1" x14ac:dyDescent="0.25"/>
    <row r="584" s="10" customFormat="1" x14ac:dyDescent="0.25"/>
    <row r="585" s="10" customFormat="1" x14ac:dyDescent="0.25"/>
    <row r="586" s="10" customFormat="1" x14ac:dyDescent="0.25"/>
    <row r="587" s="10" customFormat="1" x14ac:dyDescent="0.25"/>
    <row r="588" s="10" customFormat="1" x14ac:dyDescent="0.25"/>
    <row r="589" s="10" customFormat="1" x14ac:dyDescent="0.25"/>
    <row r="590" s="10" customFormat="1" x14ac:dyDescent="0.25"/>
    <row r="591" s="10" customFormat="1" x14ac:dyDescent="0.25"/>
    <row r="592" s="10" customFormat="1" x14ac:dyDescent="0.25"/>
    <row r="593" s="10" customFormat="1" x14ac:dyDescent="0.25"/>
    <row r="594" s="10" customFormat="1" x14ac:dyDescent="0.25"/>
    <row r="595" s="10" customFormat="1" x14ac:dyDescent="0.25"/>
    <row r="596" s="10" customFormat="1" x14ac:dyDescent="0.25"/>
    <row r="597" s="10" customFormat="1" x14ac:dyDescent="0.25"/>
    <row r="598" s="10" customFormat="1" x14ac:dyDescent="0.25"/>
    <row r="599" s="10" customFormat="1" x14ac:dyDescent="0.25"/>
    <row r="600" s="10" customFormat="1" x14ac:dyDescent="0.25"/>
    <row r="601" s="10" customFormat="1" x14ac:dyDescent="0.25"/>
    <row r="602" s="10" customFormat="1" x14ac:dyDescent="0.25"/>
    <row r="603" s="10" customFormat="1" x14ac:dyDescent="0.25"/>
    <row r="604" s="10" customFormat="1" x14ac:dyDescent="0.25"/>
    <row r="605" s="10" customFormat="1" x14ac:dyDescent="0.25"/>
    <row r="606" s="10" customFormat="1" x14ac:dyDescent="0.25"/>
    <row r="607" s="10" customFormat="1" x14ac:dyDescent="0.25"/>
    <row r="608" s="10" customFormat="1" x14ac:dyDescent="0.25"/>
    <row r="609" s="10" customFormat="1" x14ac:dyDescent="0.25"/>
    <row r="610" s="10" customFormat="1" x14ac:dyDescent="0.25"/>
    <row r="611" s="10" customFormat="1" x14ac:dyDescent="0.25"/>
    <row r="612" s="10" customFormat="1" x14ac:dyDescent="0.25"/>
    <row r="613" s="10" customFormat="1" x14ac:dyDescent="0.25"/>
    <row r="614" s="10" customFormat="1" x14ac:dyDescent="0.25"/>
    <row r="615" s="10" customFormat="1" x14ac:dyDescent="0.25"/>
    <row r="616" s="10" customFormat="1" x14ac:dyDescent="0.25"/>
    <row r="617" s="10" customFormat="1" x14ac:dyDescent="0.25"/>
    <row r="618" s="10" customFormat="1" x14ac:dyDescent="0.25"/>
    <row r="619" s="10" customFormat="1" x14ac:dyDescent="0.25"/>
    <row r="620" s="10" customFormat="1" x14ac:dyDescent="0.25"/>
    <row r="621" s="10" customFormat="1" x14ac:dyDescent="0.25"/>
    <row r="622" s="10" customFormat="1" x14ac:dyDescent="0.25"/>
    <row r="623" s="10" customFormat="1" x14ac:dyDescent="0.25"/>
    <row r="624" s="10" customFormat="1" x14ac:dyDescent="0.25"/>
    <row r="625" s="10" customFormat="1" x14ac:dyDescent="0.25"/>
    <row r="626" s="10" customFormat="1" x14ac:dyDescent="0.25"/>
    <row r="627" s="10" customFormat="1" x14ac:dyDescent="0.25"/>
    <row r="628" s="10" customFormat="1" x14ac:dyDescent="0.25"/>
    <row r="629" s="10" customFormat="1" x14ac:dyDescent="0.25"/>
    <row r="630" s="10" customFormat="1" x14ac:dyDescent="0.25"/>
    <row r="631" s="10" customFormat="1" x14ac:dyDescent="0.25"/>
    <row r="632" s="10" customFormat="1" x14ac:dyDescent="0.25"/>
    <row r="633" s="10" customFormat="1" x14ac:dyDescent="0.25"/>
    <row r="634" s="10" customFormat="1" x14ac:dyDescent="0.25"/>
    <row r="635" s="10" customFormat="1" x14ac:dyDescent="0.25"/>
    <row r="636" s="10" customFormat="1" x14ac:dyDescent="0.25"/>
    <row r="637" s="10" customFormat="1" x14ac:dyDescent="0.25"/>
    <row r="638" s="10" customFormat="1" x14ac:dyDescent="0.25"/>
    <row r="639" s="10" customFormat="1" x14ac:dyDescent="0.25"/>
    <row r="640" s="10" customFormat="1" x14ac:dyDescent="0.25"/>
    <row r="641" s="10" customFormat="1" x14ac:dyDescent="0.25"/>
    <row r="642" s="10" customFormat="1" x14ac:dyDescent="0.25"/>
    <row r="643" s="10" customFormat="1" x14ac:dyDescent="0.25"/>
    <row r="644" s="10" customFormat="1" x14ac:dyDescent="0.25"/>
    <row r="645" s="10" customFormat="1" x14ac:dyDescent="0.25"/>
    <row r="646" s="10" customFormat="1" x14ac:dyDescent="0.25"/>
    <row r="647" s="10" customFormat="1" x14ac:dyDescent="0.25"/>
    <row r="648" s="10" customFormat="1" x14ac:dyDescent="0.25"/>
    <row r="649" s="10" customFormat="1" x14ac:dyDescent="0.25"/>
    <row r="650" s="10" customFormat="1" x14ac:dyDescent="0.25"/>
    <row r="651" s="10" customFormat="1" x14ac:dyDescent="0.25"/>
    <row r="652" s="10" customFormat="1" x14ac:dyDescent="0.25"/>
    <row r="653" s="10" customFormat="1" x14ac:dyDescent="0.25"/>
    <row r="654" s="10" customFormat="1" x14ac:dyDescent="0.25"/>
    <row r="655" s="10" customFormat="1" x14ac:dyDescent="0.25"/>
    <row r="656" s="10" customFormat="1" x14ac:dyDescent="0.25"/>
    <row r="657" s="10" customFormat="1" x14ac:dyDescent="0.25"/>
    <row r="658" s="10" customFormat="1" x14ac:dyDescent="0.25"/>
    <row r="659" s="10" customFormat="1" x14ac:dyDescent="0.25"/>
    <row r="660" s="10" customFormat="1" x14ac:dyDescent="0.25"/>
    <row r="661" s="10" customFormat="1" x14ac:dyDescent="0.25"/>
    <row r="662" s="10" customFormat="1" x14ac:dyDescent="0.25"/>
    <row r="663" s="10" customFormat="1" x14ac:dyDescent="0.25"/>
    <row r="664" s="10" customFormat="1" x14ac:dyDescent="0.25"/>
    <row r="665" s="10" customFormat="1" x14ac:dyDescent="0.25"/>
    <row r="666" s="10" customFormat="1" x14ac:dyDescent="0.25"/>
    <row r="667" s="10" customFormat="1" x14ac:dyDescent="0.25"/>
    <row r="668" s="10" customFormat="1" x14ac:dyDescent="0.25"/>
    <row r="669" s="10" customFormat="1" x14ac:dyDescent="0.25"/>
    <row r="670" s="10" customFormat="1" x14ac:dyDescent="0.25"/>
    <row r="671" s="10" customFormat="1" x14ac:dyDescent="0.25"/>
    <row r="672" s="10" customFormat="1" x14ac:dyDescent="0.25"/>
    <row r="673" s="10" customFormat="1" x14ac:dyDescent="0.25"/>
    <row r="674" s="10" customFormat="1" x14ac:dyDescent="0.25"/>
    <row r="675" s="10" customFormat="1" x14ac:dyDescent="0.25"/>
    <row r="676" s="10" customFormat="1" x14ac:dyDescent="0.25"/>
    <row r="677" s="10" customFormat="1" x14ac:dyDescent="0.25"/>
    <row r="678" s="10" customFormat="1" x14ac:dyDescent="0.25"/>
    <row r="679" s="10" customFormat="1" x14ac:dyDescent="0.25"/>
    <row r="680" s="10" customFormat="1" x14ac:dyDescent="0.25"/>
    <row r="681" s="10" customFormat="1" x14ac:dyDescent="0.25"/>
    <row r="682" s="10" customFormat="1" x14ac:dyDescent="0.25"/>
    <row r="683" s="10" customFormat="1" x14ac:dyDescent="0.25"/>
    <row r="684" s="10" customFormat="1" x14ac:dyDescent="0.25"/>
    <row r="685" s="10" customFormat="1" x14ac:dyDescent="0.25"/>
    <row r="686" s="10" customFormat="1" x14ac:dyDescent="0.25"/>
    <row r="687" s="10" customFormat="1" x14ac:dyDescent="0.25"/>
    <row r="688" s="10" customFormat="1" x14ac:dyDescent="0.25"/>
    <row r="689" s="10" customFormat="1" x14ac:dyDescent="0.25"/>
    <row r="690" s="10" customFormat="1" x14ac:dyDescent="0.25"/>
    <row r="691" s="10" customFormat="1" x14ac:dyDescent="0.25"/>
    <row r="692" s="10" customFormat="1" x14ac:dyDescent="0.25"/>
    <row r="693" s="10" customFormat="1" x14ac:dyDescent="0.25"/>
    <row r="694" s="10" customFormat="1" x14ac:dyDescent="0.25"/>
    <row r="695" s="10" customFormat="1" x14ac:dyDescent="0.25"/>
    <row r="696" s="10" customFormat="1" x14ac:dyDescent="0.25"/>
    <row r="697" s="10" customFormat="1" x14ac:dyDescent="0.25"/>
    <row r="698" s="10" customFormat="1" x14ac:dyDescent="0.25"/>
    <row r="699" s="10" customFormat="1" x14ac:dyDescent="0.25"/>
    <row r="700" s="10" customFormat="1" x14ac:dyDescent="0.25"/>
    <row r="701" s="10" customFormat="1" x14ac:dyDescent="0.25"/>
    <row r="702" s="10" customFormat="1" x14ac:dyDescent="0.25"/>
    <row r="703" s="10" customFormat="1" x14ac:dyDescent="0.25"/>
    <row r="704" s="10" customFormat="1" x14ac:dyDescent="0.25"/>
    <row r="705" s="10" customFormat="1" x14ac:dyDescent="0.25"/>
    <row r="706" s="10" customFormat="1" x14ac:dyDescent="0.25"/>
    <row r="707" s="10" customFormat="1" x14ac:dyDescent="0.25"/>
    <row r="708" s="10" customFormat="1" x14ac:dyDescent="0.25"/>
    <row r="709" s="10" customFormat="1" x14ac:dyDescent="0.25"/>
    <row r="710" s="10" customFormat="1" x14ac:dyDescent="0.25"/>
    <row r="711" s="10" customFormat="1" x14ac:dyDescent="0.25"/>
    <row r="712" s="10" customFormat="1" x14ac:dyDescent="0.25"/>
    <row r="713" s="10" customFormat="1" x14ac:dyDescent="0.25"/>
    <row r="714" s="10" customFormat="1" x14ac:dyDescent="0.25"/>
    <row r="715" s="10" customFormat="1" x14ac:dyDescent="0.25"/>
    <row r="716" s="10" customFormat="1" x14ac:dyDescent="0.25"/>
    <row r="717" s="10" customFormat="1" x14ac:dyDescent="0.25"/>
    <row r="718" s="10" customFormat="1" x14ac:dyDescent="0.25"/>
    <row r="719" s="10" customFormat="1" x14ac:dyDescent="0.25"/>
    <row r="720" s="10" customFormat="1" x14ac:dyDescent="0.25"/>
    <row r="721" s="10" customFormat="1" x14ac:dyDescent="0.25"/>
    <row r="722" s="10" customFormat="1" x14ac:dyDescent="0.25"/>
    <row r="723" s="10" customFormat="1" x14ac:dyDescent="0.25"/>
    <row r="724" s="10" customFormat="1" x14ac:dyDescent="0.25"/>
    <row r="725" s="10" customFormat="1" x14ac:dyDescent="0.25"/>
    <row r="726" s="10" customFormat="1" x14ac:dyDescent="0.25"/>
    <row r="727" s="10" customFormat="1" x14ac:dyDescent="0.25"/>
    <row r="728" s="10" customFormat="1" x14ac:dyDescent="0.25"/>
    <row r="729" s="10" customFormat="1" x14ac:dyDescent="0.25"/>
    <row r="730" s="10" customFormat="1" x14ac:dyDescent="0.25"/>
    <row r="731" s="10" customFormat="1" x14ac:dyDescent="0.25"/>
    <row r="732" s="10" customFormat="1" x14ac:dyDescent="0.25"/>
    <row r="733" s="10" customFormat="1" x14ac:dyDescent="0.25"/>
    <row r="734" s="10" customFormat="1" x14ac:dyDescent="0.25"/>
    <row r="735" s="10" customFormat="1" x14ac:dyDescent="0.25"/>
    <row r="736" s="10" customFormat="1" x14ac:dyDescent="0.25"/>
    <row r="737" s="10" customFormat="1" x14ac:dyDescent="0.25"/>
    <row r="738" s="10" customFormat="1" x14ac:dyDescent="0.25"/>
    <row r="739" s="10" customFormat="1" x14ac:dyDescent="0.25"/>
    <row r="740" s="10" customFormat="1" x14ac:dyDescent="0.25"/>
    <row r="741" s="10" customFormat="1" x14ac:dyDescent="0.25"/>
    <row r="742" s="10" customFormat="1" x14ac:dyDescent="0.25"/>
    <row r="743" s="10" customFormat="1" x14ac:dyDescent="0.25"/>
    <row r="744" s="10" customFormat="1" x14ac:dyDescent="0.25"/>
    <row r="745" s="10" customFormat="1" x14ac:dyDescent="0.25"/>
    <row r="746" s="10" customFormat="1" x14ac:dyDescent="0.25"/>
    <row r="747" s="10" customFormat="1" x14ac:dyDescent="0.25"/>
    <row r="748" s="10" customFormat="1" x14ac:dyDescent="0.25"/>
    <row r="749" s="10" customFormat="1" x14ac:dyDescent="0.25"/>
    <row r="750" s="10" customFormat="1" x14ac:dyDescent="0.25"/>
    <row r="751" s="10" customFormat="1" x14ac:dyDescent="0.25"/>
    <row r="752" s="10" customFormat="1" x14ac:dyDescent="0.25"/>
    <row r="753" s="10" customFormat="1" x14ac:dyDescent="0.25"/>
    <row r="754" s="10" customFormat="1" x14ac:dyDescent="0.25"/>
    <row r="755" s="10" customFormat="1" x14ac:dyDescent="0.25"/>
    <row r="756" s="10" customFormat="1" x14ac:dyDescent="0.25"/>
    <row r="757" s="10" customFormat="1" x14ac:dyDescent="0.25"/>
    <row r="758" s="10" customFormat="1" x14ac:dyDescent="0.25"/>
    <row r="759" s="10" customFormat="1" x14ac:dyDescent="0.25"/>
    <row r="760" s="10" customFormat="1" x14ac:dyDescent="0.25"/>
    <row r="761" s="10" customFormat="1" x14ac:dyDescent="0.25"/>
    <row r="762" s="10" customFormat="1" x14ac:dyDescent="0.25"/>
    <row r="763" s="10" customFormat="1" x14ac:dyDescent="0.25"/>
    <row r="764" s="10" customFormat="1" x14ac:dyDescent="0.25"/>
    <row r="765" s="10" customFormat="1" x14ac:dyDescent="0.25"/>
    <row r="766" s="10" customFormat="1" x14ac:dyDescent="0.25"/>
    <row r="767" s="10" customFormat="1" x14ac:dyDescent="0.25"/>
    <row r="768" s="10" customFormat="1" x14ac:dyDescent="0.25"/>
    <row r="769" s="10" customFormat="1" x14ac:dyDescent="0.25"/>
    <row r="770" s="10" customFormat="1" x14ac:dyDescent="0.25"/>
    <row r="771" s="10" customFormat="1" x14ac:dyDescent="0.25"/>
    <row r="772" s="10" customFormat="1" x14ac:dyDescent="0.25"/>
    <row r="773" s="10" customFormat="1" x14ac:dyDescent="0.25"/>
    <row r="774" s="10" customFormat="1" x14ac:dyDescent="0.25"/>
    <row r="775" s="10" customFormat="1" x14ac:dyDescent="0.25"/>
    <row r="776" s="10" customFormat="1" x14ac:dyDescent="0.25"/>
    <row r="777" s="10" customFormat="1" x14ac:dyDescent="0.25"/>
    <row r="778" s="10" customFormat="1" x14ac:dyDescent="0.25"/>
    <row r="779" s="10" customFormat="1" x14ac:dyDescent="0.25"/>
    <row r="780" s="10" customFormat="1" x14ac:dyDescent="0.25"/>
    <row r="781" s="10" customFormat="1" x14ac:dyDescent="0.25"/>
    <row r="782" s="10" customFormat="1" x14ac:dyDescent="0.25"/>
    <row r="783" s="10" customFormat="1" x14ac:dyDescent="0.25"/>
    <row r="784" s="10" customFormat="1" x14ac:dyDescent="0.25"/>
    <row r="785" s="10" customFormat="1" x14ac:dyDescent="0.25"/>
    <row r="786" s="10" customFormat="1" x14ac:dyDescent="0.25"/>
    <row r="787" s="10" customFormat="1" x14ac:dyDescent="0.25"/>
    <row r="788" s="10" customFormat="1" x14ac:dyDescent="0.25"/>
    <row r="789" s="10" customFormat="1" x14ac:dyDescent="0.25"/>
    <row r="790" s="10" customFormat="1" x14ac:dyDescent="0.25"/>
    <row r="791" s="10" customFormat="1" x14ac:dyDescent="0.25"/>
    <row r="792" s="10" customFormat="1" x14ac:dyDescent="0.25"/>
    <row r="793" s="10" customFormat="1" x14ac:dyDescent="0.25"/>
    <row r="794" s="10" customFormat="1" x14ac:dyDescent="0.25"/>
    <row r="795" s="10" customFormat="1" x14ac:dyDescent="0.25"/>
    <row r="796" s="10" customFormat="1" x14ac:dyDescent="0.25"/>
    <row r="797" s="10" customFormat="1" x14ac:dyDescent="0.25"/>
    <row r="798" s="10" customFormat="1" x14ac:dyDescent="0.25"/>
    <row r="799" s="10" customFormat="1" x14ac:dyDescent="0.25"/>
    <row r="800" s="10" customFormat="1" x14ac:dyDescent="0.25"/>
    <row r="801" s="10" customFormat="1" x14ac:dyDescent="0.25"/>
    <row r="802" s="10" customFormat="1" x14ac:dyDescent="0.25"/>
    <row r="803" s="10" customFormat="1" x14ac:dyDescent="0.25"/>
    <row r="804" s="10" customFormat="1" x14ac:dyDescent="0.25"/>
    <row r="805" s="10" customFormat="1" x14ac:dyDescent="0.25"/>
    <row r="806" s="10" customFormat="1" x14ac:dyDescent="0.25"/>
    <row r="807" s="10" customFormat="1" x14ac:dyDescent="0.25"/>
    <row r="808" s="10" customFormat="1" x14ac:dyDescent="0.25"/>
    <row r="809" s="10" customFormat="1" x14ac:dyDescent="0.25"/>
    <row r="810" s="10" customFormat="1" x14ac:dyDescent="0.25"/>
    <row r="811" s="10" customFormat="1" x14ac:dyDescent="0.25"/>
    <row r="812" s="10" customFormat="1" x14ac:dyDescent="0.25"/>
    <row r="813" s="10" customFormat="1" x14ac:dyDescent="0.25"/>
    <row r="814" s="10" customFormat="1" x14ac:dyDescent="0.25"/>
    <row r="815" s="10" customFormat="1" x14ac:dyDescent="0.25"/>
    <row r="816" s="10" customFormat="1" x14ac:dyDescent="0.25"/>
    <row r="817" s="10" customFormat="1" x14ac:dyDescent="0.25"/>
    <row r="818" s="10" customFormat="1" x14ac:dyDescent="0.25"/>
    <row r="819" s="10" customFormat="1" x14ac:dyDescent="0.25"/>
    <row r="820" s="10" customFormat="1" x14ac:dyDescent="0.25"/>
    <row r="821" s="10" customFormat="1" x14ac:dyDescent="0.25"/>
    <row r="822" s="10" customFormat="1" x14ac:dyDescent="0.25"/>
    <row r="823" s="10" customFormat="1" x14ac:dyDescent="0.25"/>
    <row r="824" s="10" customFormat="1" x14ac:dyDescent="0.25"/>
    <row r="825" s="10" customFormat="1" x14ac:dyDescent="0.25"/>
    <row r="826" s="10" customFormat="1" x14ac:dyDescent="0.25"/>
    <row r="827" s="10" customFormat="1" x14ac:dyDescent="0.25"/>
    <row r="828" s="10" customFormat="1" x14ac:dyDescent="0.25"/>
    <row r="829" s="10" customFormat="1" x14ac:dyDescent="0.25"/>
    <row r="830" s="10" customFormat="1" x14ac:dyDescent="0.25"/>
    <row r="831" s="10" customFormat="1" x14ac:dyDescent="0.25"/>
    <row r="832" s="10" customFormat="1" x14ac:dyDescent="0.25"/>
    <row r="833" s="10" customFormat="1" x14ac:dyDescent="0.25"/>
    <row r="834" s="10" customFormat="1" x14ac:dyDescent="0.25"/>
    <row r="835" s="10" customFormat="1" x14ac:dyDescent="0.25"/>
    <row r="836" s="10" customFormat="1" x14ac:dyDescent="0.25"/>
    <row r="837" s="10" customFormat="1" x14ac:dyDescent="0.25"/>
    <row r="838" s="10" customFormat="1" x14ac:dyDescent="0.25"/>
    <row r="839" s="10" customFormat="1" x14ac:dyDescent="0.25"/>
    <row r="840" s="10" customFormat="1" x14ac:dyDescent="0.25"/>
    <row r="841" s="10" customFormat="1" x14ac:dyDescent="0.25"/>
    <row r="842" s="10" customFormat="1" x14ac:dyDescent="0.25"/>
    <row r="843" s="10" customFormat="1" x14ac:dyDescent="0.25"/>
    <row r="844" s="10" customFormat="1" x14ac:dyDescent="0.25"/>
    <row r="845" s="10" customFormat="1" x14ac:dyDescent="0.25"/>
    <row r="846" s="10" customFormat="1" x14ac:dyDescent="0.25"/>
    <row r="847" s="10" customFormat="1" x14ac:dyDescent="0.25"/>
    <row r="848" s="10" customFormat="1" x14ac:dyDescent="0.25"/>
    <row r="849" s="10" customFormat="1" x14ac:dyDescent="0.25"/>
    <row r="850" s="10" customFormat="1" x14ac:dyDescent="0.25"/>
    <row r="851" s="10" customFormat="1" x14ac:dyDescent="0.25"/>
    <row r="852" s="10" customFormat="1" x14ac:dyDescent="0.25"/>
    <row r="853" s="10" customFormat="1" x14ac:dyDescent="0.25"/>
    <row r="854" s="10" customFormat="1" x14ac:dyDescent="0.25"/>
    <row r="855" s="10" customFormat="1" x14ac:dyDescent="0.25"/>
    <row r="856" s="10" customFormat="1" x14ac:dyDescent="0.25"/>
    <row r="857" s="10" customFormat="1" x14ac:dyDescent="0.25"/>
    <row r="858" s="10" customFormat="1" x14ac:dyDescent="0.25"/>
    <row r="859" s="10" customFormat="1" x14ac:dyDescent="0.25"/>
    <row r="860" s="10" customFormat="1" x14ac:dyDescent="0.25"/>
    <row r="861" s="10" customFormat="1" x14ac:dyDescent="0.25"/>
    <row r="862" s="10" customFormat="1" x14ac:dyDescent="0.25"/>
    <row r="863" s="10" customFormat="1" x14ac:dyDescent="0.25"/>
    <row r="864" s="10" customFormat="1" x14ac:dyDescent="0.25"/>
    <row r="865" s="10" customFormat="1" x14ac:dyDescent="0.25"/>
    <row r="866" s="10" customFormat="1" x14ac:dyDescent="0.25"/>
    <row r="867" s="10" customFormat="1" x14ac:dyDescent="0.25"/>
    <row r="868" s="10" customFormat="1" x14ac:dyDescent="0.25"/>
    <row r="869" s="10" customFormat="1" x14ac:dyDescent="0.25"/>
    <row r="870" s="10" customFormat="1" x14ac:dyDescent="0.25"/>
    <row r="871" s="10" customFormat="1" x14ac:dyDescent="0.25"/>
    <row r="872" s="10" customFormat="1" x14ac:dyDescent="0.25"/>
    <row r="873" s="10" customFormat="1" x14ac:dyDescent="0.25"/>
    <row r="874" s="10" customFormat="1" x14ac:dyDescent="0.25"/>
    <row r="875" s="10" customFormat="1" x14ac:dyDescent="0.25"/>
    <row r="876" s="10" customFormat="1" x14ac:dyDescent="0.25"/>
    <row r="877" s="10" customFormat="1" x14ac:dyDescent="0.25"/>
    <row r="878" s="10" customFormat="1" x14ac:dyDescent="0.25"/>
    <row r="879" s="10" customFormat="1" x14ac:dyDescent="0.25"/>
    <row r="880" s="10" customFormat="1" x14ac:dyDescent="0.25"/>
    <row r="881" s="10" customFormat="1" x14ac:dyDescent="0.25"/>
    <row r="882" s="10" customFormat="1" x14ac:dyDescent="0.25"/>
    <row r="883" s="10" customFormat="1" x14ac:dyDescent="0.25"/>
    <row r="884" s="10" customFormat="1" x14ac:dyDescent="0.25"/>
    <row r="885" s="10" customFormat="1" x14ac:dyDescent="0.25"/>
    <row r="886" s="10" customFormat="1" x14ac:dyDescent="0.25"/>
    <row r="887" s="10" customFormat="1" x14ac:dyDescent="0.25"/>
    <row r="888" s="10" customFormat="1" x14ac:dyDescent="0.25"/>
    <row r="889" s="10" customFormat="1" x14ac:dyDescent="0.25"/>
    <row r="890" s="10" customFormat="1" x14ac:dyDescent="0.25"/>
    <row r="891" s="10" customFormat="1" x14ac:dyDescent="0.25"/>
    <row r="892" s="10" customFormat="1" x14ac:dyDescent="0.25"/>
    <row r="893" s="10" customFormat="1" x14ac:dyDescent="0.25"/>
    <row r="894" s="10" customFormat="1" x14ac:dyDescent="0.25"/>
    <row r="895" s="10" customFormat="1" x14ac:dyDescent="0.25"/>
    <row r="896" s="10" customFormat="1" x14ac:dyDescent="0.25"/>
    <row r="897" s="10" customFormat="1" x14ac:dyDescent="0.25"/>
    <row r="898" s="10" customFormat="1" x14ac:dyDescent="0.25"/>
    <row r="899" s="10" customFormat="1" x14ac:dyDescent="0.25"/>
    <row r="900" s="10" customFormat="1" x14ac:dyDescent="0.25"/>
    <row r="901" s="10" customFormat="1" x14ac:dyDescent="0.25"/>
    <row r="902" s="10" customFormat="1" x14ac:dyDescent="0.25"/>
    <row r="903" s="10" customFormat="1" x14ac:dyDescent="0.25"/>
    <row r="904" s="10" customFormat="1" x14ac:dyDescent="0.25"/>
    <row r="905" s="10" customFormat="1" x14ac:dyDescent="0.25"/>
    <row r="906" s="10" customFormat="1" x14ac:dyDescent="0.25"/>
    <row r="907" s="10" customFormat="1" x14ac:dyDescent="0.25"/>
    <row r="908" s="10" customFormat="1" x14ac:dyDescent="0.25"/>
    <row r="909" s="10" customFormat="1" x14ac:dyDescent="0.25"/>
    <row r="910" s="10" customFormat="1" x14ac:dyDescent="0.25"/>
    <row r="911" s="10" customFormat="1" x14ac:dyDescent="0.25"/>
    <row r="912" s="10" customFormat="1" x14ac:dyDescent="0.25"/>
    <row r="913" s="10" customFormat="1" x14ac:dyDescent="0.25"/>
    <row r="914" s="10" customFormat="1" x14ac:dyDescent="0.25"/>
    <row r="915" s="10" customFormat="1" x14ac:dyDescent="0.25"/>
    <row r="916" s="10" customFormat="1" x14ac:dyDescent="0.25"/>
    <row r="917" s="10" customFormat="1" x14ac:dyDescent="0.25"/>
    <row r="918" s="10" customFormat="1" x14ac:dyDescent="0.25"/>
    <row r="919" s="10" customFormat="1" x14ac:dyDescent="0.25"/>
    <row r="920" s="10" customFormat="1" x14ac:dyDescent="0.25"/>
    <row r="921" s="10" customFormat="1" x14ac:dyDescent="0.25"/>
    <row r="922" s="10" customFormat="1" x14ac:dyDescent="0.25"/>
    <row r="923" s="10" customFormat="1" x14ac:dyDescent="0.25"/>
    <row r="924" s="10" customFormat="1" x14ac:dyDescent="0.25"/>
    <row r="925" s="10" customFormat="1" x14ac:dyDescent="0.25"/>
    <row r="926" s="10" customFormat="1" x14ac:dyDescent="0.25"/>
    <row r="927" s="10" customFormat="1" x14ac:dyDescent="0.25"/>
    <row r="928" s="10" customFormat="1" x14ac:dyDescent="0.25"/>
    <row r="929" s="10" customFormat="1" x14ac:dyDescent="0.25"/>
    <row r="930" s="10" customFormat="1" x14ac:dyDescent="0.25"/>
    <row r="931" s="10" customFormat="1" x14ac:dyDescent="0.25"/>
    <row r="932" s="10" customFormat="1" x14ac:dyDescent="0.25"/>
    <row r="933" s="10" customFormat="1" x14ac:dyDescent="0.25"/>
    <row r="934" s="10" customFormat="1" x14ac:dyDescent="0.25"/>
    <row r="935" s="10" customFormat="1" x14ac:dyDescent="0.25"/>
    <row r="936" s="10" customFormat="1" x14ac:dyDescent="0.25"/>
    <row r="937" s="10" customFormat="1" x14ac:dyDescent="0.25"/>
    <row r="938" s="10" customFormat="1" x14ac:dyDescent="0.25"/>
    <row r="939" s="10" customFormat="1" x14ac:dyDescent="0.25"/>
    <row r="940" s="10" customFormat="1" x14ac:dyDescent="0.25"/>
    <row r="941" s="10" customFormat="1" x14ac:dyDescent="0.25"/>
    <row r="942" s="10" customFormat="1" x14ac:dyDescent="0.25"/>
    <row r="943" s="10" customFormat="1" x14ac:dyDescent="0.25"/>
    <row r="944" s="10" customFormat="1" x14ac:dyDescent="0.25"/>
    <row r="945" s="10" customFormat="1" x14ac:dyDescent="0.25"/>
    <row r="946" s="10" customFormat="1" x14ac:dyDescent="0.25"/>
    <row r="947" s="10" customFormat="1" x14ac:dyDescent="0.25"/>
    <row r="948" s="10" customFormat="1" x14ac:dyDescent="0.25"/>
    <row r="949" s="10" customFormat="1" x14ac:dyDescent="0.25"/>
    <row r="950" s="10" customFormat="1" x14ac:dyDescent="0.25"/>
    <row r="951" s="10" customFormat="1" x14ac:dyDescent="0.25"/>
    <row r="952" s="10" customFormat="1" x14ac:dyDescent="0.25"/>
    <row r="953" s="10" customFormat="1" x14ac:dyDescent="0.25"/>
    <row r="954" s="10" customFormat="1" x14ac:dyDescent="0.25"/>
    <row r="955" s="10" customFormat="1" x14ac:dyDescent="0.25"/>
    <row r="956" s="10" customFormat="1" x14ac:dyDescent="0.25"/>
    <row r="957" s="10" customFormat="1" x14ac:dyDescent="0.25"/>
    <row r="958" s="10" customFormat="1" x14ac:dyDescent="0.25"/>
    <row r="959" s="10" customFormat="1" x14ac:dyDescent="0.25"/>
    <row r="960" s="10" customFormat="1" x14ac:dyDescent="0.25"/>
    <row r="961" s="10" customFormat="1" x14ac:dyDescent="0.25"/>
    <row r="962" s="10" customFormat="1" x14ac:dyDescent="0.25"/>
    <row r="963" s="10" customFormat="1" x14ac:dyDescent="0.25"/>
    <row r="964" s="10" customFormat="1" x14ac:dyDescent="0.25"/>
    <row r="965" s="10" customFormat="1" x14ac:dyDescent="0.25"/>
    <row r="966" s="10" customFormat="1" x14ac:dyDescent="0.25"/>
    <row r="967" s="10" customFormat="1" x14ac:dyDescent="0.25"/>
    <row r="968" s="10" customFormat="1" x14ac:dyDescent="0.25"/>
    <row r="969" s="10" customFormat="1" x14ac:dyDescent="0.25"/>
    <row r="970" s="10" customFormat="1" x14ac:dyDescent="0.25"/>
    <row r="971" s="10" customFormat="1" x14ac:dyDescent="0.25"/>
    <row r="972" s="10" customFormat="1" x14ac:dyDescent="0.25"/>
    <row r="973" s="10" customFormat="1" x14ac:dyDescent="0.25"/>
    <row r="974" s="10" customFormat="1" x14ac:dyDescent="0.25"/>
    <row r="975" s="10" customFormat="1" x14ac:dyDescent="0.25"/>
    <row r="976" s="10" customFormat="1" x14ac:dyDescent="0.25"/>
    <row r="977" s="10" customFormat="1" x14ac:dyDescent="0.25"/>
    <row r="978" s="10" customFormat="1" x14ac:dyDescent="0.25"/>
    <row r="979" s="10" customFormat="1" x14ac:dyDescent="0.25"/>
    <row r="980" s="10" customFormat="1" x14ac:dyDescent="0.25"/>
    <row r="981" s="10" customFormat="1" x14ac:dyDescent="0.25"/>
    <row r="982" s="10" customFormat="1" x14ac:dyDescent="0.25"/>
    <row r="983" s="10" customFormat="1" x14ac:dyDescent="0.25"/>
    <row r="984" s="10" customFormat="1" x14ac:dyDescent="0.25"/>
    <row r="985" s="10" customFormat="1" x14ac:dyDescent="0.25"/>
    <row r="986" s="10" customFormat="1" x14ac:dyDescent="0.25"/>
    <row r="987" s="10" customFormat="1" x14ac:dyDescent="0.25"/>
    <row r="988" s="10" customFormat="1" x14ac:dyDescent="0.25"/>
    <row r="989" s="10" customFormat="1" x14ac:dyDescent="0.25"/>
    <row r="990" s="10" customFormat="1" x14ac:dyDescent="0.25"/>
    <row r="991" s="10" customFormat="1" x14ac:dyDescent="0.25"/>
    <row r="992" s="10" customFormat="1" x14ac:dyDescent="0.25"/>
    <row r="993" s="10" customFormat="1" x14ac:dyDescent="0.25"/>
    <row r="994" s="10" customFormat="1" x14ac:dyDescent="0.25"/>
    <row r="995" s="10" customFormat="1" x14ac:dyDescent="0.25"/>
    <row r="996" s="10" customFormat="1" x14ac:dyDescent="0.25"/>
    <row r="997" s="10" customFormat="1" x14ac:dyDescent="0.25"/>
    <row r="998" s="10" customFormat="1" x14ac:dyDescent="0.25"/>
    <row r="999" s="10" customFormat="1" x14ac:dyDescent="0.25"/>
    <row r="1000" s="10" customFormat="1" x14ac:dyDescent="0.25"/>
    <row r="1001" s="10" customFormat="1" x14ac:dyDescent="0.25"/>
    <row r="1002" s="10" customFormat="1" x14ac:dyDescent="0.25"/>
    <row r="1003" s="10" customFormat="1" x14ac:dyDescent="0.25"/>
    <row r="1004" s="10" customFormat="1" x14ac:dyDescent="0.25"/>
    <row r="1005" s="10" customFormat="1" x14ac:dyDescent="0.25"/>
    <row r="1006" s="10" customFormat="1" x14ac:dyDescent="0.25"/>
    <row r="1007" s="10" customFormat="1" x14ac:dyDescent="0.25"/>
    <row r="1008" s="10" customFormat="1" x14ac:dyDescent="0.25"/>
    <row r="1009" s="10" customFormat="1" x14ac:dyDescent="0.25"/>
    <row r="1010" s="10" customFormat="1" x14ac:dyDescent="0.25"/>
    <row r="1011" s="10" customFormat="1" x14ac:dyDescent="0.25"/>
    <row r="1012" s="10" customFormat="1" x14ac:dyDescent="0.25"/>
    <row r="1013" s="10" customFormat="1" x14ac:dyDescent="0.25"/>
    <row r="1014" s="10" customFormat="1" x14ac:dyDescent="0.25"/>
    <row r="1015" s="10" customFormat="1" x14ac:dyDescent="0.25"/>
    <row r="1016" s="10" customFormat="1" x14ac:dyDescent="0.25"/>
    <row r="1017" s="10" customFormat="1" x14ac:dyDescent="0.25"/>
    <row r="1018" s="10" customFormat="1" x14ac:dyDescent="0.25"/>
    <row r="1019" s="10" customFormat="1" x14ac:dyDescent="0.25"/>
    <row r="1020" s="10" customFormat="1" x14ac:dyDescent="0.25"/>
    <row r="1021" s="10" customFormat="1" x14ac:dyDescent="0.25"/>
    <row r="1022" s="10" customFormat="1" x14ac:dyDescent="0.25"/>
    <row r="1023" s="10" customFormat="1" x14ac:dyDescent="0.25"/>
    <row r="1024" s="10" customFormat="1" x14ac:dyDescent="0.25"/>
    <row r="1025" s="10" customFormat="1" x14ac:dyDescent="0.25"/>
    <row r="1026" s="10" customFormat="1" x14ac:dyDescent="0.25"/>
    <row r="1027" s="10" customFormat="1" x14ac:dyDescent="0.25"/>
    <row r="1028" s="10" customFormat="1" x14ac:dyDescent="0.25"/>
    <row r="1029" s="10" customFormat="1" x14ac:dyDescent="0.25"/>
    <row r="1030" s="10" customFormat="1" x14ac:dyDescent="0.25"/>
    <row r="1031" s="10" customFormat="1" x14ac:dyDescent="0.25"/>
    <row r="1032" s="10" customFormat="1" x14ac:dyDescent="0.25"/>
    <row r="1033" s="10" customFormat="1" x14ac:dyDescent="0.25"/>
    <row r="1034" s="10" customFormat="1" x14ac:dyDescent="0.25"/>
    <row r="1035" s="10" customFormat="1" x14ac:dyDescent="0.25"/>
    <row r="1036" s="10" customFormat="1" x14ac:dyDescent="0.25"/>
    <row r="1037" s="10" customFormat="1" x14ac:dyDescent="0.25"/>
    <row r="1038" s="10" customFormat="1" x14ac:dyDescent="0.25"/>
    <row r="1039" s="10" customFormat="1" x14ac:dyDescent="0.25"/>
    <row r="1040" s="10" customFormat="1" x14ac:dyDescent="0.25"/>
    <row r="1041" s="10" customFormat="1" x14ac:dyDescent="0.25"/>
    <row r="1042" s="10" customFormat="1" x14ac:dyDescent="0.25"/>
    <row r="1043" s="10" customFormat="1" x14ac:dyDescent="0.25"/>
    <row r="1044" s="10" customFormat="1" x14ac:dyDescent="0.25"/>
    <row r="1045" s="10" customFormat="1" x14ac:dyDescent="0.25"/>
    <row r="1046" s="10" customFormat="1" x14ac:dyDescent="0.25"/>
    <row r="1047" s="10" customFormat="1" x14ac:dyDescent="0.25"/>
    <row r="1048" s="10" customFormat="1" x14ac:dyDescent="0.25"/>
    <row r="1049" s="10" customFormat="1" x14ac:dyDescent="0.25"/>
    <row r="1050" s="10" customFormat="1" x14ac:dyDescent="0.25"/>
    <row r="1051" s="10" customFormat="1" x14ac:dyDescent="0.25"/>
    <row r="1052" s="10" customFormat="1" x14ac:dyDescent="0.25"/>
    <row r="1053" s="10" customFormat="1" x14ac:dyDescent="0.25"/>
    <row r="1054" s="10" customFormat="1" x14ac:dyDescent="0.25"/>
    <row r="1055" s="10" customFormat="1" x14ac:dyDescent="0.25"/>
    <row r="1056" s="10" customFormat="1" x14ac:dyDescent="0.25"/>
    <row r="1057" s="10" customFormat="1" x14ac:dyDescent="0.25"/>
    <row r="1058" s="10" customFormat="1" x14ac:dyDescent="0.25"/>
    <row r="1059" s="10" customFormat="1" x14ac:dyDescent="0.25"/>
    <row r="1060" s="10" customFormat="1" x14ac:dyDescent="0.25"/>
    <row r="1061" s="10" customFormat="1" x14ac:dyDescent="0.25"/>
    <row r="1062" s="10" customFormat="1" x14ac:dyDescent="0.25"/>
    <row r="1063" s="10" customFormat="1" x14ac:dyDescent="0.25"/>
    <row r="1064" s="10" customFormat="1" x14ac:dyDescent="0.25"/>
    <row r="1065" s="10" customFormat="1" x14ac:dyDescent="0.25"/>
    <row r="1066" s="10" customFormat="1" x14ac:dyDescent="0.25"/>
    <row r="1067" s="10" customFormat="1" x14ac:dyDescent="0.25"/>
    <row r="1068" s="10" customFormat="1" x14ac:dyDescent="0.25"/>
    <row r="1069" s="10" customFormat="1" x14ac:dyDescent="0.25"/>
    <row r="1070" s="10" customFormat="1" x14ac:dyDescent="0.25"/>
    <row r="1071" s="10" customFormat="1" x14ac:dyDescent="0.25"/>
    <row r="1072" s="10" customFormat="1" x14ac:dyDescent="0.25"/>
    <row r="1073" s="10" customFormat="1" x14ac:dyDescent="0.25"/>
    <row r="1074" s="10" customFormat="1" x14ac:dyDescent="0.25"/>
    <row r="1075" s="10" customFormat="1" x14ac:dyDescent="0.25"/>
    <row r="1076" s="10" customFormat="1" x14ac:dyDescent="0.25"/>
    <row r="1077" s="10" customFormat="1" x14ac:dyDescent="0.25"/>
    <row r="1078" s="10" customFormat="1" x14ac:dyDescent="0.25"/>
    <row r="1079" s="10" customFormat="1" x14ac:dyDescent="0.25"/>
    <row r="1080" s="10" customFormat="1" x14ac:dyDescent="0.25"/>
    <row r="1081" s="10" customFormat="1" x14ac:dyDescent="0.25"/>
    <row r="1082" s="10" customFormat="1" x14ac:dyDescent="0.25"/>
    <row r="1083" s="10" customFormat="1" x14ac:dyDescent="0.25"/>
    <row r="1084" s="10" customFormat="1" x14ac:dyDescent="0.25"/>
    <row r="1085" s="10" customFormat="1" x14ac:dyDescent="0.25"/>
    <row r="1086" s="10" customFormat="1" x14ac:dyDescent="0.25"/>
    <row r="1087" s="10" customFormat="1" x14ac:dyDescent="0.25"/>
    <row r="1088" s="10" customFormat="1" x14ac:dyDescent="0.25"/>
    <row r="1089" s="10" customFormat="1" x14ac:dyDescent="0.25"/>
    <row r="1090" s="10" customFormat="1" x14ac:dyDescent="0.25"/>
    <row r="1091" s="10" customFormat="1" x14ac:dyDescent="0.25"/>
    <row r="1092" s="10" customFormat="1" x14ac:dyDescent="0.25"/>
    <row r="1093" s="10" customFormat="1" x14ac:dyDescent="0.25"/>
    <row r="1094" s="10" customFormat="1" x14ac:dyDescent="0.25"/>
    <row r="1095" s="10" customFormat="1" x14ac:dyDescent="0.25"/>
    <row r="1096" s="10" customFormat="1" x14ac:dyDescent="0.25"/>
    <row r="1097" s="10" customFormat="1" x14ac:dyDescent="0.25"/>
    <row r="1098" s="10" customFormat="1" x14ac:dyDescent="0.25"/>
    <row r="1099" s="10" customFormat="1" x14ac:dyDescent="0.25"/>
    <row r="1100" s="10" customFormat="1" x14ac:dyDescent="0.25"/>
    <row r="1101" s="10" customFormat="1" x14ac:dyDescent="0.25"/>
    <row r="1102" s="10" customFormat="1" x14ac:dyDescent="0.25"/>
    <row r="1103" s="10" customFormat="1" x14ac:dyDescent="0.25"/>
    <row r="1104" s="10" customFormat="1" x14ac:dyDescent="0.25"/>
    <row r="1105" s="10" customFormat="1" x14ac:dyDescent="0.25"/>
    <row r="1106" s="10" customFormat="1" x14ac:dyDescent="0.25"/>
    <row r="1107" s="10" customFormat="1" x14ac:dyDescent="0.25"/>
    <row r="1108" s="10" customFormat="1" x14ac:dyDescent="0.25"/>
    <row r="1109" s="10" customFormat="1" x14ac:dyDescent="0.25"/>
    <row r="1110" s="10" customFormat="1" x14ac:dyDescent="0.25"/>
    <row r="1111" s="10" customFormat="1" x14ac:dyDescent="0.25"/>
    <row r="1112" s="10" customFormat="1" x14ac:dyDescent="0.25"/>
    <row r="1113" s="10" customFormat="1" x14ac:dyDescent="0.25"/>
    <row r="1114" s="10" customFormat="1" x14ac:dyDescent="0.25"/>
    <row r="1115" s="10" customFormat="1" x14ac:dyDescent="0.25"/>
    <row r="1116" s="10" customFormat="1" x14ac:dyDescent="0.25"/>
    <row r="1117" s="10" customFormat="1" x14ac:dyDescent="0.25"/>
    <row r="1118" s="10" customFormat="1" x14ac:dyDescent="0.25"/>
    <row r="1119" s="10" customFormat="1" x14ac:dyDescent="0.25"/>
    <row r="1120" s="10" customFormat="1" x14ac:dyDescent="0.25"/>
    <row r="1121" s="10" customFormat="1" x14ac:dyDescent="0.25"/>
    <row r="1122" s="10" customFormat="1" x14ac:dyDescent="0.25"/>
    <row r="1123" s="10" customFormat="1" x14ac:dyDescent="0.25"/>
    <row r="1124" s="10" customFormat="1" x14ac:dyDescent="0.25"/>
    <row r="1125" s="10" customFormat="1" x14ac:dyDescent="0.25"/>
    <row r="1126" s="10" customFormat="1" x14ac:dyDescent="0.25"/>
    <row r="1127" s="10" customFormat="1" x14ac:dyDescent="0.25"/>
    <row r="1128" s="10" customFormat="1" x14ac:dyDescent="0.25"/>
    <row r="1129" s="10" customFormat="1" x14ac:dyDescent="0.25"/>
    <row r="1130" s="10" customFormat="1" x14ac:dyDescent="0.25"/>
    <row r="1131" s="10" customFormat="1" x14ac:dyDescent="0.25"/>
    <row r="1132" s="10" customFormat="1" x14ac:dyDescent="0.25"/>
    <row r="1133" s="10" customFormat="1" x14ac:dyDescent="0.25"/>
    <row r="1134" s="10" customFormat="1" x14ac:dyDescent="0.25"/>
    <row r="1135" s="10" customFormat="1" x14ac:dyDescent="0.25"/>
    <row r="1136" s="10" customFormat="1" x14ac:dyDescent="0.25"/>
    <row r="1137" s="10" customFormat="1" x14ac:dyDescent="0.25"/>
    <row r="1138" s="10" customFormat="1" x14ac:dyDescent="0.25"/>
    <row r="1139" s="10" customFormat="1" x14ac:dyDescent="0.25"/>
    <row r="1140" s="10" customFormat="1" x14ac:dyDescent="0.25"/>
    <row r="1141" s="10" customFormat="1" x14ac:dyDescent="0.25"/>
    <row r="1142" s="10" customFormat="1" x14ac:dyDescent="0.25"/>
    <row r="1143" s="10" customFormat="1" x14ac:dyDescent="0.25"/>
    <row r="1144" s="10" customFormat="1" x14ac:dyDescent="0.25"/>
    <row r="1145" s="10" customFormat="1" x14ac:dyDescent="0.25"/>
    <row r="1146" s="10" customFormat="1" x14ac:dyDescent="0.25"/>
    <row r="1147" s="10" customFormat="1" x14ac:dyDescent="0.25"/>
    <row r="1148" s="10" customFormat="1" x14ac:dyDescent="0.25"/>
    <row r="1149" s="10" customFormat="1" x14ac:dyDescent="0.25"/>
    <row r="1150" s="10" customFormat="1" x14ac:dyDescent="0.25"/>
    <row r="1151" s="10" customFormat="1" x14ac:dyDescent="0.25"/>
    <row r="1152" s="10" customFormat="1" x14ac:dyDescent="0.25"/>
    <row r="1153" s="10" customFormat="1" x14ac:dyDescent="0.25"/>
    <row r="1154" s="10" customFormat="1" x14ac:dyDescent="0.25"/>
    <row r="1155" s="10" customFormat="1" x14ac:dyDescent="0.25"/>
    <row r="1156" s="10" customFormat="1" x14ac:dyDescent="0.25"/>
    <row r="1157" s="10" customFormat="1" x14ac:dyDescent="0.25"/>
    <row r="1158" s="10" customFormat="1" x14ac:dyDescent="0.25"/>
    <row r="1159" s="10" customFormat="1" x14ac:dyDescent="0.25"/>
    <row r="1160" s="10" customFormat="1" x14ac:dyDescent="0.25"/>
    <row r="1161" s="10" customFormat="1" x14ac:dyDescent="0.25"/>
    <row r="1162" s="10" customFormat="1" x14ac:dyDescent="0.25"/>
    <row r="1163" s="10" customFormat="1" x14ac:dyDescent="0.25"/>
    <row r="1164" s="10" customFormat="1" x14ac:dyDescent="0.25"/>
    <row r="1165" s="10" customFormat="1" x14ac:dyDescent="0.25"/>
    <row r="1166" s="10" customFormat="1" x14ac:dyDescent="0.25"/>
    <row r="1167" s="10" customFormat="1" x14ac:dyDescent="0.25"/>
    <row r="1168" s="10" customFormat="1" x14ac:dyDescent="0.25"/>
    <row r="1169" s="10" customFormat="1" x14ac:dyDescent="0.25"/>
    <row r="1170" s="10" customFormat="1" x14ac:dyDescent="0.25"/>
    <row r="1171" s="10" customFormat="1" x14ac:dyDescent="0.25"/>
    <row r="1172" s="10" customFormat="1" x14ac:dyDescent="0.25"/>
    <row r="1173" s="10" customFormat="1" x14ac:dyDescent="0.25"/>
    <row r="1174" s="10" customFormat="1" x14ac:dyDescent="0.25"/>
    <row r="1175" s="10" customFormat="1" x14ac:dyDescent="0.25"/>
    <row r="1176" s="10" customFormat="1" x14ac:dyDescent="0.25"/>
    <row r="1177" s="10" customFormat="1" x14ac:dyDescent="0.25"/>
    <row r="1178" s="10" customFormat="1" x14ac:dyDescent="0.25"/>
    <row r="1179" s="10" customFormat="1" x14ac:dyDescent="0.25"/>
    <row r="1180" s="10" customFormat="1" x14ac:dyDescent="0.25"/>
    <row r="1181" s="10" customFormat="1" x14ac:dyDescent="0.25"/>
    <row r="1182" s="10" customFormat="1" x14ac:dyDescent="0.25"/>
    <row r="1183" s="10" customFormat="1" x14ac:dyDescent="0.25"/>
    <row r="1184" s="10" customFormat="1" x14ac:dyDescent="0.25"/>
    <row r="1185" s="10" customFormat="1" x14ac:dyDescent="0.25"/>
    <row r="1186" s="10" customFormat="1" x14ac:dyDescent="0.25"/>
    <row r="1187" s="10" customFormat="1" x14ac:dyDescent="0.25"/>
    <row r="1188" s="10" customFormat="1" x14ac:dyDescent="0.25"/>
    <row r="1189" s="10" customFormat="1" x14ac:dyDescent="0.25"/>
    <row r="1190" s="10" customFormat="1" x14ac:dyDescent="0.25"/>
    <row r="1191" s="10" customFormat="1" x14ac:dyDescent="0.25"/>
    <row r="1192" s="10" customFormat="1" x14ac:dyDescent="0.25"/>
    <row r="1193" s="10" customFormat="1" x14ac:dyDescent="0.25"/>
    <row r="1194" s="10" customFormat="1" x14ac:dyDescent="0.25"/>
    <row r="1195" s="10" customFormat="1" x14ac:dyDescent="0.25"/>
    <row r="1196" s="10" customFormat="1" x14ac:dyDescent="0.25"/>
    <row r="1197" s="10" customFormat="1" x14ac:dyDescent="0.25"/>
    <row r="1198" s="10" customFormat="1" x14ac:dyDescent="0.25"/>
    <row r="1199" s="10" customFormat="1" x14ac:dyDescent="0.25"/>
    <row r="1200" s="10" customFormat="1" x14ac:dyDescent="0.25"/>
    <row r="1201" s="10" customFormat="1" x14ac:dyDescent="0.25"/>
    <row r="1202" s="10" customFormat="1" x14ac:dyDescent="0.25"/>
    <row r="1203" s="10" customFormat="1" x14ac:dyDescent="0.25"/>
    <row r="1204" s="10" customFormat="1" x14ac:dyDescent="0.25"/>
    <row r="1205" s="10" customFormat="1" x14ac:dyDescent="0.25"/>
    <row r="1206" s="10" customFormat="1" x14ac:dyDescent="0.25"/>
    <row r="1207" s="10" customFormat="1" x14ac:dyDescent="0.25"/>
    <row r="1208" s="10" customFormat="1" x14ac:dyDescent="0.25"/>
    <row r="1209" s="10" customFormat="1" x14ac:dyDescent="0.25"/>
    <row r="1210" s="10" customFormat="1" x14ac:dyDescent="0.25"/>
    <row r="1211" s="10" customFormat="1" x14ac:dyDescent="0.25"/>
    <row r="1212" s="10" customFormat="1" x14ac:dyDescent="0.25"/>
    <row r="1213" s="10" customFormat="1" x14ac:dyDescent="0.25"/>
    <row r="1214" s="10" customFormat="1" x14ac:dyDescent="0.25"/>
    <row r="1215" s="10" customFormat="1" x14ac:dyDescent="0.25"/>
    <row r="1216" s="10" customFormat="1" x14ac:dyDescent="0.25"/>
    <row r="1217" s="10" customFormat="1" x14ac:dyDescent="0.25"/>
    <row r="1218" s="10" customFormat="1" x14ac:dyDescent="0.25"/>
    <row r="1219" s="10" customFormat="1" x14ac:dyDescent="0.25"/>
    <row r="1220" s="10" customFormat="1" x14ac:dyDescent="0.25"/>
    <row r="1221" s="10" customFormat="1" x14ac:dyDescent="0.25"/>
    <row r="1222" s="10" customFormat="1" x14ac:dyDescent="0.25"/>
    <row r="1223" s="10" customFormat="1" x14ac:dyDescent="0.25"/>
    <row r="1224" s="10" customFormat="1" x14ac:dyDescent="0.25"/>
    <row r="1225" s="10" customFormat="1" x14ac:dyDescent="0.25"/>
    <row r="1226" s="10" customFormat="1" x14ac:dyDescent="0.25"/>
    <row r="1227" s="10" customFormat="1" x14ac:dyDescent="0.25"/>
    <row r="1228" s="10" customFormat="1" x14ac:dyDescent="0.25"/>
    <row r="1229" s="10" customFormat="1" x14ac:dyDescent="0.25"/>
    <row r="1230" s="10" customFormat="1" x14ac:dyDescent="0.25"/>
    <row r="1231" s="10" customFormat="1" x14ac:dyDescent="0.25"/>
    <row r="1232" s="10" customFormat="1" x14ac:dyDescent="0.25"/>
    <row r="1233" s="10" customFormat="1" x14ac:dyDescent="0.25"/>
    <row r="1234" s="10" customFormat="1" x14ac:dyDescent="0.25"/>
    <row r="1235" s="10" customFormat="1" x14ac:dyDescent="0.25"/>
    <row r="1236" s="10" customFormat="1" x14ac:dyDescent="0.25"/>
    <row r="1237" s="10" customFormat="1" x14ac:dyDescent="0.25"/>
    <row r="1238" s="10" customFormat="1" x14ac:dyDescent="0.25"/>
    <row r="1239" s="10" customFormat="1" x14ac:dyDescent="0.25"/>
    <row r="1240" s="10" customFormat="1" x14ac:dyDescent="0.25"/>
    <row r="1241" s="10" customFormat="1" x14ac:dyDescent="0.25"/>
    <row r="1242" s="10" customFormat="1" x14ac:dyDescent="0.25"/>
    <row r="1243" s="10" customFormat="1" x14ac:dyDescent="0.25"/>
    <row r="1244" s="10" customFormat="1" x14ac:dyDescent="0.25"/>
    <row r="1245" s="10" customFormat="1" x14ac:dyDescent="0.25"/>
    <row r="1246" s="10" customFormat="1" x14ac:dyDescent="0.25"/>
    <row r="1247" s="10" customFormat="1" x14ac:dyDescent="0.25"/>
    <row r="1248" s="10" customFormat="1" x14ac:dyDescent="0.25"/>
    <row r="1249" s="10" customFormat="1" x14ac:dyDescent="0.25"/>
    <row r="1250" s="10" customFormat="1" x14ac:dyDescent="0.25"/>
    <row r="1251" s="10" customFormat="1" x14ac:dyDescent="0.25"/>
    <row r="1252" s="10" customFormat="1" x14ac:dyDescent="0.25"/>
    <row r="1253" s="10" customFormat="1" x14ac:dyDescent="0.25"/>
    <row r="1254" s="10" customFormat="1" x14ac:dyDescent="0.25"/>
    <row r="1255" s="10" customFormat="1" x14ac:dyDescent="0.25"/>
    <row r="1256" s="10" customFormat="1" x14ac:dyDescent="0.25"/>
    <row r="1257" s="10" customFormat="1" x14ac:dyDescent="0.25"/>
    <row r="1258" s="10" customFormat="1" x14ac:dyDescent="0.25"/>
    <row r="1259" s="10" customFormat="1" x14ac:dyDescent="0.25"/>
    <row r="1260" s="10" customFormat="1" x14ac:dyDescent="0.25"/>
    <row r="1261" s="10" customFormat="1" x14ac:dyDescent="0.25"/>
    <row r="1262" s="10" customFormat="1" x14ac:dyDescent="0.25"/>
    <row r="1263" s="10" customFormat="1" x14ac:dyDescent="0.25"/>
    <row r="1264" s="10" customFormat="1" x14ac:dyDescent="0.25"/>
    <row r="1265" s="10" customFormat="1" x14ac:dyDescent="0.25"/>
    <row r="1266" s="10" customFormat="1" x14ac:dyDescent="0.25"/>
    <row r="1267" s="10" customFormat="1" x14ac:dyDescent="0.25"/>
    <row r="1268" s="10" customFormat="1" x14ac:dyDescent="0.25"/>
    <row r="1269" s="10" customFormat="1" x14ac:dyDescent="0.25"/>
    <row r="1270" s="10" customFormat="1" x14ac:dyDescent="0.25"/>
    <row r="1271" s="10" customFormat="1" x14ac:dyDescent="0.25"/>
    <row r="1272" s="10" customFormat="1" x14ac:dyDescent="0.25"/>
    <row r="1273" s="10" customFormat="1" x14ac:dyDescent="0.25"/>
    <row r="1274" s="10" customFormat="1" x14ac:dyDescent="0.25"/>
    <row r="1275" s="10" customFormat="1" x14ac:dyDescent="0.25"/>
    <row r="1276" s="10" customFormat="1" x14ac:dyDescent="0.25"/>
    <row r="1277" s="10" customFormat="1" x14ac:dyDescent="0.25"/>
    <row r="1278" s="10" customFormat="1" x14ac:dyDescent="0.25"/>
    <row r="1279" s="10" customFormat="1" x14ac:dyDescent="0.25"/>
    <row r="1280" s="10" customFormat="1" x14ac:dyDescent="0.25"/>
    <row r="1281" s="10" customFormat="1" x14ac:dyDescent="0.25"/>
    <row r="1282" s="10" customFormat="1" x14ac:dyDescent="0.25"/>
    <row r="1283" s="10" customFormat="1" x14ac:dyDescent="0.25"/>
    <row r="1284" s="10" customFormat="1" x14ac:dyDescent="0.25"/>
    <row r="1285" s="10" customFormat="1" x14ac:dyDescent="0.25"/>
    <row r="1286" s="10" customFormat="1" x14ac:dyDescent="0.25"/>
    <row r="1287" s="10" customFormat="1" x14ac:dyDescent="0.25"/>
    <row r="1288" s="10" customFormat="1" x14ac:dyDescent="0.25"/>
    <row r="1289" s="10" customFormat="1" x14ac:dyDescent="0.25"/>
    <row r="1290" s="10" customFormat="1" x14ac:dyDescent="0.25"/>
    <row r="1291" s="10" customFormat="1" x14ac:dyDescent="0.25"/>
    <row r="1292" s="10" customFormat="1" x14ac:dyDescent="0.25"/>
    <row r="1293" s="10" customFormat="1" x14ac:dyDescent="0.25"/>
    <row r="1294" s="10" customFormat="1" x14ac:dyDescent="0.25"/>
    <row r="1295" s="10" customFormat="1" x14ac:dyDescent="0.25"/>
    <row r="1296" s="10" customFormat="1" x14ac:dyDescent="0.25"/>
    <row r="1297" s="10" customFormat="1" x14ac:dyDescent="0.25"/>
    <row r="1298" s="10" customFormat="1" x14ac:dyDescent="0.25"/>
    <row r="1299" s="10" customFormat="1" x14ac:dyDescent="0.25"/>
    <row r="1300" s="10" customFormat="1" x14ac:dyDescent="0.25"/>
    <row r="1301" s="10" customFormat="1" x14ac:dyDescent="0.25"/>
    <row r="1302" s="10" customFormat="1" x14ac:dyDescent="0.25"/>
    <row r="1303" s="10" customFormat="1" x14ac:dyDescent="0.25"/>
    <row r="1304" s="10" customFormat="1" x14ac:dyDescent="0.25"/>
    <row r="1305" s="10" customFormat="1" x14ac:dyDescent="0.25"/>
    <row r="1306" s="10" customFormat="1" x14ac:dyDescent="0.25"/>
    <row r="1307" s="10" customFormat="1" x14ac:dyDescent="0.25"/>
    <row r="1308" s="10" customFormat="1" x14ac:dyDescent="0.25"/>
    <row r="1309" s="10" customFormat="1" x14ac:dyDescent="0.25"/>
    <row r="1310" s="10" customFormat="1" x14ac:dyDescent="0.25"/>
    <row r="1311" s="10" customFormat="1" x14ac:dyDescent="0.25"/>
    <row r="1312" s="10" customFormat="1" x14ac:dyDescent="0.25"/>
    <row r="1313" s="10" customFormat="1" x14ac:dyDescent="0.25"/>
    <row r="1314" s="10" customFormat="1" x14ac:dyDescent="0.25"/>
    <row r="1315" s="10" customFormat="1" x14ac:dyDescent="0.25"/>
    <row r="1316" s="10" customFormat="1" x14ac:dyDescent="0.25"/>
    <row r="1317" s="10" customFormat="1" x14ac:dyDescent="0.25"/>
    <row r="1318" s="10" customFormat="1" x14ac:dyDescent="0.25"/>
    <row r="1319" s="10" customFormat="1" x14ac:dyDescent="0.25"/>
    <row r="1320" s="10" customFormat="1" x14ac:dyDescent="0.25"/>
    <row r="1321" s="10" customFormat="1" x14ac:dyDescent="0.25"/>
    <row r="1322" s="10" customFormat="1" x14ac:dyDescent="0.25"/>
    <row r="1323" s="10" customFormat="1" x14ac:dyDescent="0.25"/>
    <row r="1324" s="10" customFormat="1" x14ac:dyDescent="0.25"/>
    <row r="1325" s="10" customFormat="1" x14ac:dyDescent="0.25"/>
    <row r="1326" s="10" customFormat="1" x14ac:dyDescent="0.25"/>
    <row r="1327" s="10" customFormat="1" x14ac:dyDescent="0.25"/>
    <row r="1328" s="10" customFormat="1" x14ac:dyDescent="0.25"/>
    <row r="1329" s="10" customFormat="1" x14ac:dyDescent="0.25"/>
    <row r="1330" s="10" customFormat="1" x14ac:dyDescent="0.25"/>
    <row r="1331" s="10" customFormat="1" x14ac:dyDescent="0.25"/>
    <row r="1332" s="10" customFormat="1" x14ac:dyDescent="0.25"/>
    <row r="1333" s="10" customFormat="1" x14ac:dyDescent="0.25"/>
    <row r="1334" s="10" customFormat="1" x14ac:dyDescent="0.25"/>
    <row r="1335" s="10" customFormat="1" x14ac:dyDescent="0.25"/>
    <row r="1336" s="10" customFormat="1" x14ac:dyDescent="0.25"/>
    <row r="1337" s="10" customFormat="1" x14ac:dyDescent="0.25"/>
    <row r="1338" s="10" customFormat="1" x14ac:dyDescent="0.25"/>
    <row r="1339" s="10" customFormat="1" x14ac:dyDescent="0.25"/>
    <row r="1340" s="10" customFormat="1" x14ac:dyDescent="0.25"/>
    <row r="1341" s="10" customFormat="1" x14ac:dyDescent="0.25"/>
    <row r="1342" s="10" customFormat="1" x14ac:dyDescent="0.25"/>
    <row r="1343" s="10" customFormat="1" x14ac:dyDescent="0.25"/>
    <row r="1344" s="10" customFormat="1" x14ac:dyDescent="0.25"/>
    <row r="1345" s="10" customFormat="1" x14ac:dyDescent="0.25"/>
    <row r="1346" s="10" customFormat="1" x14ac:dyDescent="0.25"/>
    <row r="1347" s="10" customFormat="1" x14ac:dyDescent="0.25"/>
    <row r="1348" s="10" customFormat="1" x14ac:dyDescent="0.25"/>
    <row r="1349" s="10" customFormat="1" x14ac:dyDescent="0.25"/>
    <row r="1350" s="10" customFormat="1" x14ac:dyDescent="0.25"/>
    <row r="1351" s="10" customFormat="1" x14ac:dyDescent="0.25"/>
    <row r="1352" s="10" customFormat="1" x14ac:dyDescent="0.25"/>
    <row r="1353" s="10" customFormat="1" x14ac:dyDescent="0.25"/>
    <row r="1354" s="10" customFormat="1" x14ac:dyDescent="0.25"/>
    <row r="1355" s="10" customFormat="1" x14ac:dyDescent="0.25"/>
    <row r="1356" s="10" customFormat="1" x14ac:dyDescent="0.25"/>
    <row r="1357" s="10" customFormat="1" x14ac:dyDescent="0.25"/>
    <row r="1358" s="10" customFormat="1" x14ac:dyDescent="0.25"/>
    <row r="1359" s="10" customFormat="1" x14ac:dyDescent="0.25"/>
    <row r="1360" s="10" customFormat="1" x14ac:dyDescent="0.25"/>
    <row r="1361" s="10" customFormat="1" x14ac:dyDescent="0.25"/>
    <row r="1362" s="10" customFormat="1" x14ac:dyDescent="0.25"/>
    <row r="1363" s="10" customFormat="1" x14ac:dyDescent="0.25"/>
    <row r="1364" s="10" customFormat="1" x14ac:dyDescent="0.25"/>
    <row r="1365" s="10" customFormat="1" x14ac:dyDescent="0.25"/>
    <row r="1366" s="10" customFormat="1" x14ac:dyDescent="0.25"/>
    <row r="1367" s="10" customFormat="1" x14ac:dyDescent="0.25"/>
    <row r="1368" s="10" customFormat="1" x14ac:dyDescent="0.25"/>
    <row r="1369" s="10" customFormat="1" x14ac:dyDescent="0.25"/>
    <row r="1370" s="10" customFormat="1" x14ac:dyDescent="0.25"/>
    <row r="1371" s="10" customFormat="1" x14ac:dyDescent="0.25"/>
    <row r="1372" s="10" customFormat="1" x14ac:dyDescent="0.25"/>
    <row r="1373" s="10" customFormat="1" x14ac:dyDescent="0.25"/>
    <row r="1374" s="10" customFormat="1" x14ac:dyDescent="0.25"/>
    <row r="1375" s="10" customFormat="1" x14ac:dyDescent="0.25"/>
    <row r="1376" s="10" customFormat="1" x14ac:dyDescent="0.25"/>
    <row r="1377" s="10" customFormat="1" x14ac:dyDescent="0.25"/>
    <row r="1378" s="10" customFormat="1" x14ac:dyDescent="0.25"/>
    <row r="1379" s="10" customFormat="1" x14ac:dyDescent="0.25"/>
    <row r="1380" s="10" customFormat="1" x14ac:dyDescent="0.25"/>
    <row r="1381" s="10" customFormat="1" x14ac:dyDescent="0.25"/>
    <row r="1382" s="10" customFormat="1" x14ac:dyDescent="0.25"/>
    <row r="1383" s="10" customFormat="1" x14ac:dyDescent="0.25"/>
    <row r="1384" s="10" customFormat="1" x14ac:dyDescent="0.25"/>
    <row r="1385" s="10" customFormat="1" x14ac:dyDescent="0.25"/>
    <row r="1386" s="10" customFormat="1" x14ac:dyDescent="0.25"/>
    <row r="1387" s="10" customFormat="1" x14ac:dyDescent="0.25"/>
    <row r="1388" s="10" customFormat="1" x14ac:dyDescent="0.25"/>
    <row r="1389" s="10" customFormat="1" x14ac:dyDescent="0.25"/>
    <row r="1390" s="10" customFormat="1" x14ac:dyDescent="0.25"/>
    <row r="1391" s="10" customFormat="1" x14ac:dyDescent="0.25"/>
    <row r="1392" s="10" customFormat="1" x14ac:dyDescent="0.25"/>
    <row r="1393" s="10" customFormat="1" x14ac:dyDescent="0.25"/>
    <row r="1394" s="10" customFormat="1" x14ac:dyDescent="0.25"/>
    <row r="1395" s="10" customFormat="1" x14ac:dyDescent="0.25"/>
    <row r="1396" s="10" customFormat="1" x14ac:dyDescent="0.25"/>
    <row r="1397" s="10" customFormat="1" x14ac:dyDescent="0.25"/>
    <row r="1398" s="10" customFormat="1" x14ac:dyDescent="0.25"/>
    <row r="1399" s="10" customFormat="1" x14ac:dyDescent="0.25"/>
    <row r="1400" s="10" customFormat="1" x14ac:dyDescent="0.25"/>
    <row r="1401" s="10" customFormat="1" x14ac:dyDescent="0.25"/>
    <row r="1402" s="10" customFormat="1" x14ac:dyDescent="0.25"/>
    <row r="1403" s="10" customFormat="1" x14ac:dyDescent="0.25"/>
    <row r="1404" s="10" customFormat="1" x14ac:dyDescent="0.25"/>
    <row r="1405" s="10" customFormat="1" x14ac:dyDescent="0.25"/>
    <row r="1406" s="10" customFormat="1" x14ac:dyDescent="0.25"/>
    <row r="1407" s="10" customFormat="1" x14ac:dyDescent="0.25"/>
    <row r="1408" s="10" customFormat="1" x14ac:dyDescent="0.25"/>
    <row r="1409" s="10" customFormat="1" x14ac:dyDescent="0.25"/>
    <row r="1410" s="10" customFormat="1" x14ac:dyDescent="0.25"/>
    <row r="1411" s="10" customFormat="1" x14ac:dyDescent="0.25"/>
    <row r="1412" s="10" customFormat="1" x14ac:dyDescent="0.25"/>
    <row r="1413" s="10" customFormat="1" x14ac:dyDescent="0.25"/>
    <row r="1414" s="10" customFormat="1" x14ac:dyDescent="0.25"/>
    <row r="1415" s="10" customFormat="1" x14ac:dyDescent="0.25"/>
    <row r="1416" s="10" customFormat="1" x14ac:dyDescent="0.25"/>
    <row r="1417" s="10" customFormat="1" x14ac:dyDescent="0.25"/>
    <row r="1418" s="10" customFormat="1" x14ac:dyDescent="0.25"/>
    <row r="1419" s="10" customFormat="1" x14ac:dyDescent="0.25"/>
    <row r="1420" s="10" customFormat="1" x14ac:dyDescent="0.25"/>
    <row r="1421" s="10" customFormat="1" x14ac:dyDescent="0.25"/>
    <row r="1422" s="10" customFormat="1" x14ac:dyDescent="0.25"/>
    <row r="1423" s="10" customFormat="1" x14ac:dyDescent="0.25"/>
    <row r="1424" s="10" customFormat="1" x14ac:dyDescent="0.25"/>
    <row r="1425" s="10" customFormat="1" x14ac:dyDescent="0.25"/>
    <row r="1426" s="10" customFormat="1" x14ac:dyDescent="0.25"/>
    <row r="1427" s="10" customFormat="1" x14ac:dyDescent="0.25"/>
    <row r="1428" s="10" customFormat="1" x14ac:dyDescent="0.25"/>
    <row r="1429" s="10" customFormat="1" x14ac:dyDescent="0.25"/>
    <row r="1430" s="10" customFormat="1" x14ac:dyDescent="0.25"/>
    <row r="1431" s="10" customFormat="1" x14ac:dyDescent="0.25"/>
    <row r="1432" s="10" customFormat="1" x14ac:dyDescent="0.25"/>
    <row r="1433" s="10" customFormat="1" x14ac:dyDescent="0.25"/>
    <row r="1434" s="10" customFormat="1" x14ac:dyDescent="0.25"/>
    <row r="1435" s="10" customFormat="1" x14ac:dyDescent="0.25"/>
    <row r="1436" s="10" customFormat="1" x14ac:dyDescent="0.25"/>
    <row r="1437" s="10" customFormat="1" x14ac:dyDescent="0.25"/>
    <row r="1438" s="10" customFormat="1" x14ac:dyDescent="0.25"/>
    <row r="1439" s="10" customFormat="1" x14ac:dyDescent="0.25"/>
    <row r="1440" s="10" customFormat="1" x14ac:dyDescent="0.25"/>
    <row r="1441" s="10" customFormat="1" x14ac:dyDescent="0.25"/>
    <row r="1442" s="10" customFormat="1" x14ac:dyDescent="0.25"/>
    <row r="1443" s="10" customFormat="1" x14ac:dyDescent="0.25"/>
    <row r="1444" s="10" customFormat="1" x14ac:dyDescent="0.25"/>
    <row r="1445" s="10" customFormat="1" x14ac:dyDescent="0.25"/>
    <row r="1446" s="10" customFormat="1" x14ac:dyDescent="0.25"/>
    <row r="1447" s="10" customFormat="1" x14ac:dyDescent="0.25"/>
    <row r="1448" s="10" customFormat="1" x14ac:dyDescent="0.25"/>
    <row r="1449" s="10" customFormat="1" x14ac:dyDescent="0.25"/>
    <row r="1450" s="10" customFormat="1" x14ac:dyDescent="0.25"/>
    <row r="1451" s="10" customFormat="1" x14ac:dyDescent="0.25"/>
    <row r="1452" s="10" customFormat="1" x14ac:dyDescent="0.25"/>
    <row r="1453" s="10" customFormat="1" x14ac:dyDescent="0.25"/>
    <row r="1454" s="10" customFormat="1" x14ac:dyDescent="0.25"/>
    <row r="1455" s="10" customFormat="1" x14ac:dyDescent="0.25"/>
    <row r="1456" s="10" customFormat="1" x14ac:dyDescent="0.25"/>
    <row r="1457" s="10" customFormat="1" x14ac:dyDescent="0.25"/>
    <row r="1458" s="10" customFormat="1" x14ac:dyDescent="0.25"/>
    <row r="1459" s="10" customFormat="1" x14ac:dyDescent="0.25"/>
    <row r="1460" s="10" customFormat="1" x14ac:dyDescent="0.25"/>
    <row r="1461" s="10" customFormat="1" x14ac:dyDescent="0.25"/>
    <row r="1462" s="10" customFormat="1" x14ac:dyDescent="0.25"/>
    <row r="1463" s="10" customFormat="1" x14ac:dyDescent="0.25"/>
    <row r="1464" s="10" customFormat="1" x14ac:dyDescent="0.25"/>
    <row r="1465" s="10" customFormat="1" x14ac:dyDescent="0.25"/>
    <row r="1466" s="10" customFormat="1" x14ac:dyDescent="0.25"/>
    <row r="1467" s="10" customFormat="1" x14ac:dyDescent="0.25"/>
    <row r="1468" s="10" customFormat="1" x14ac:dyDescent="0.25"/>
    <row r="1469" s="10" customFormat="1" x14ac:dyDescent="0.25"/>
    <row r="1470" s="10" customFormat="1" x14ac:dyDescent="0.25"/>
    <row r="1471" s="10" customFormat="1" x14ac:dyDescent="0.25"/>
    <row r="1472" s="10" customFormat="1" x14ac:dyDescent="0.25"/>
    <row r="1473" s="10" customFormat="1" x14ac:dyDescent="0.25"/>
    <row r="1474" s="10" customFormat="1" x14ac:dyDescent="0.25"/>
    <row r="1475" s="10" customFormat="1" x14ac:dyDescent="0.25"/>
    <row r="1476" s="10" customFormat="1" x14ac:dyDescent="0.25"/>
    <row r="1477" s="10" customFormat="1" x14ac:dyDescent="0.25"/>
    <row r="1478" s="10" customFormat="1" x14ac:dyDescent="0.25"/>
    <row r="1479" s="10" customFormat="1" x14ac:dyDescent="0.25"/>
    <row r="1480" s="10" customFormat="1" x14ac:dyDescent="0.25"/>
    <row r="1481" s="10" customFormat="1" x14ac:dyDescent="0.25"/>
    <row r="1482" s="10" customFormat="1" x14ac:dyDescent="0.25"/>
    <row r="1483" s="10" customFormat="1" x14ac:dyDescent="0.25"/>
    <row r="1484" s="10" customFormat="1" x14ac:dyDescent="0.25"/>
    <row r="1485" s="10" customFormat="1" x14ac:dyDescent="0.25"/>
    <row r="1486" s="10" customFormat="1" x14ac:dyDescent="0.25"/>
    <row r="1487" s="10" customFormat="1" x14ac:dyDescent="0.25"/>
    <row r="1488" s="10" customFormat="1" x14ac:dyDescent="0.25"/>
    <row r="1489" s="10" customFormat="1" x14ac:dyDescent="0.25"/>
    <row r="1490" s="10" customFormat="1" x14ac:dyDescent="0.25"/>
    <row r="1491" s="10" customFormat="1" x14ac:dyDescent="0.25"/>
    <row r="1492" s="10" customFormat="1" x14ac:dyDescent="0.25"/>
    <row r="1493" s="10" customFormat="1" x14ac:dyDescent="0.25"/>
    <row r="1494" s="10" customFormat="1" x14ac:dyDescent="0.25"/>
    <row r="1495" s="10" customFormat="1" x14ac:dyDescent="0.25"/>
    <row r="1496" s="10" customFormat="1" x14ac:dyDescent="0.25"/>
    <row r="1497" s="10" customFormat="1" x14ac:dyDescent="0.25"/>
    <row r="1498" s="10" customFormat="1" x14ac:dyDescent="0.25"/>
    <row r="1499" s="10" customFormat="1" x14ac:dyDescent="0.25"/>
    <row r="1500" s="10" customFormat="1" x14ac:dyDescent="0.25"/>
    <row r="1501" s="10" customFormat="1" x14ac:dyDescent="0.25"/>
    <row r="1502" s="10" customFormat="1" x14ac:dyDescent="0.25"/>
    <row r="1503" s="10" customFormat="1" x14ac:dyDescent="0.25"/>
    <row r="1504" s="10" customFormat="1" x14ac:dyDescent="0.25"/>
    <row r="1505" s="10" customFormat="1" x14ac:dyDescent="0.25"/>
    <row r="1506" s="10" customFormat="1" x14ac:dyDescent="0.25"/>
    <row r="1507" s="10" customFormat="1" x14ac:dyDescent="0.25"/>
    <row r="1508" s="10" customFormat="1" x14ac:dyDescent="0.25"/>
    <row r="1509" s="10" customFormat="1" x14ac:dyDescent="0.25"/>
    <row r="1510" s="10" customFormat="1" x14ac:dyDescent="0.25"/>
    <row r="1511" s="10" customFormat="1" x14ac:dyDescent="0.25"/>
    <row r="1512" s="10" customFormat="1" x14ac:dyDescent="0.25"/>
    <row r="1513" s="10" customFormat="1" x14ac:dyDescent="0.25"/>
    <row r="1514" s="10" customFormat="1" x14ac:dyDescent="0.25"/>
    <row r="1515" s="10" customFormat="1" x14ac:dyDescent="0.25"/>
    <row r="1516" s="10" customFormat="1" x14ac:dyDescent="0.25"/>
    <row r="1517" s="10" customFormat="1" x14ac:dyDescent="0.25"/>
    <row r="1518" s="10" customFormat="1" x14ac:dyDescent="0.25"/>
    <row r="1519" s="10" customFormat="1" x14ac:dyDescent="0.25"/>
    <row r="1520" s="10" customFormat="1" x14ac:dyDescent="0.25"/>
    <row r="1521" s="10" customFormat="1" x14ac:dyDescent="0.25"/>
    <row r="1522" s="10" customFormat="1" x14ac:dyDescent="0.25"/>
    <row r="1523" s="10" customFormat="1" x14ac:dyDescent="0.25"/>
    <row r="1524" s="10" customFormat="1" x14ac:dyDescent="0.25"/>
    <row r="1525" s="10" customFormat="1" x14ac:dyDescent="0.25"/>
    <row r="1526" s="10" customFormat="1" x14ac:dyDescent="0.25"/>
    <row r="1527" s="10" customFormat="1" x14ac:dyDescent="0.25"/>
    <row r="1528" s="10" customFormat="1" x14ac:dyDescent="0.25"/>
    <row r="1529" s="10" customFormat="1" x14ac:dyDescent="0.25"/>
    <row r="1530" s="10" customFormat="1" x14ac:dyDescent="0.25"/>
    <row r="1531" s="10" customFormat="1" x14ac:dyDescent="0.25"/>
    <row r="1532" s="10" customFormat="1" x14ac:dyDescent="0.25"/>
    <row r="1533" s="10" customFormat="1" x14ac:dyDescent="0.25"/>
    <row r="1534" s="10" customFormat="1" x14ac:dyDescent="0.25"/>
    <row r="1535" s="10" customFormat="1" x14ac:dyDescent="0.25"/>
    <row r="1536" s="10" customFormat="1" x14ac:dyDescent="0.25"/>
    <row r="1537" s="10" customFormat="1" x14ac:dyDescent="0.25"/>
    <row r="1538" s="10" customFormat="1" x14ac:dyDescent="0.25"/>
    <row r="1539" s="10" customFormat="1" x14ac:dyDescent="0.25"/>
    <row r="1540" s="10" customFormat="1" x14ac:dyDescent="0.25"/>
    <row r="1541" s="10" customFormat="1" x14ac:dyDescent="0.25"/>
    <row r="1542" s="10" customFormat="1" x14ac:dyDescent="0.25"/>
    <row r="1543" s="10" customFormat="1" x14ac:dyDescent="0.25"/>
    <row r="1544" s="10" customFormat="1" x14ac:dyDescent="0.25"/>
    <row r="1545" s="10" customFormat="1" x14ac:dyDescent="0.25"/>
    <row r="1546" s="10" customFormat="1" x14ac:dyDescent="0.25"/>
    <row r="1547" s="10" customFormat="1" x14ac:dyDescent="0.25"/>
    <row r="1548" s="10" customFormat="1" x14ac:dyDescent="0.25"/>
    <row r="1549" s="10" customFormat="1" x14ac:dyDescent="0.25"/>
    <row r="1550" s="10" customFormat="1" x14ac:dyDescent="0.25"/>
    <row r="1551" s="10" customFormat="1" x14ac:dyDescent="0.25"/>
    <row r="1552" s="10" customFormat="1" x14ac:dyDescent="0.25"/>
    <row r="1553" s="10" customFormat="1" x14ac:dyDescent="0.25"/>
    <row r="1554" s="10" customFormat="1" x14ac:dyDescent="0.25"/>
    <row r="1555" s="10" customFormat="1" x14ac:dyDescent="0.25"/>
    <row r="1556" s="10" customFormat="1" x14ac:dyDescent="0.25"/>
    <row r="1557" s="10" customFormat="1" x14ac:dyDescent="0.25"/>
    <row r="1558" s="10" customFormat="1" x14ac:dyDescent="0.25"/>
    <row r="1559" s="10" customFormat="1" x14ac:dyDescent="0.25"/>
    <row r="1560" s="10" customFormat="1" x14ac:dyDescent="0.25"/>
    <row r="1561" s="10" customFormat="1" x14ac:dyDescent="0.25"/>
    <row r="1562" s="10" customFormat="1" x14ac:dyDescent="0.25"/>
    <row r="1563" s="10" customFormat="1" x14ac:dyDescent="0.25"/>
    <row r="1564" s="10" customFormat="1" x14ac:dyDescent="0.25"/>
    <row r="1565" s="10" customFormat="1" x14ac:dyDescent="0.25"/>
    <row r="1566" s="10" customFormat="1" x14ac:dyDescent="0.25"/>
    <row r="1567" s="10" customFormat="1" x14ac:dyDescent="0.25"/>
    <row r="1568" s="10" customFormat="1" x14ac:dyDescent="0.25"/>
    <row r="1569" s="10" customFormat="1" x14ac:dyDescent="0.25"/>
    <row r="1570" s="10" customFormat="1" x14ac:dyDescent="0.25"/>
    <row r="1571" s="10" customFormat="1" x14ac:dyDescent="0.25"/>
    <row r="1572" s="10" customFormat="1" x14ac:dyDescent="0.25"/>
    <row r="1573" s="10" customFormat="1" x14ac:dyDescent="0.25"/>
    <row r="1574" s="10" customFormat="1" x14ac:dyDescent="0.25"/>
    <row r="1575" s="10" customFormat="1" x14ac:dyDescent="0.25"/>
    <row r="1576" s="10" customFormat="1" x14ac:dyDescent="0.25"/>
    <row r="1577" s="10" customFormat="1" x14ac:dyDescent="0.25"/>
    <row r="1578" s="10" customFormat="1" x14ac:dyDescent="0.25"/>
    <row r="1579" s="10" customFormat="1" x14ac:dyDescent="0.25"/>
    <row r="1580" s="10" customFormat="1" x14ac:dyDescent="0.25"/>
    <row r="1581" s="10" customFormat="1" x14ac:dyDescent="0.25"/>
    <row r="1582" s="10" customFormat="1" x14ac:dyDescent="0.25"/>
    <row r="1583" s="10" customFormat="1" x14ac:dyDescent="0.25"/>
    <row r="1584" s="10" customFormat="1" x14ac:dyDescent="0.25"/>
    <row r="1585" s="10" customFormat="1" x14ac:dyDescent="0.25"/>
    <row r="1586" s="10" customFormat="1" x14ac:dyDescent="0.25"/>
    <row r="1587" s="10" customFormat="1" x14ac:dyDescent="0.25"/>
    <row r="1588" s="10" customFormat="1" x14ac:dyDescent="0.25"/>
    <row r="1589" s="10" customFormat="1" x14ac:dyDescent="0.25"/>
    <row r="1590" s="10" customFormat="1" x14ac:dyDescent="0.25"/>
    <row r="1591" s="10" customFormat="1" x14ac:dyDescent="0.25"/>
    <row r="1592" s="10" customFormat="1" x14ac:dyDescent="0.25"/>
    <row r="1593" s="10" customFormat="1" x14ac:dyDescent="0.25"/>
    <row r="1594" s="10" customFormat="1" x14ac:dyDescent="0.25"/>
    <row r="1595" s="10" customFormat="1" x14ac:dyDescent="0.25"/>
    <row r="1596" s="10" customFormat="1" x14ac:dyDescent="0.25"/>
    <row r="1597" s="10" customFormat="1" x14ac:dyDescent="0.25"/>
    <row r="1598" s="10" customFormat="1" x14ac:dyDescent="0.25"/>
    <row r="1599" s="10" customFormat="1" x14ac:dyDescent="0.25"/>
    <row r="1600" s="10" customFormat="1" x14ac:dyDescent="0.25"/>
    <row r="1601" s="10" customFormat="1" x14ac:dyDescent="0.25"/>
    <row r="1602" s="10" customFormat="1" x14ac:dyDescent="0.25"/>
    <row r="1603" s="10" customFormat="1" x14ac:dyDescent="0.25"/>
    <row r="1604" s="10" customFormat="1" x14ac:dyDescent="0.25"/>
    <row r="1605" s="10" customFormat="1" x14ac:dyDescent="0.25"/>
    <row r="1606" s="10" customFormat="1" x14ac:dyDescent="0.25"/>
    <row r="1607" s="10" customFormat="1" x14ac:dyDescent="0.25"/>
    <row r="1608" s="10" customFormat="1" x14ac:dyDescent="0.25"/>
    <row r="1609" s="10" customFormat="1" x14ac:dyDescent="0.25"/>
    <row r="1610" s="10" customFormat="1" x14ac:dyDescent="0.25"/>
    <row r="1611" s="10" customFormat="1" x14ac:dyDescent="0.25"/>
    <row r="1612" s="10" customFormat="1" x14ac:dyDescent="0.25"/>
    <row r="1613" s="10" customFormat="1" x14ac:dyDescent="0.25"/>
    <row r="1614" s="10" customFormat="1" x14ac:dyDescent="0.25"/>
    <row r="1615" s="10" customFormat="1" x14ac:dyDescent="0.25"/>
    <row r="1616" s="10" customFormat="1" x14ac:dyDescent="0.25"/>
    <row r="1617" s="10" customFormat="1" x14ac:dyDescent="0.25"/>
    <row r="1618" s="10" customFormat="1" x14ac:dyDescent="0.25"/>
    <row r="1619" s="10" customFormat="1" x14ac:dyDescent="0.25"/>
    <row r="1620" s="10" customFormat="1" x14ac:dyDescent="0.25"/>
    <row r="1621" s="10" customFormat="1" x14ac:dyDescent="0.25"/>
    <row r="1622" s="10" customFormat="1" x14ac:dyDescent="0.25"/>
    <row r="1623" s="10" customFormat="1" x14ac:dyDescent="0.25"/>
    <row r="1624" s="10" customFormat="1" x14ac:dyDescent="0.25"/>
    <row r="1625" s="10" customFormat="1" x14ac:dyDescent="0.25"/>
    <row r="1626" s="10" customFormat="1" x14ac:dyDescent="0.25"/>
    <row r="1627" s="10" customFormat="1" x14ac:dyDescent="0.25"/>
    <row r="1628" s="10" customFormat="1" x14ac:dyDescent="0.25"/>
    <row r="1629" s="10" customFormat="1" x14ac:dyDescent="0.25"/>
    <row r="1630" s="10" customFormat="1" x14ac:dyDescent="0.25"/>
    <row r="1631" s="10" customFormat="1" x14ac:dyDescent="0.25"/>
    <row r="1632" s="10" customFormat="1" x14ac:dyDescent="0.25"/>
    <row r="1633" s="10" customFormat="1" x14ac:dyDescent="0.25"/>
    <row r="1634" s="10" customFormat="1" x14ac:dyDescent="0.25"/>
    <row r="1635" s="10" customFormat="1" x14ac:dyDescent="0.25"/>
    <row r="1636" s="10" customFormat="1" x14ac:dyDescent="0.25"/>
    <row r="1637" s="10" customFormat="1" x14ac:dyDescent="0.25"/>
    <row r="1638" s="10" customFormat="1" x14ac:dyDescent="0.25"/>
    <row r="1639" s="10" customFormat="1" x14ac:dyDescent="0.25"/>
    <row r="1640" s="10" customFormat="1" x14ac:dyDescent="0.25"/>
    <row r="1641" s="10" customFormat="1" x14ac:dyDescent="0.25"/>
    <row r="1642" s="10" customFormat="1" x14ac:dyDescent="0.25"/>
    <row r="1643" s="10" customFormat="1" x14ac:dyDescent="0.25"/>
    <row r="1644" s="10" customFormat="1" x14ac:dyDescent="0.25"/>
    <row r="1645" s="10" customFormat="1" x14ac:dyDescent="0.25"/>
    <row r="1646" s="10" customFormat="1" x14ac:dyDescent="0.25"/>
    <row r="1647" s="10" customFormat="1" x14ac:dyDescent="0.25"/>
    <row r="1648" s="10" customFormat="1" x14ac:dyDescent="0.25"/>
    <row r="1649" s="10" customFormat="1" x14ac:dyDescent="0.25"/>
    <row r="1650" s="10" customFormat="1" x14ac:dyDescent="0.25"/>
    <row r="1651" s="10" customFormat="1" x14ac:dyDescent="0.25"/>
    <row r="1652" s="10" customFormat="1" x14ac:dyDescent="0.25"/>
    <row r="1653" s="10" customFormat="1" x14ac:dyDescent="0.25"/>
    <row r="1654" s="10" customFormat="1" x14ac:dyDescent="0.25"/>
    <row r="1655" s="10" customFormat="1" x14ac:dyDescent="0.25"/>
    <row r="1656" s="10" customFormat="1" x14ac:dyDescent="0.25"/>
    <row r="1657" s="10" customFormat="1" x14ac:dyDescent="0.25"/>
    <row r="1658" s="10" customFormat="1" x14ac:dyDescent="0.25"/>
    <row r="1659" s="10" customFormat="1" x14ac:dyDescent="0.25"/>
    <row r="1660" s="10" customFormat="1" x14ac:dyDescent="0.25"/>
    <row r="1661" s="10" customFormat="1" x14ac:dyDescent="0.25"/>
    <row r="1662" s="10" customFormat="1" x14ac:dyDescent="0.25"/>
    <row r="1663" s="10" customFormat="1" x14ac:dyDescent="0.25"/>
    <row r="1664" s="10" customFormat="1" x14ac:dyDescent="0.25"/>
    <row r="1665" s="10" customFormat="1" x14ac:dyDescent="0.25"/>
    <row r="1666" s="10" customFormat="1" x14ac:dyDescent="0.25"/>
    <row r="1667" s="10" customFormat="1" x14ac:dyDescent="0.25"/>
    <row r="1668" s="10" customFormat="1" x14ac:dyDescent="0.25"/>
    <row r="1669" s="10" customFormat="1" x14ac:dyDescent="0.25"/>
    <row r="1670" s="10" customFormat="1" x14ac:dyDescent="0.25"/>
    <row r="1671" s="10" customFormat="1" x14ac:dyDescent="0.25"/>
    <row r="1672" s="10" customFormat="1" x14ac:dyDescent="0.25"/>
    <row r="1673" s="10" customFormat="1" x14ac:dyDescent="0.25"/>
    <row r="1674" s="10" customFormat="1" x14ac:dyDescent="0.25"/>
    <row r="1675" s="10" customFormat="1" x14ac:dyDescent="0.25"/>
    <row r="1676" s="10" customFormat="1" x14ac:dyDescent="0.25"/>
    <row r="1677" s="10" customFormat="1" x14ac:dyDescent="0.25"/>
    <row r="1678" s="10" customFormat="1" x14ac:dyDescent="0.25"/>
    <row r="1679" s="10" customFormat="1" x14ac:dyDescent="0.25"/>
    <row r="1680" s="10" customFormat="1" x14ac:dyDescent="0.25"/>
    <row r="1681" s="10" customFormat="1" x14ac:dyDescent="0.25"/>
    <row r="1682" s="10" customFormat="1" x14ac:dyDescent="0.25"/>
    <row r="1683" s="10" customFormat="1" x14ac:dyDescent="0.25"/>
    <row r="1684" s="10" customFormat="1" x14ac:dyDescent="0.25"/>
    <row r="1685" s="10" customFormat="1" x14ac:dyDescent="0.25"/>
    <row r="1686" s="10" customFormat="1" x14ac:dyDescent="0.25"/>
    <row r="1687" s="10" customFormat="1" x14ac:dyDescent="0.25"/>
    <row r="1688" s="10" customFormat="1" x14ac:dyDescent="0.25"/>
    <row r="1689" s="10" customFormat="1" x14ac:dyDescent="0.25"/>
    <row r="1690" s="10" customFormat="1" x14ac:dyDescent="0.25"/>
    <row r="1691" s="10" customFormat="1" x14ac:dyDescent="0.25"/>
    <row r="1692" s="10" customFormat="1" x14ac:dyDescent="0.25"/>
    <row r="1693" s="10" customFormat="1" x14ac:dyDescent="0.25"/>
    <row r="1694" s="10" customFormat="1" x14ac:dyDescent="0.25"/>
    <row r="1695" s="10" customFormat="1" x14ac:dyDescent="0.25"/>
    <row r="1696" s="10" customFormat="1" x14ac:dyDescent="0.25"/>
    <row r="1697" s="10" customFormat="1" x14ac:dyDescent="0.25"/>
    <row r="1698" s="10" customFormat="1" x14ac:dyDescent="0.25"/>
    <row r="1699" s="10" customFormat="1" x14ac:dyDescent="0.25"/>
    <row r="1700" s="10" customFormat="1" x14ac:dyDescent="0.25"/>
    <row r="1701" s="10" customFormat="1" x14ac:dyDescent="0.25"/>
    <row r="1702" s="10" customFormat="1" x14ac:dyDescent="0.25"/>
    <row r="1703" s="10" customFormat="1" x14ac:dyDescent="0.25"/>
    <row r="1704" s="10" customFormat="1" x14ac:dyDescent="0.25"/>
    <row r="1705" s="10" customFormat="1" x14ac:dyDescent="0.25"/>
    <row r="1706" s="10" customFormat="1" x14ac:dyDescent="0.25"/>
    <row r="1707" s="10" customFormat="1" x14ac:dyDescent="0.25"/>
    <row r="1708" s="10" customFormat="1" x14ac:dyDescent="0.25"/>
    <row r="1709" s="10" customFormat="1" x14ac:dyDescent="0.25"/>
    <row r="1710" s="10" customFormat="1" x14ac:dyDescent="0.25"/>
    <row r="1711" s="10" customFormat="1" x14ac:dyDescent="0.25"/>
    <row r="1712" s="10" customFormat="1" x14ac:dyDescent="0.25"/>
    <row r="1713" s="10" customFormat="1" x14ac:dyDescent="0.25"/>
    <row r="1714" s="10" customFormat="1" x14ac:dyDescent="0.25"/>
    <row r="1715" s="10" customFormat="1" x14ac:dyDescent="0.25"/>
    <row r="1716" s="10" customFormat="1" x14ac:dyDescent="0.25"/>
    <row r="1717" s="10" customFormat="1" x14ac:dyDescent="0.25"/>
    <row r="1718" s="10" customFormat="1" x14ac:dyDescent="0.25"/>
    <row r="1719" s="10" customFormat="1" x14ac:dyDescent="0.25"/>
    <row r="1720" s="10" customFormat="1" x14ac:dyDescent="0.25"/>
    <row r="1721" s="10" customFormat="1" x14ac:dyDescent="0.25"/>
    <row r="1722" s="10" customFormat="1" x14ac:dyDescent="0.25"/>
    <row r="1723" s="10" customFormat="1" x14ac:dyDescent="0.25"/>
    <row r="1724" s="10" customFormat="1" x14ac:dyDescent="0.25"/>
    <row r="1725" s="10" customFormat="1" x14ac:dyDescent="0.25"/>
    <row r="1726" s="10" customFormat="1" x14ac:dyDescent="0.25"/>
    <row r="1727" s="10" customFormat="1" x14ac:dyDescent="0.25"/>
    <row r="1728" s="10" customFormat="1" x14ac:dyDescent="0.25"/>
    <row r="1729" s="10" customFormat="1" x14ac:dyDescent="0.25"/>
    <row r="1730" s="10" customFormat="1" x14ac:dyDescent="0.25"/>
    <row r="1731" s="10" customFormat="1" x14ac:dyDescent="0.25"/>
    <row r="1732" s="10" customFormat="1" x14ac:dyDescent="0.25"/>
    <row r="1733" s="10" customFormat="1" x14ac:dyDescent="0.25"/>
    <row r="1734" s="10" customFormat="1" x14ac:dyDescent="0.25"/>
    <row r="1735" s="10" customFormat="1" x14ac:dyDescent="0.25"/>
    <row r="1736" s="10" customFormat="1" x14ac:dyDescent="0.25"/>
    <row r="1737" s="10" customFormat="1" x14ac:dyDescent="0.25"/>
    <row r="1738" s="10" customFormat="1" x14ac:dyDescent="0.25"/>
    <row r="1739" s="10" customFormat="1" x14ac:dyDescent="0.25"/>
    <row r="1740" s="10" customFormat="1" x14ac:dyDescent="0.25"/>
    <row r="1741" s="10" customFormat="1" x14ac:dyDescent="0.25"/>
    <row r="1742" s="10" customFormat="1" x14ac:dyDescent="0.25"/>
    <row r="1743" s="10" customFormat="1" x14ac:dyDescent="0.25"/>
    <row r="1744" s="10" customFormat="1" x14ac:dyDescent="0.25"/>
    <row r="1745" s="10" customFormat="1" x14ac:dyDescent="0.25"/>
    <row r="1746" s="10" customFormat="1" x14ac:dyDescent="0.25"/>
    <row r="1747" s="10" customFormat="1" x14ac:dyDescent="0.25"/>
    <row r="1748" s="10" customFormat="1" x14ac:dyDescent="0.25"/>
    <row r="1749" s="10" customFormat="1" x14ac:dyDescent="0.25"/>
    <row r="1750" s="10" customFormat="1" x14ac:dyDescent="0.25"/>
    <row r="1751" s="10" customFormat="1" x14ac:dyDescent="0.25"/>
    <row r="1752" s="10" customFormat="1" x14ac:dyDescent="0.25"/>
    <row r="1753" s="10" customFormat="1" x14ac:dyDescent="0.25"/>
    <row r="1754" s="10" customFormat="1" x14ac:dyDescent="0.25"/>
    <row r="1755" s="10" customFormat="1" x14ac:dyDescent="0.25"/>
    <row r="1756" s="10" customFormat="1" x14ac:dyDescent="0.25"/>
    <row r="1757" s="10" customFormat="1" x14ac:dyDescent="0.25"/>
    <row r="1758" s="10" customFormat="1" x14ac:dyDescent="0.25"/>
    <row r="1759" s="10" customFormat="1" x14ac:dyDescent="0.25"/>
    <row r="1760" s="10" customFormat="1" x14ac:dyDescent="0.25"/>
    <row r="1761" s="10" customFormat="1" x14ac:dyDescent="0.25"/>
    <row r="1762" s="10" customFormat="1" x14ac:dyDescent="0.25"/>
    <row r="1763" s="10" customFormat="1" x14ac:dyDescent="0.25"/>
    <row r="1764" s="10" customFormat="1" x14ac:dyDescent="0.25"/>
    <row r="1765" s="10" customFormat="1" x14ac:dyDescent="0.25"/>
    <row r="1766" s="10" customFormat="1" x14ac:dyDescent="0.25"/>
    <row r="1767" s="10" customFormat="1" x14ac:dyDescent="0.25"/>
    <row r="1768" s="10" customFormat="1" x14ac:dyDescent="0.25"/>
    <row r="1769" s="10" customFormat="1" x14ac:dyDescent="0.25"/>
    <row r="1770" s="10" customFormat="1" x14ac:dyDescent="0.25"/>
    <row r="1771" s="10" customFormat="1" x14ac:dyDescent="0.25"/>
    <row r="1772" s="10" customFormat="1" x14ac:dyDescent="0.25"/>
    <row r="1773" s="10" customFormat="1" x14ac:dyDescent="0.25"/>
    <row r="1774" s="10" customFormat="1" x14ac:dyDescent="0.25"/>
    <row r="1775" s="10" customFormat="1" x14ac:dyDescent="0.25"/>
    <row r="1776" s="10" customFormat="1" x14ac:dyDescent="0.25"/>
    <row r="1777" s="10" customFormat="1" x14ac:dyDescent="0.25"/>
    <row r="1778" s="10" customFormat="1" x14ac:dyDescent="0.25"/>
    <row r="1779" s="10" customFormat="1" x14ac:dyDescent="0.25"/>
    <row r="1780" s="10" customFormat="1" x14ac:dyDescent="0.25"/>
    <row r="1781" s="10" customFormat="1" x14ac:dyDescent="0.25"/>
    <row r="1782" s="10" customFormat="1" x14ac:dyDescent="0.25"/>
    <row r="1783" s="10" customFormat="1" x14ac:dyDescent="0.25"/>
    <row r="1784" s="10" customFormat="1" x14ac:dyDescent="0.25"/>
  </sheetData>
  <sortState ref="B4:L1811">
    <sortCondition descending="1" ref="D4:D1811"/>
  </sortState>
  <mergeCells count="28">
    <mergeCell ref="E64:F64"/>
    <mergeCell ref="K64:L64"/>
    <mergeCell ref="G64:H64"/>
    <mergeCell ref="I64:J64"/>
    <mergeCell ref="E42:F42"/>
    <mergeCell ref="K42:L42"/>
    <mergeCell ref="G42:H42"/>
    <mergeCell ref="I42:J42"/>
    <mergeCell ref="E57:F57"/>
    <mergeCell ref="K57:L57"/>
    <mergeCell ref="G57:H57"/>
    <mergeCell ref="I57:J57"/>
    <mergeCell ref="E36:F36"/>
    <mergeCell ref="K36:L36"/>
    <mergeCell ref="G36:H36"/>
    <mergeCell ref="I36:J36"/>
    <mergeCell ref="E3:F3"/>
    <mergeCell ref="K3:L3"/>
    <mergeCell ref="G3:H3"/>
    <mergeCell ref="I3:J3"/>
    <mergeCell ref="E12:F12"/>
    <mergeCell ref="K12:L12"/>
    <mergeCell ref="G12:H12"/>
    <mergeCell ref="I12:J12"/>
    <mergeCell ref="E19:F19"/>
    <mergeCell ref="K19:L19"/>
    <mergeCell ref="G19:H19"/>
    <mergeCell ref="I19:J19"/>
  </mergeCells>
  <pageMargins left="0.25" right="0.25" top="0.75" bottom="0.75" header="0.3" footer="0.3"/>
  <pageSetup paperSize="8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3"/>
  <sheetViews>
    <sheetView workbookViewId="0"/>
  </sheetViews>
  <sheetFormatPr defaultRowHeight="15" x14ac:dyDescent="0.25"/>
  <cols>
    <col min="1" max="1" width="24.7109375" customWidth="1"/>
    <col min="2" max="25" width="12.7109375" style="1" customWidth="1"/>
    <col min="26" max="56" width="12.7109375" customWidth="1"/>
  </cols>
  <sheetData>
    <row r="2" spans="1:13" s="18" customFormat="1" x14ac:dyDescent="0.25">
      <c r="A2" s="22" t="s">
        <v>11</v>
      </c>
    </row>
    <row r="3" spans="1:13" s="18" customFormat="1" x14ac:dyDescent="0.25"/>
    <row r="4" spans="1:13" s="18" customFormat="1" x14ac:dyDescent="0.25">
      <c r="A4" s="18" t="s">
        <v>2</v>
      </c>
      <c r="B4" s="18" t="s">
        <v>19</v>
      </c>
    </row>
    <row r="5" spans="1:13" s="18" customFormat="1" x14ac:dyDescent="0.25">
      <c r="A5" s="18" t="s">
        <v>0</v>
      </c>
      <c r="B5" s="18" t="s">
        <v>20</v>
      </c>
    </row>
    <row r="6" spans="1:13" s="18" customFormat="1" x14ac:dyDescent="0.25">
      <c r="A6" s="18" t="s">
        <v>1</v>
      </c>
      <c r="B6" s="18" t="s">
        <v>21</v>
      </c>
    </row>
    <row r="7" spans="1:13" s="18" customFormat="1" x14ac:dyDescent="0.25">
      <c r="A7" s="18" t="s">
        <v>3</v>
      </c>
      <c r="B7" s="18" t="s">
        <v>22</v>
      </c>
    </row>
    <row r="8" spans="1:13" s="18" customFormat="1" x14ac:dyDescent="0.25">
      <c r="A8" s="18" t="s">
        <v>25</v>
      </c>
      <c r="B8" s="18" t="s">
        <v>23</v>
      </c>
    </row>
    <row r="9" spans="1:13" s="18" customFormat="1" x14ac:dyDescent="0.25"/>
    <row r="10" spans="1:13" s="18" customFormat="1" x14ac:dyDescent="0.25">
      <c r="A10" s="32" t="s">
        <v>18</v>
      </c>
      <c r="B10" s="23" t="s">
        <v>12</v>
      </c>
      <c r="C10" s="23" t="s">
        <v>13</v>
      </c>
      <c r="D10" s="23" t="s">
        <v>14</v>
      </c>
      <c r="E10" s="23" t="s">
        <v>15</v>
      </c>
      <c r="F10" s="23" t="s">
        <v>16</v>
      </c>
    </row>
    <row r="11" spans="1:13" s="18" customFormat="1" x14ac:dyDescent="0.25">
      <c r="A11" s="24">
        <v>30</v>
      </c>
      <c r="B11" s="19">
        <v>1</v>
      </c>
      <c r="C11" s="19">
        <v>1</v>
      </c>
      <c r="D11" s="19">
        <v>1</v>
      </c>
      <c r="E11" s="19">
        <v>1</v>
      </c>
      <c r="F11" s="19">
        <v>1</v>
      </c>
    </row>
    <row r="12" spans="1:13" s="18" customFormat="1" x14ac:dyDescent="0.25">
      <c r="A12" s="24">
        <v>35</v>
      </c>
      <c r="B12" s="19">
        <v>1.03</v>
      </c>
      <c r="C12" s="19">
        <v>1.0371999999999999</v>
      </c>
      <c r="D12" s="19">
        <v>1.0143</v>
      </c>
      <c r="E12" s="19">
        <v>1.0125999999999999</v>
      </c>
      <c r="F12" s="19">
        <v>1.0203</v>
      </c>
      <c r="H12" s="25"/>
      <c r="I12" s="26"/>
      <c r="J12" s="26"/>
      <c r="K12" s="26"/>
      <c r="L12" s="26"/>
      <c r="M12" s="26"/>
    </row>
    <row r="13" spans="1:13" s="18" customFormat="1" x14ac:dyDescent="0.25">
      <c r="A13" s="24">
        <v>40</v>
      </c>
      <c r="B13" s="27">
        <v>1.1252</v>
      </c>
      <c r="C13" s="27">
        <v>1.1136999999999999</v>
      </c>
      <c r="D13" s="27">
        <v>1.1013999999999999</v>
      </c>
      <c r="E13" s="27">
        <v>1.0862000000000001</v>
      </c>
      <c r="F13" s="27">
        <v>1.0898000000000001</v>
      </c>
      <c r="G13" s="28"/>
      <c r="H13" s="26"/>
      <c r="I13" s="26"/>
      <c r="J13" s="26"/>
      <c r="K13" s="26"/>
      <c r="L13" s="26"/>
      <c r="M13" s="26"/>
    </row>
    <row r="14" spans="1:13" s="18" customFormat="1" x14ac:dyDescent="0.25">
      <c r="A14" s="24">
        <v>45</v>
      </c>
      <c r="B14" s="19">
        <v>1.2397</v>
      </c>
      <c r="C14" s="19">
        <v>1.2022999999999999</v>
      </c>
      <c r="D14" s="19">
        <v>1.2049000000000001</v>
      </c>
      <c r="E14" s="19">
        <v>1.1716</v>
      </c>
      <c r="F14" s="19">
        <v>1.1697</v>
      </c>
    </row>
    <row r="15" spans="1:13" s="18" customFormat="1" x14ac:dyDescent="0.25">
      <c r="A15" s="24">
        <v>50</v>
      </c>
      <c r="B15" s="19">
        <v>1.1863999999999999</v>
      </c>
      <c r="C15" s="19">
        <v>1.1720999999999999</v>
      </c>
      <c r="D15" s="19">
        <v>1.0218</v>
      </c>
      <c r="E15" s="19">
        <v>1.2278</v>
      </c>
      <c r="F15" s="19">
        <v>1.0488</v>
      </c>
      <c r="I15" s="26"/>
      <c r="J15" s="26"/>
      <c r="K15" s="26"/>
      <c r="L15" s="26"/>
      <c r="M15" s="26"/>
    </row>
    <row r="16" spans="1:13" s="18" customFormat="1" x14ac:dyDescent="0.25">
      <c r="A16" s="24">
        <v>55</v>
      </c>
      <c r="B16" s="27">
        <v>1.3145</v>
      </c>
      <c r="C16" s="27">
        <v>1.2706</v>
      </c>
      <c r="D16" s="27">
        <v>1.1103000000000001</v>
      </c>
      <c r="E16" s="27">
        <v>1.3380000000000001</v>
      </c>
      <c r="F16" s="27">
        <v>1.1225000000000001</v>
      </c>
      <c r="G16" s="28"/>
      <c r="H16" s="26"/>
      <c r="I16" s="29"/>
      <c r="J16" s="29"/>
      <c r="K16" s="29"/>
      <c r="L16" s="29"/>
      <c r="M16" s="29"/>
    </row>
    <row r="17" spans="1:25" s="18" customFormat="1" x14ac:dyDescent="0.25">
      <c r="A17" s="24">
        <v>60</v>
      </c>
      <c r="B17" s="19">
        <v>1.3082</v>
      </c>
      <c r="C17" s="19">
        <v>1.2482</v>
      </c>
      <c r="D17" s="19">
        <v>1.0628</v>
      </c>
      <c r="E17" s="19">
        <v>1.4139999999999999</v>
      </c>
      <c r="F17" s="19">
        <v>1.0424</v>
      </c>
    </row>
    <row r="18" spans="1:25" s="18" customFormat="1" x14ac:dyDescent="0.25">
      <c r="A18" s="24">
        <v>65</v>
      </c>
      <c r="B18" s="27">
        <v>1.4656</v>
      </c>
      <c r="C18" s="27">
        <v>1.3607</v>
      </c>
      <c r="D18" s="27">
        <v>1.1637</v>
      </c>
      <c r="E18" s="27">
        <v>1.5620000000000001</v>
      </c>
      <c r="F18" s="27">
        <v>1.1153</v>
      </c>
      <c r="G18" s="28"/>
      <c r="H18" s="26"/>
      <c r="I18" s="26"/>
      <c r="J18" s="26"/>
      <c r="K18" s="26"/>
      <c r="L18" s="26"/>
      <c r="M18" s="26"/>
    </row>
    <row r="19" spans="1:25" s="18" customFormat="1" x14ac:dyDescent="0.25">
      <c r="A19" s="24">
        <v>70</v>
      </c>
      <c r="B19" s="27">
        <v>1.4523999999999999</v>
      </c>
      <c r="C19" s="27">
        <v>1.2806</v>
      </c>
      <c r="D19" s="27">
        <v>1.2781</v>
      </c>
      <c r="E19" s="27">
        <v>1.6800999999999999</v>
      </c>
      <c r="F19" s="27">
        <v>1.1408</v>
      </c>
      <c r="G19" s="28"/>
      <c r="H19" s="26"/>
      <c r="I19" s="26"/>
      <c r="J19" s="26"/>
      <c r="K19" s="26"/>
      <c r="L19" s="26"/>
      <c r="M19" s="26"/>
    </row>
    <row r="20" spans="1:25" s="18" customFormat="1" x14ac:dyDescent="0.25">
      <c r="A20" s="24">
        <v>75</v>
      </c>
      <c r="B20" s="19">
        <v>1.649</v>
      </c>
      <c r="C20" s="19">
        <v>1.3993</v>
      </c>
      <c r="D20" s="19">
        <v>1.4332</v>
      </c>
      <c r="E20" s="19">
        <v>1.8932</v>
      </c>
      <c r="F20" s="19">
        <v>1.2285999999999999</v>
      </c>
      <c r="H20" s="26"/>
      <c r="I20" s="26"/>
      <c r="J20" s="26"/>
      <c r="K20" s="26"/>
      <c r="L20" s="26"/>
    </row>
    <row r="21" spans="1:25" s="18" customFormat="1" x14ac:dyDescent="0.25">
      <c r="A21" s="24">
        <v>80</v>
      </c>
      <c r="B21" s="19">
        <v>1.8653999999999999</v>
      </c>
      <c r="C21" s="19">
        <v>1.5053000000000001</v>
      </c>
      <c r="D21" s="19">
        <v>1.6440999999999999</v>
      </c>
      <c r="E21" s="19">
        <v>2.0952000000000002</v>
      </c>
      <c r="F21" s="19">
        <v>1.3043</v>
      </c>
    </row>
    <row r="22" spans="1:25" s="18" customFormat="1" x14ac:dyDescent="0.25">
      <c r="A22" s="24">
        <v>85</v>
      </c>
      <c r="B22" s="19">
        <v>2.2212000000000001</v>
      </c>
      <c r="C22" s="19">
        <v>1.6866000000000001</v>
      </c>
      <c r="D22" s="19">
        <v>1.9508000000000001</v>
      </c>
      <c r="E22" s="19">
        <v>2.4378000000000002</v>
      </c>
      <c r="F22" s="19">
        <v>1.4452</v>
      </c>
    </row>
    <row r="23" spans="1:25" s="18" customFormat="1" x14ac:dyDescent="0.25">
      <c r="A23" s="24">
        <v>90</v>
      </c>
      <c r="B23" s="19">
        <v>2.7616000000000001</v>
      </c>
      <c r="C23" s="19">
        <v>1.9535</v>
      </c>
      <c r="D23" s="19">
        <v>2.4401999999999999</v>
      </c>
      <c r="E23" s="19">
        <v>2.9137</v>
      </c>
      <c r="F23" s="19">
        <v>1.6714</v>
      </c>
    </row>
    <row r="24" spans="1:25" s="18" customFormat="1" x14ac:dyDescent="0.25">
      <c r="A24" s="24">
        <v>95</v>
      </c>
      <c r="B24" s="19">
        <v>3.6894999999999998</v>
      </c>
      <c r="C24" s="27">
        <v>2.4043999999999999</v>
      </c>
      <c r="D24" s="19">
        <v>3.3477999999999999</v>
      </c>
      <c r="E24" s="19">
        <v>3.6206</v>
      </c>
      <c r="F24" s="19">
        <v>2.1057000000000001</v>
      </c>
    </row>
    <row r="25" spans="1:25" s="18" customFormat="1" x14ac:dyDescent="0.25">
      <c r="A25" s="24" t="s">
        <v>17</v>
      </c>
      <c r="B25" s="19">
        <v>5.6368999999999998</v>
      </c>
      <c r="C25" s="19">
        <v>3.3512</v>
      </c>
      <c r="D25" s="19">
        <v>5.6116000000000001</v>
      </c>
      <c r="E25" s="19">
        <v>8.7034000000000002</v>
      </c>
      <c r="F25" s="19">
        <v>3.2456</v>
      </c>
    </row>
    <row r="26" spans="1:25" s="18" customFormat="1" x14ac:dyDescent="0.25">
      <c r="A26" s="17"/>
      <c r="B26" s="30"/>
      <c r="C26" s="31"/>
      <c r="D26" s="31"/>
      <c r="E26" s="31"/>
      <c r="F26" s="31"/>
      <c r="G26" s="20"/>
    </row>
    <row r="28" spans="1:25" x14ac:dyDescent="0.25">
      <c r="A28" s="22" t="s">
        <v>24</v>
      </c>
      <c r="B28" s="18"/>
      <c r="C28" s="18"/>
      <c r="D28" s="18"/>
      <c r="E28" s="18"/>
      <c r="F28" s="18"/>
      <c r="G28" s="1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x14ac:dyDescent="0.25">
      <c r="A29" s="22"/>
      <c r="B29" s="18"/>
      <c r="C29" s="18"/>
      <c r="D29" s="18"/>
      <c r="E29" s="18"/>
      <c r="F29" s="18"/>
      <c r="G29" s="1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18" customFormat="1" x14ac:dyDescent="0.25">
      <c r="A30" s="18" t="s">
        <v>2</v>
      </c>
      <c r="B30" s="18" t="s">
        <v>26</v>
      </c>
    </row>
    <row r="31" spans="1:25" s="18" customFormat="1" x14ac:dyDescent="0.25">
      <c r="A31" s="18" t="s">
        <v>0</v>
      </c>
      <c r="B31" s="18" t="s">
        <v>27</v>
      </c>
    </row>
    <row r="32" spans="1:25" s="18" customFormat="1" x14ac:dyDescent="0.25">
      <c r="A32" s="18" t="s">
        <v>1</v>
      </c>
      <c r="B32" s="18" t="s">
        <v>28</v>
      </c>
    </row>
    <row r="33" spans="1:25" s="18" customFormat="1" x14ac:dyDescent="0.25">
      <c r="A33" s="18" t="s">
        <v>3</v>
      </c>
      <c r="B33" s="18" t="s">
        <v>29</v>
      </c>
    </row>
    <row r="34" spans="1:25" s="18" customFormat="1" x14ac:dyDescent="0.25">
      <c r="A34" s="18" t="s">
        <v>25</v>
      </c>
      <c r="B34" s="18" t="s">
        <v>30</v>
      </c>
    </row>
    <row r="35" spans="1:25" x14ac:dyDescent="0.25">
      <c r="A35" s="18"/>
      <c r="B35" s="18"/>
      <c r="C35" s="18"/>
      <c r="D35" s="18"/>
      <c r="E35" s="18"/>
      <c r="F35" s="18"/>
      <c r="G35" s="18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x14ac:dyDescent="0.25">
      <c r="A36" s="18"/>
      <c r="B36" s="23" t="s">
        <v>12</v>
      </c>
      <c r="C36" s="23" t="s">
        <v>13</v>
      </c>
      <c r="D36" s="23" t="s">
        <v>14</v>
      </c>
      <c r="E36" s="23" t="s">
        <v>15</v>
      </c>
      <c r="F36" s="23" t="s">
        <v>16</v>
      </c>
      <c r="G36" s="18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x14ac:dyDescent="0.25">
      <c r="A37" s="24">
        <v>30</v>
      </c>
      <c r="B37" s="21">
        <v>1</v>
      </c>
      <c r="C37" s="21">
        <v>1</v>
      </c>
      <c r="D37" s="21">
        <v>1</v>
      </c>
      <c r="E37" s="21">
        <v>1</v>
      </c>
      <c r="F37" s="21">
        <v>1</v>
      </c>
      <c r="G37" s="18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x14ac:dyDescent="0.25">
      <c r="A38" s="24">
        <v>35</v>
      </c>
      <c r="B38" s="34">
        <v>1.0942000000000001</v>
      </c>
      <c r="C38" s="34">
        <v>1.0367999999999999</v>
      </c>
      <c r="D38" s="34">
        <v>1.0367999999999999</v>
      </c>
      <c r="E38" s="34">
        <v>1.0621</v>
      </c>
      <c r="F38" s="34">
        <v>1.0922000000000001</v>
      </c>
      <c r="G38" s="28"/>
      <c r="H38" s="15"/>
      <c r="I38" s="15"/>
      <c r="J38" s="15"/>
      <c r="K38" s="15"/>
      <c r="L38" s="15"/>
      <c r="M38" s="15"/>
      <c r="N38" s="16"/>
      <c r="O38"/>
      <c r="P38"/>
      <c r="Q38"/>
      <c r="R38"/>
      <c r="S38"/>
      <c r="T38"/>
      <c r="U38"/>
      <c r="V38"/>
      <c r="W38"/>
      <c r="X38"/>
      <c r="Y38"/>
    </row>
    <row r="39" spans="1:25" x14ac:dyDescent="0.25">
      <c r="A39" s="24">
        <v>40</v>
      </c>
      <c r="B39" s="21">
        <v>1.1762999999999999</v>
      </c>
      <c r="C39" s="21">
        <v>1.1100000000000001</v>
      </c>
      <c r="D39" s="21">
        <v>1.115</v>
      </c>
      <c r="E39" s="21">
        <v>1.1475</v>
      </c>
      <c r="F39" s="21">
        <v>1.1852</v>
      </c>
      <c r="G39" s="18"/>
      <c r="H39" s="15"/>
      <c r="I39" s="15"/>
      <c r="J39" s="15"/>
      <c r="K39" s="15"/>
      <c r="L39" s="15"/>
      <c r="M39" s="15"/>
      <c r="N39"/>
      <c r="O39"/>
      <c r="P39"/>
      <c r="Q39"/>
      <c r="R39"/>
      <c r="S39"/>
      <c r="T39"/>
      <c r="U39"/>
      <c r="V39"/>
      <c r="W39"/>
      <c r="X39"/>
      <c r="Y39"/>
    </row>
    <row r="40" spans="1:25" x14ac:dyDescent="0.25">
      <c r="A40" s="24">
        <v>45</v>
      </c>
      <c r="B40" s="21">
        <v>1.2717000000000001</v>
      </c>
      <c r="C40" s="21">
        <v>1.1942999999999999</v>
      </c>
      <c r="D40" s="21">
        <v>1.2058</v>
      </c>
      <c r="E40" s="21">
        <v>1.2479</v>
      </c>
      <c r="F40" s="21">
        <v>1.2955000000000001</v>
      </c>
      <c r="G40" s="18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x14ac:dyDescent="0.25">
      <c r="A41" s="24">
        <v>50</v>
      </c>
      <c r="B41" s="21">
        <v>1.2838000000000001</v>
      </c>
      <c r="C41" s="21">
        <v>1.2606999999999999</v>
      </c>
      <c r="D41" s="21">
        <v>1.3128</v>
      </c>
      <c r="E41" s="21">
        <v>1.3147</v>
      </c>
      <c r="F41" s="21">
        <v>1.1821999999999999</v>
      </c>
      <c r="G41" s="18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x14ac:dyDescent="0.25">
      <c r="A42" s="24">
        <v>55</v>
      </c>
      <c r="B42" s="34">
        <v>1.3984000000000001</v>
      </c>
      <c r="C42" s="34">
        <v>1.3706</v>
      </c>
      <c r="D42" s="34">
        <v>1.4407000000000001</v>
      </c>
      <c r="E42" s="34">
        <v>1.4481999999999999</v>
      </c>
      <c r="F42" s="34">
        <v>1.2918000000000001</v>
      </c>
      <c r="G42" s="28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x14ac:dyDescent="0.25">
      <c r="A43" s="24">
        <v>60</v>
      </c>
      <c r="B43" s="21">
        <v>1.5353000000000001</v>
      </c>
      <c r="C43" s="21">
        <v>1.5015000000000001</v>
      </c>
      <c r="D43" s="21">
        <v>1.5961000000000001</v>
      </c>
      <c r="E43" s="33">
        <v>1.6117999999999999</v>
      </c>
      <c r="F43" s="21">
        <v>1.2108000000000001</v>
      </c>
      <c r="G43" s="18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x14ac:dyDescent="0.25">
      <c r="A44" s="24">
        <v>65</v>
      </c>
      <c r="B44" s="21">
        <v>1.7038</v>
      </c>
      <c r="C44" s="21">
        <v>1.66</v>
      </c>
      <c r="D44" s="21">
        <v>1.7927</v>
      </c>
      <c r="E44" s="33">
        <v>1.8170999999999999</v>
      </c>
      <c r="F44" s="21">
        <v>1.3260000000000001</v>
      </c>
      <c r="G44" s="18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x14ac:dyDescent="0.25">
      <c r="A45" s="24">
        <v>70</v>
      </c>
      <c r="B45" s="34">
        <v>1.9159999999999999</v>
      </c>
      <c r="C45" s="34">
        <v>1.8559000000000001</v>
      </c>
      <c r="D45" s="34">
        <v>2.0541999999999998</v>
      </c>
      <c r="E45" s="35">
        <v>2.0992000000000002</v>
      </c>
      <c r="F45" s="34">
        <v>1.4666999999999999</v>
      </c>
      <c r="G45" s="28"/>
      <c r="H45" s="16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x14ac:dyDescent="0.25">
      <c r="A46" s="24">
        <v>75</v>
      </c>
      <c r="B46" s="33">
        <v>1.8917999999999999</v>
      </c>
      <c r="C46" s="21">
        <v>1.8324</v>
      </c>
      <c r="D46" s="21">
        <v>2.1545999999999998</v>
      </c>
      <c r="E46" s="21">
        <v>2.2793999999999999</v>
      </c>
      <c r="F46" s="33">
        <v>1.3955</v>
      </c>
      <c r="G46" s="18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x14ac:dyDescent="0.25">
      <c r="A47" s="24">
        <v>80</v>
      </c>
      <c r="B47" s="33">
        <v>2.1629999999999998</v>
      </c>
      <c r="C47" s="21">
        <v>2.0741999999999998</v>
      </c>
      <c r="D47" s="19">
        <v>2.5219999999999998</v>
      </c>
      <c r="E47" s="21">
        <v>2.7128999999999999</v>
      </c>
      <c r="F47" s="33">
        <v>1.5624</v>
      </c>
      <c r="G47" s="18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25">
      <c r="A48" s="24">
        <v>85</v>
      </c>
      <c r="B48" s="33">
        <v>2.5284</v>
      </c>
      <c r="C48" s="21">
        <v>2.3894000000000002</v>
      </c>
      <c r="D48" s="19">
        <v>3.0404</v>
      </c>
      <c r="E48" s="21">
        <v>3.35</v>
      </c>
      <c r="F48" s="33">
        <v>1.7303999999999999</v>
      </c>
      <c r="G48" s="1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x14ac:dyDescent="0.25">
      <c r="A49" s="24">
        <v>90</v>
      </c>
      <c r="B49" s="33">
        <v>3.0478000000000001</v>
      </c>
      <c r="C49" s="21">
        <v>2.8176000000000001</v>
      </c>
      <c r="D49" s="19">
        <v>3.827</v>
      </c>
      <c r="E49" s="21">
        <v>4.3781999999999996</v>
      </c>
      <c r="F49" s="33">
        <v>1.9798</v>
      </c>
      <c r="G49" s="18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x14ac:dyDescent="0.25">
      <c r="A50" s="24">
        <v>95</v>
      </c>
      <c r="B50" s="33">
        <v>3.8445999999999998</v>
      </c>
      <c r="C50" s="21">
        <v>3.4327999999999999</v>
      </c>
      <c r="D50" s="19">
        <v>5.1626000000000003</v>
      </c>
      <c r="E50" s="21">
        <v>6.3170999999999999</v>
      </c>
      <c r="F50" s="33">
        <v>2.3271999999999999</v>
      </c>
      <c r="G50" s="18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x14ac:dyDescent="0.25">
      <c r="A51" s="24" t="s">
        <v>17</v>
      </c>
      <c r="B51" s="33">
        <v>5.2218999999999998</v>
      </c>
      <c r="C51" s="21">
        <v>4.3917000000000002</v>
      </c>
      <c r="D51" s="19">
        <v>7.9302000000000001</v>
      </c>
      <c r="E51" s="21">
        <v>11.337</v>
      </c>
      <c r="F51" s="33">
        <v>2.8449</v>
      </c>
      <c r="G51" s="18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x14ac:dyDescent="0.25">
      <c r="A52" s="17"/>
      <c r="B52" s="31"/>
      <c r="C52" s="31"/>
      <c r="D52" s="31"/>
      <c r="E52" s="31"/>
      <c r="F52" s="31"/>
      <c r="G52" s="20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x14ac:dyDescent="0.25">
      <c r="A53" s="18"/>
      <c r="B53" s="21"/>
      <c r="C53" s="21"/>
      <c r="D53" s="21"/>
      <c r="E53" s="21"/>
      <c r="F53" s="21"/>
      <c r="G53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6"/>
  <sheetViews>
    <sheetView workbookViewId="0"/>
  </sheetViews>
  <sheetFormatPr defaultColWidth="9.140625" defaultRowHeight="15" x14ac:dyDescent="0.25"/>
  <cols>
    <col min="1" max="1" width="30.7109375" style="1" customWidth="1"/>
    <col min="2" max="3" width="20.7109375" style="1" customWidth="1"/>
    <col min="4" max="4" width="18.7109375" style="1" customWidth="1"/>
    <col min="5" max="6" width="6.7109375" style="2" customWidth="1"/>
    <col min="7" max="7" width="6.7109375" style="3" customWidth="1"/>
    <col min="8" max="8" width="6.7109375" style="4" customWidth="1"/>
    <col min="9" max="10" width="6.7109375" style="9" customWidth="1"/>
    <col min="11" max="11" width="6.7109375" style="3" customWidth="1"/>
    <col min="12" max="12" width="6.7109375" style="4" customWidth="1"/>
    <col min="13" max="21" width="12.7109375" style="1" customWidth="1"/>
    <col min="22" max="16384" width="9.140625" style="1"/>
  </cols>
  <sheetData>
    <row r="1" spans="1:12" s="10" customFormat="1" ht="18.75" x14ac:dyDescent="0.3">
      <c r="A1" s="48" t="s">
        <v>97</v>
      </c>
    </row>
    <row r="2" spans="1:12" s="10" customFormat="1" x14ac:dyDescent="0.25"/>
    <row r="3" spans="1:12" s="10" customFormat="1" x14ac:dyDescent="0.25"/>
    <row r="4" spans="1:12" s="10" customFormat="1" x14ac:dyDescent="0.25">
      <c r="A4" s="37"/>
      <c r="B4" s="41" t="s">
        <v>96</v>
      </c>
      <c r="C4" s="41" t="s">
        <v>4</v>
      </c>
      <c r="D4" s="41" t="s">
        <v>32</v>
      </c>
      <c r="E4" s="56" t="s">
        <v>0</v>
      </c>
      <c r="F4" s="57"/>
      <c r="G4" s="56" t="s">
        <v>3</v>
      </c>
      <c r="H4" s="57"/>
      <c r="I4" s="56" t="s">
        <v>1</v>
      </c>
      <c r="J4" s="57"/>
      <c r="K4" s="58" t="s">
        <v>2</v>
      </c>
      <c r="L4" s="57"/>
    </row>
    <row r="5" spans="1:12" s="10" customFormat="1" x14ac:dyDescent="0.25">
      <c r="A5" s="59" t="s">
        <v>98</v>
      </c>
      <c r="B5" s="40" t="s">
        <v>43</v>
      </c>
      <c r="C5" s="40" t="s">
        <v>44</v>
      </c>
      <c r="D5" s="39">
        <f>F5+L5+H5+J5</f>
        <v>1096</v>
      </c>
      <c r="E5" s="8">
        <v>7.37</v>
      </c>
      <c r="F5" s="36">
        <f>ROUNDDOWN(51.39*((E5)-1.5)^1.05,0)</f>
        <v>329</v>
      </c>
      <c r="G5" s="8">
        <v>17.149999999999999</v>
      </c>
      <c r="H5" s="36">
        <f>ROUNDDOWN(10.14*((G5)-7)^1.08,0)</f>
        <v>123</v>
      </c>
      <c r="I5" s="8">
        <v>27.8</v>
      </c>
      <c r="J5" s="36">
        <f>ROUNDDOWN(12.91*((I5)-4)^1.1,0)</f>
        <v>421</v>
      </c>
      <c r="K5" s="8">
        <v>21.96</v>
      </c>
      <c r="L5" s="36">
        <f>ROUNDDOWN(13.0449*((K5)-7)^1.05,0)</f>
        <v>223</v>
      </c>
    </row>
    <row r="6" spans="1:12" s="10" customFormat="1" x14ac:dyDescent="0.25">
      <c r="A6" s="7" t="s">
        <v>99</v>
      </c>
      <c r="B6" s="40" t="s">
        <v>43</v>
      </c>
      <c r="C6" s="40" t="s">
        <v>44</v>
      </c>
      <c r="D6" s="39">
        <f>F6+L6+H6+J6</f>
        <v>1136</v>
      </c>
      <c r="E6" s="8">
        <v>6.78</v>
      </c>
      <c r="F6" s="36">
        <f>ROUNDDOWN(51.39*((E6)-1.5)^1.05,0)</f>
        <v>294</v>
      </c>
      <c r="G6" s="8">
        <v>23.65</v>
      </c>
      <c r="H6" s="36">
        <f>ROUNDDOWN(10.14*((G6)-7)^1.08,0)</f>
        <v>211</v>
      </c>
      <c r="I6" s="8">
        <v>26.97</v>
      </c>
      <c r="J6" s="36">
        <f>ROUNDDOWN(12.91*((I6)-4)^1.1,0)</f>
        <v>405</v>
      </c>
      <c r="K6" s="8">
        <v>22.17</v>
      </c>
      <c r="L6" s="36">
        <f>ROUNDDOWN(13.0449*((K6)-7)^1.05,0)</f>
        <v>226</v>
      </c>
    </row>
    <row r="7" spans="1:12" s="10" customFormat="1" x14ac:dyDescent="0.25">
      <c r="A7" s="10" t="s">
        <v>100</v>
      </c>
      <c r="B7" s="40" t="s">
        <v>43</v>
      </c>
      <c r="C7" s="40" t="s">
        <v>44</v>
      </c>
      <c r="D7" s="39">
        <f>F7+L7+H7+J7</f>
        <v>1132</v>
      </c>
      <c r="E7" s="8">
        <v>7.56</v>
      </c>
      <c r="F7" s="36">
        <f>ROUNDDOWN(51.39*((E7)-1.5)^1.05,0)</f>
        <v>340</v>
      </c>
      <c r="G7" s="8">
        <v>19.59</v>
      </c>
      <c r="H7" s="36">
        <f>ROUNDDOWN(10.14*((G7)-7)^1.08,0)</f>
        <v>156</v>
      </c>
      <c r="I7" s="8">
        <v>26.32</v>
      </c>
      <c r="J7" s="36">
        <f>ROUNDDOWN(12.91*((I7)-4)^1.1,0)</f>
        <v>393</v>
      </c>
      <c r="K7" s="8">
        <v>23.22</v>
      </c>
      <c r="L7" s="36">
        <f>ROUNDDOWN(13.0449*((K7)-7)^1.05,0)</f>
        <v>243</v>
      </c>
    </row>
    <row r="8" spans="1:12" s="10" customFormat="1" x14ac:dyDescent="0.25">
      <c r="A8" s="11"/>
      <c r="B8" s="43"/>
      <c r="C8" s="43"/>
      <c r="D8" s="44"/>
      <c r="E8" s="45"/>
      <c r="F8" s="46"/>
      <c r="G8" s="45"/>
      <c r="H8" s="47"/>
      <c r="I8" s="45"/>
      <c r="J8" s="47"/>
      <c r="K8" s="45"/>
      <c r="L8" s="47"/>
    </row>
    <row r="9" spans="1:12" s="10" customFormat="1" x14ac:dyDescent="0.25"/>
    <row r="10" spans="1:12" s="10" customFormat="1" x14ac:dyDescent="0.25"/>
    <row r="11" spans="1:12" s="10" customFormat="1" x14ac:dyDescent="0.25"/>
    <row r="12" spans="1:12" s="10" customFormat="1" x14ac:dyDescent="0.25"/>
    <row r="13" spans="1:12" s="10" customFormat="1" x14ac:dyDescent="0.25"/>
    <row r="14" spans="1:12" s="10" customFormat="1" x14ac:dyDescent="0.25"/>
    <row r="15" spans="1:12" s="10" customFormat="1" x14ac:dyDescent="0.25"/>
    <row r="16" spans="1:12" s="10" customFormat="1" x14ac:dyDescent="0.25"/>
    <row r="17" s="10" customFormat="1" x14ac:dyDescent="0.25"/>
    <row r="18" s="10" customFormat="1" x14ac:dyDescent="0.25"/>
    <row r="19" s="10" customFormat="1" x14ac:dyDescent="0.25"/>
    <row r="20" s="10" customFormat="1" x14ac:dyDescent="0.25"/>
    <row r="21" s="10" customFormat="1" x14ac:dyDescent="0.25"/>
    <row r="22" s="10" customFormat="1" x14ac:dyDescent="0.25"/>
    <row r="23" s="10" customFormat="1" x14ac:dyDescent="0.25"/>
    <row r="24" s="10" customFormat="1" x14ac:dyDescent="0.25"/>
    <row r="25" s="10" customFormat="1" x14ac:dyDescent="0.25"/>
    <row r="26" s="10" customFormat="1" x14ac:dyDescent="0.25"/>
    <row r="27" s="10" customFormat="1" x14ac:dyDescent="0.25"/>
    <row r="28" s="10" customFormat="1" x14ac:dyDescent="0.25"/>
    <row r="29" s="10" customFormat="1" x14ac:dyDescent="0.25"/>
    <row r="30" s="10" customFormat="1" x14ac:dyDescent="0.25"/>
    <row r="31" s="10" customFormat="1" x14ac:dyDescent="0.25"/>
    <row r="32" s="10" customFormat="1" x14ac:dyDescent="0.25"/>
    <row r="33" s="10" customFormat="1" x14ac:dyDescent="0.25"/>
    <row r="34" s="10" customFormat="1" x14ac:dyDescent="0.25"/>
    <row r="35" s="10" customFormat="1" x14ac:dyDescent="0.25"/>
    <row r="36" s="10" customFormat="1" x14ac:dyDescent="0.25"/>
    <row r="37" s="10" customFormat="1" x14ac:dyDescent="0.25"/>
    <row r="38" s="10" customFormat="1" x14ac:dyDescent="0.25"/>
    <row r="39" s="10" customFormat="1" x14ac:dyDescent="0.25"/>
    <row r="40" s="10" customFormat="1" x14ac:dyDescent="0.25"/>
    <row r="41" s="10" customFormat="1" x14ac:dyDescent="0.25"/>
    <row r="42" s="10" customFormat="1" x14ac:dyDescent="0.25"/>
    <row r="43" s="10" customFormat="1" x14ac:dyDescent="0.25"/>
    <row r="44" s="10" customFormat="1" x14ac:dyDescent="0.25"/>
    <row r="45" s="10" customFormat="1" x14ac:dyDescent="0.25"/>
    <row r="46" s="10" customFormat="1" x14ac:dyDescent="0.25"/>
    <row r="47" s="10" customFormat="1" x14ac:dyDescent="0.25"/>
    <row r="48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  <row r="386" s="10" customFormat="1" x14ac:dyDescent="0.25"/>
    <row r="387" s="10" customFormat="1" x14ac:dyDescent="0.25"/>
    <row r="388" s="10" customFormat="1" x14ac:dyDescent="0.25"/>
    <row r="389" s="10" customFormat="1" x14ac:dyDescent="0.25"/>
    <row r="390" s="10" customFormat="1" x14ac:dyDescent="0.25"/>
    <row r="391" s="10" customFormat="1" x14ac:dyDescent="0.25"/>
    <row r="392" s="10" customFormat="1" x14ac:dyDescent="0.25"/>
    <row r="393" s="10" customFormat="1" x14ac:dyDescent="0.25"/>
    <row r="394" s="10" customFormat="1" x14ac:dyDescent="0.25"/>
    <row r="395" s="10" customFormat="1" x14ac:dyDescent="0.25"/>
    <row r="396" s="10" customFormat="1" x14ac:dyDescent="0.25"/>
    <row r="397" s="10" customFormat="1" x14ac:dyDescent="0.25"/>
    <row r="398" s="10" customFormat="1" x14ac:dyDescent="0.25"/>
    <row r="399" s="10" customFormat="1" x14ac:dyDescent="0.25"/>
    <row r="400" s="10" customFormat="1" x14ac:dyDescent="0.25"/>
    <row r="401" s="10" customFormat="1" x14ac:dyDescent="0.25"/>
    <row r="402" s="10" customFormat="1" x14ac:dyDescent="0.25"/>
    <row r="403" s="10" customFormat="1" x14ac:dyDescent="0.25"/>
    <row r="404" s="10" customFormat="1" x14ac:dyDescent="0.25"/>
    <row r="405" s="10" customFormat="1" x14ac:dyDescent="0.25"/>
    <row r="406" s="10" customFormat="1" x14ac:dyDescent="0.25"/>
    <row r="407" s="10" customFormat="1" x14ac:dyDescent="0.25"/>
    <row r="408" s="10" customFormat="1" x14ac:dyDescent="0.25"/>
    <row r="409" s="10" customFormat="1" x14ac:dyDescent="0.25"/>
    <row r="410" s="10" customFormat="1" x14ac:dyDescent="0.25"/>
    <row r="411" s="10" customFormat="1" x14ac:dyDescent="0.25"/>
    <row r="412" s="10" customFormat="1" x14ac:dyDescent="0.25"/>
    <row r="413" s="10" customFormat="1" x14ac:dyDescent="0.25"/>
    <row r="414" s="10" customFormat="1" x14ac:dyDescent="0.25"/>
    <row r="415" s="10" customFormat="1" x14ac:dyDescent="0.25"/>
    <row r="416" s="10" customFormat="1" x14ac:dyDescent="0.25"/>
    <row r="417" s="10" customFormat="1" x14ac:dyDescent="0.25"/>
    <row r="418" s="10" customFormat="1" x14ac:dyDescent="0.25"/>
    <row r="419" s="10" customFormat="1" x14ac:dyDescent="0.25"/>
    <row r="420" s="10" customFormat="1" x14ac:dyDescent="0.25"/>
    <row r="421" s="10" customFormat="1" x14ac:dyDescent="0.25"/>
    <row r="422" s="10" customFormat="1" x14ac:dyDescent="0.25"/>
    <row r="423" s="10" customFormat="1" x14ac:dyDescent="0.25"/>
    <row r="424" s="10" customFormat="1" x14ac:dyDescent="0.25"/>
    <row r="425" s="10" customFormat="1" x14ac:dyDescent="0.25"/>
    <row r="426" s="10" customFormat="1" x14ac:dyDescent="0.25"/>
    <row r="427" s="10" customFormat="1" x14ac:dyDescent="0.25"/>
    <row r="428" s="10" customFormat="1" x14ac:dyDescent="0.25"/>
    <row r="429" s="10" customFormat="1" x14ac:dyDescent="0.25"/>
    <row r="430" s="10" customFormat="1" x14ac:dyDescent="0.25"/>
    <row r="431" s="10" customFormat="1" x14ac:dyDescent="0.25"/>
    <row r="432" s="10" customFormat="1" x14ac:dyDescent="0.25"/>
    <row r="433" s="10" customFormat="1" x14ac:dyDescent="0.25"/>
    <row r="434" s="10" customFormat="1" x14ac:dyDescent="0.25"/>
    <row r="435" s="10" customFormat="1" x14ac:dyDescent="0.25"/>
    <row r="436" s="10" customFormat="1" x14ac:dyDescent="0.25"/>
    <row r="437" s="10" customFormat="1" x14ac:dyDescent="0.25"/>
    <row r="438" s="10" customFormat="1" x14ac:dyDescent="0.25"/>
    <row r="439" s="10" customFormat="1" x14ac:dyDescent="0.25"/>
    <row r="440" s="10" customFormat="1" x14ac:dyDescent="0.25"/>
    <row r="441" s="10" customFormat="1" x14ac:dyDescent="0.25"/>
    <row r="442" s="10" customFormat="1" x14ac:dyDescent="0.25"/>
    <row r="443" s="10" customFormat="1" x14ac:dyDescent="0.25"/>
    <row r="444" s="10" customFormat="1" x14ac:dyDescent="0.25"/>
    <row r="445" s="10" customFormat="1" x14ac:dyDescent="0.25"/>
    <row r="446" s="10" customFormat="1" x14ac:dyDescent="0.25"/>
    <row r="447" s="10" customFormat="1" x14ac:dyDescent="0.25"/>
    <row r="448" s="10" customFormat="1" x14ac:dyDescent="0.25"/>
    <row r="449" s="10" customFormat="1" x14ac:dyDescent="0.25"/>
    <row r="450" s="10" customFormat="1" x14ac:dyDescent="0.25"/>
    <row r="451" s="10" customFormat="1" x14ac:dyDescent="0.25"/>
    <row r="452" s="10" customFormat="1" x14ac:dyDescent="0.25"/>
    <row r="453" s="10" customFormat="1" x14ac:dyDescent="0.25"/>
    <row r="454" s="10" customFormat="1" x14ac:dyDescent="0.25"/>
    <row r="455" s="10" customFormat="1" x14ac:dyDescent="0.25"/>
    <row r="456" s="10" customFormat="1" x14ac:dyDescent="0.25"/>
    <row r="457" s="10" customFormat="1" x14ac:dyDescent="0.25"/>
    <row r="458" s="10" customFormat="1" x14ac:dyDescent="0.25"/>
    <row r="459" s="10" customFormat="1" x14ac:dyDescent="0.25"/>
    <row r="460" s="10" customFormat="1" x14ac:dyDescent="0.25"/>
    <row r="461" s="10" customFormat="1" x14ac:dyDescent="0.25"/>
    <row r="462" s="10" customFormat="1" x14ac:dyDescent="0.25"/>
    <row r="463" s="10" customFormat="1" x14ac:dyDescent="0.25"/>
    <row r="464" s="10" customFormat="1" x14ac:dyDescent="0.25"/>
    <row r="465" s="10" customFormat="1" x14ac:dyDescent="0.25"/>
    <row r="466" s="10" customFormat="1" x14ac:dyDescent="0.25"/>
    <row r="467" s="10" customFormat="1" x14ac:dyDescent="0.25"/>
    <row r="468" s="10" customFormat="1" x14ac:dyDescent="0.25"/>
    <row r="469" s="10" customFormat="1" x14ac:dyDescent="0.25"/>
    <row r="470" s="10" customFormat="1" x14ac:dyDescent="0.25"/>
    <row r="471" s="10" customFormat="1" x14ac:dyDescent="0.25"/>
    <row r="472" s="10" customFormat="1" x14ac:dyDescent="0.25"/>
    <row r="473" s="10" customFormat="1" x14ac:dyDescent="0.25"/>
    <row r="474" s="10" customFormat="1" x14ac:dyDescent="0.25"/>
    <row r="475" s="10" customFormat="1" x14ac:dyDescent="0.25"/>
    <row r="476" s="10" customFormat="1" x14ac:dyDescent="0.25"/>
    <row r="477" s="10" customFormat="1" x14ac:dyDescent="0.25"/>
    <row r="478" s="10" customFormat="1" x14ac:dyDescent="0.25"/>
    <row r="479" s="10" customFormat="1" x14ac:dyDescent="0.25"/>
    <row r="480" s="10" customFormat="1" x14ac:dyDescent="0.25"/>
    <row r="481" s="10" customFormat="1" x14ac:dyDescent="0.25"/>
    <row r="482" s="10" customFormat="1" x14ac:dyDescent="0.25"/>
    <row r="483" s="10" customFormat="1" x14ac:dyDescent="0.25"/>
    <row r="484" s="10" customFormat="1" x14ac:dyDescent="0.25"/>
    <row r="485" s="10" customFormat="1" x14ac:dyDescent="0.25"/>
    <row r="486" s="10" customFormat="1" x14ac:dyDescent="0.25"/>
    <row r="487" s="10" customFormat="1" x14ac:dyDescent="0.25"/>
    <row r="488" s="10" customFormat="1" x14ac:dyDescent="0.25"/>
    <row r="489" s="10" customFormat="1" x14ac:dyDescent="0.25"/>
    <row r="490" s="10" customFormat="1" x14ac:dyDescent="0.25"/>
    <row r="491" s="10" customFormat="1" x14ac:dyDescent="0.25"/>
    <row r="492" s="10" customFormat="1" x14ac:dyDescent="0.25"/>
    <row r="493" s="10" customFormat="1" x14ac:dyDescent="0.25"/>
    <row r="494" s="10" customFormat="1" x14ac:dyDescent="0.25"/>
    <row r="495" s="10" customFormat="1" x14ac:dyDescent="0.25"/>
    <row r="496" s="10" customFormat="1" x14ac:dyDescent="0.25"/>
    <row r="497" s="10" customFormat="1" x14ac:dyDescent="0.25"/>
    <row r="498" s="10" customFormat="1" x14ac:dyDescent="0.25"/>
    <row r="499" s="10" customFormat="1" x14ac:dyDescent="0.25"/>
    <row r="500" s="10" customFormat="1" x14ac:dyDescent="0.25"/>
    <row r="501" s="10" customFormat="1" x14ac:dyDescent="0.25"/>
    <row r="502" s="10" customFormat="1" x14ac:dyDescent="0.25"/>
    <row r="503" s="10" customFormat="1" x14ac:dyDescent="0.25"/>
    <row r="504" s="10" customFormat="1" x14ac:dyDescent="0.25"/>
    <row r="505" s="10" customFormat="1" x14ac:dyDescent="0.25"/>
    <row r="506" s="10" customFormat="1" x14ac:dyDescent="0.25"/>
    <row r="507" s="10" customFormat="1" x14ac:dyDescent="0.25"/>
    <row r="508" s="10" customFormat="1" x14ac:dyDescent="0.25"/>
    <row r="509" s="10" customFormat="1" x14ac:dyDescent="0.25"/>
    <row r="510" s="10" customFormat="1" x14ac:dyDescent="0.25"/>
    <row r="511" s="10" customFormat="1" x14ac:dyDescent="0.25"/>
    <row r="512" s="10" customFormat="1" x14ac:dyDescent="0.25"/>
    <row r="513" s="10" customFormat="1" x14ac:dyDescent="0.25"/>
    <row r="514" s="10" customFormat="1" x14ac:dyDescent="0.25"/>
    <row r="515" s="10" customFormat="1" x14ac:dyDescent="0.25"/>
    <row r="516" s="10" customFormat="1" x14ac:dyDescent="0.25"/>
    <row r="517" s="10" customFormat="1" x14ac:dyDescent="0.25"/>
    <row r="518" s="10" customFormat="1" x14ac:dyDescent="0.25"/>
    <row r="519" s="10" customFormat="1" x14ac:dyDescent="0.25"/>
    <row r="520" s="10" customFormat="1" x14ac:dyDescent="0.25"/>
    <row r="521" s="10" customFormat="1" x14ac:dyDescent="0.25"/>
    <row r="522" s="10" customFormat="1" x14ac:dyDescent="0.25"/>
    <row r="523" s="10" customFormat="1" x14ac:dyDescent="0.25"/>
    <row r="524" s="10" customFormat="1" x14ac:dyDescent="0.25"/>
    <row r="525" s="10" customFormat="1" x14ac:dyDescent="0.25"/>
    <row r="526" s="10" customFormat="1" x14ac:dyDescent="0.25"/>
    <row r="527" s="10" customFormat="1" x14ac:dyDescent="0.25"/>
    <row r="528" s="10" customFormat="1" x14ac:dyDescent="0.25"/>
    <row r="529" s="10" customFormat="1" x14ac:dyDescent="0.25"/>
    <row r="530" s="10" customFormat="1" x14ac:dyDescent="0.25"/>
    <row r="531" s="10" customFormat="1" x14ac:dyDescent="0.25"/>
    <row r="532" s="10" customFormat="1" x14ac:dyDescent="0.25"/>
    <row r="533" s="10" customFormat="1" x14ac:dyDescent="0.25"/>
    <row r="534" s="10" customFormat="1" x14ac:dyDescent="0.25"/>
    <row r="535" s="10" customFormat="1" x14ac:dyDescent="0.25"/>
    <row r="536" s="10" customFormat="1" x14ac:dyDescent="0.25"/>
    <row r="537" s="10" customFormat="1" x14ac:dyDescent="0.25"/>
    <row r="538" s="10" customFormat="1" x14ac:dyDescent="0.25"/>
    <row r="539" s="10" customFormat="1" x14ac:dyDescent="0.25"/>
    <row r="540" s="10" customFormat="1" x14ac:dyDescent="0.25"/>
    <row r="541" s="10" customFormat="1" x14ac:dyDescent="0.25"/>
    <row r="542" s="10" customFormat="1" x14ac:dyDescent="0.25"/>
    <row r="543" s="10" customFormat="1" x14ac:dyDescent="0.25"/>
    <row r="544" s="10" customFormat="1" x14ac:dyDescent="0.25"/>
    <row r="545" s="10" customFormat="1" x14ac:dyDescent="0.25"/>
    <row r="546" s="10" customFormat="1" x14ac:dyDescent="0.25"/>
    <row r="547" s="10" customFormat="1" x14ac:dyDescent="0.25"/>
    <row r="548" s="10" customFormat="1" x14ac:dyDescent="0.25"/>
    <row r="549" s="10" customFormat="1" x14ac:dyDescent="0.25"/>
    <row r="550" s="10" customFormat="1" x14ac:dyDescent="0.25"/>
    <row r="551" s="10" customFormat="1" x14ac:dyDescent="0.25"/>
    <row r="552" s="10" customFormat="1" x14ac:dyDescent="0.25"/>
    <row r="553" s="10" customFormat="1" x14ac:dyDescent="0.25"/>
    <row r="554" s="10" customFormat="1" x14ac:dyDescent="0.25"/>
    <row r="555" s="10" customFormat="1" x14ac:dyDescent="0.25"/>
    <row r="556" s="10" customFormat="1" x14ac:dyDescent="0.25"/>
    <row r="557" s="10" customFormat="1" x14ac:dyDescent="0.25"/>
    <row r="558" s="10" customFormat="1" x14ac:dyDescent="0.25"/>
    <row r="559" s="10" customFormat="1" x14ac:dyDescent="0.25"/>
    <row r="560" s="10" customFormat="1" x14ac:dyDescent="0.25"/>
    <row r="561" s="10" customFormat="1" x14ac:dyDescent="0.25"/>
    <row r="562" s="10" customFormat="1" x14ac:dyDescent="0.25"/>
    <row r="563" s="10" customFormat="1" x14ac:dyDescent="0.25"/>
    <row r="564" s="10" customFormat="1" x14ac:dyDescent="0.25"/>
    <row r="565" s="10" customFormat="1" x14ac:dyDescent="0.25"/>
    <row r="566" s="10" customFormat="1" x14ac:dyDescent="0.25"/>
    <row r="567" s="10" customFormat="1" x14ac:dyDescent="0.25"/>
    <row r="568" s="10" customFormat="1" x14ac:dyDescent="0.25"/>
    <row r="569" s="10" customFormat="1" x14ac:dyDescent="0.25"/>
    <row r="570" s="10" customFormat="1" x14ac:dyDescent="0.25"/>
    <row r="571" s="10" customFormat="1" x14ac:dyDescent="0.25"/>
    <row r="572" s="10" customFormat="1" x14ac:dyDescent="0.25"/>
    <row r="573" s="10" customFormat="1" x14ac:dyDescent="0.25"/>
    <row r="574" s="10" customFormat="1" x14ac:dyDescent="0.25"/>
    <row r="575" s="10" customFormat="1" x14ac:dyDescent="0.25"/>
    <row r="576" s="10" customFormat="1" x14ac:dyDescent="0.25"/>
    <row r="577" s="10" customFormat="1" x14ac:dyDescent="0.25"/>
    <row r="578" s="10" customFormat="1" x14ac:dyDescent="0.25"/>
    <row r="579" s="10" customFormat="1" x14ac:dyDescent="0.25"/>
    <row r="580" s="10" customFormat="1" x14ac:dyDescent="0.25"/>
    <row r="581" s="10" customFormat="1" x14ac:dyDescent="0.25"/>
    <row r="582" s="10" customFormat="1" x14ac:dyDescent="0.25"/>
    <row r="583" s="10" customFormat="1" x14ac:dyDescent="0.25"/>
    <row r="584" s="10" customFormat="1" x14ac:dyDescent="0.25"/>
    <row r="585" s="10" customFormat="1" x14ac:dyDescent="0.25"/>
    <row r="586" s="10" customFormat="1" x14ac:dyDescent="0.25"/>
    <row r="587" s="10" customFormat="1" x14ac:dyDescent="0.25"/>
    <row r="588" s="10" customFormat="1" x14ac:dyDescent="0.25"/>
    <row r="589" s="10" customFormat="1" x14ac:dyDescent="0.25"/>
    <row r="590" s="10" customFormat="1" x14ac:dyDescent="0.25"/>
    <row r="591" s="10" customFormat="1" x14ac:dyDescent="0.25"/>
    <row r="592" s="10" customFormat="1" x14ac:dyDescent="0.25"/>
    <row r="593" s="10" customFormat="1" x14ac:dyDescent="0.25"/>
    <row r="594" s="10" customFormat="1" x14ac:dyDescent="0.25"/>
    <row r="595" s="10" customFormat="1" x14ac:dyDescent="0.25"/>
    <row r="596" s="10" customFormat="1" x14ac:dyDescent="0.25"/>
    <row r="597" s="10" customFormat="1" x14ac:dyDescent="0.25"/>
    <row r="598" s="10" customFormat="1" x14ac:dyDescent="0.25"/>
    <row r="599" s="10" customFormat="1" x14ac:dyDescent="0.25"/>
    <row r="600" s="10" customFormat="1" x14ac:dyDescent="0.25"/>
    <row r="601" s="10" customFormat="1" x14ac:dyDescent="0.25"/>
    <row r="602" s="10" customFormat="1" x14ac:dyDescent="0.25"/>
    <row r="603" s="10" customFormat="1" x14ac:dyDescent="0.25"/>
    <row r="604" s="10" customFormat="1" x14ac:dyDescent="0.25"/>
    <row r="605" s="10" customFormat="1" x14ac:dyDescent="0.25"/>
    <row r="606" s="10" customFormat="1" x14ac:dyDescent="0.25"/>
    <row r="607" s="10" customFormat="1" x14ac:dyDescent="0.25"/>
    <row r="608" s="10" customFormat="1" x14ac:dyDescent="0.25"/>
    <row r="609" s="10" customFormat="1" x14ac:dyDescent="0.25"/>
    <row r="610" s="10" customFormat="1" x14ac:dyDescent="0.25"/>
    <row r="611" s="10" customFormat="1" x14ac:dyDescent="0.25"/>
    <row r="612" s="10" customFormat="1" x14ac:dyDescent="0.25"/>
    <row r="613" s="10" customFormat="1" x14ac:dyDescent="0.25"/>
    <row r="614" s="10" customFormat="1" x14ac:dyDescent="0.25"/>
    <row r="615" s="10" customFormat="1" x14ac:dyDescent="0.25"/>
    <row r="616" s="10" customFormat="1" x14ac:dyDescent="0.25"/>
    <row r="617" s="10" customFormat="1" x14ac:dyDescent="0.25"/>
    <row r="618" s="10" customFormat="1" x14ac:dyDescent="0.25"/>
    <row r="619" s="10" customFormat="1" x14ac:dyDescent="0.25"/>
    <row r="620" s="10" customFormat="1" x14ac:dyDescent="0.25"/>
    <row r="621" s="10" customFormat="1" x14ac:dyDescent="0.25"/>
    <row r="622" s="10" customFormat="1" x14ac:dyDescent="0.25"/>
    <row r="623" s="10" customFormat="1" x14ac:dyDescent="0.25"/>
    <row r="624" s="10" customFormat="1" x14ac:dyDescent="0.25"/>
    <row r="625" s="10" customFormat="1" x14ac:dyDescent="0.25"/>
    <row r="626" s="10" customFormat="1" x14ac:dyDescent="0.25"/>
    <row r="627" s="10" customFormat="1" x14ac:dyDescent="0.25"/>
    <row r="628" s="10" customFormat="1" x14ac:dyDescent="0.25"/>
    <row r="629" s="10" customFormat="1" x14ac:dyDescent="0.25"/>
    <row r="630" s="10" customFormat="1" x14ac:dyDescent="0.25"/>
    <row r="631" s="10" customFormat="1" x14ac:dyDescent="0.25"/>
    <row r="632" s="10" customFormat="1" x14ac:dyDescent="0.25"/>
    <row r="633" s="10" customFormat="1" x14ac:dyDescent="0.25"/>
    <row r="634" s="10" customFormat="1" x14ac:dyDescent="0.25"/>
    <row r="635" s="10" customFormat="1" x14ac:dyDescent="0.25"/>
    <row r="636" s="10" customFormat="1" x14ac:dyDescent="0.25"/>
    <row r="637" s="10" customFormat="1" x14ac:dyDescent="0.25"/>
    <row r="638" s="10" customFormat="1" x14ac:dyDescent="0.25"/>
    <row r="639" s="10" customFormat="1" x14ac:dyDescent="0.25"/>
    <row r="640" s="10" customFormat="1" x14ac:dyDescent="0.25"/>
    <row r="641" s="10" customFormat="1" x14ac:dyDescent="0.25"/>
    <row r="642" s="10" customFormat="1" x14ac:dyDescent="0.25"/>
    <row r="643" s="10" customFormat="1" x14ac:dyDescent="0.25"/>
    <row r="644" s="10" customFormat="1" x14ac:dyDescent="0.25"/>
    <row r="645" s="10" customFormat="1" x14ac:dyDescent="0.25"/>
    <row r="646" s="10" customFormat="1" x14ac:dyDescent="0.25"/>
    <row r="647" s="10" customFormat="1" x14ac:dyDescent="0.25"/>
    <row r="648" s="10" customFormat="1" x14ac:dyDescent="0.25"/>
    <row r="649" s="10" customFormat="1" x14ac:dyDescent="0.25"/>
    <row r="650" s="10" customFormat="1" x14ac:dyDescent="0.25"/>
    <row r="651" s="10" customFormat="1" x14ac:dyDescent="0.25"/>
    <row r="652" s="10" customFormat="1" x14ac:dyDescent="0.25"/>
    <row r="653" s="10" customFormat="1" x14ac:dyDescent="0.25"/>
    <row r="654" s="10" customFormat="1" x14ac:dyDescent="0.25"/>
    <row r="655" s="10" customFormat="1" x14ac:dyDescent="0.25"/>
    <row r="656" s="10" customFormat="1" x14ac:dyDescent="0.25"/>
    <row r="657" s="10" customFormat="1" x14ac:dyDescent="0.25"/>
    <row r="658" s="10" customFormat="1" x14ac:dyDescent="0.25"/>
    <row r="659" s="10" customFormat="1" x14ac:dyDescent="0.25"/>
    <row r="660" s="10" customFormat="1" x14ac:dyDescent="0.25"/>
    <row r="661" s="10" customFormat="1" x14ac:dyDescent="0.25"/>
    <row r="662" s="10" customFormat="1" x14ac:dyDescent="0.25"/>
    <row r="663" s="10" customFormat="1" x14ac:dyDescent="0.25"/>
    <row r="664" s="10" customFormat="1" x14ac:dyDescent="0.25"/>
    <row r="665" s="10" customFormat="1" x14ac:dyDescent="0.25"/>
    <row r="666" s="10" customFormat="1" x14ac:dyDescent="0.25"/>
    <row r="667" s="10" customFormat="1" x14ac:dyDescent="0.25"/>
    <row r="668" s="10" customFormat="1" x14ac:dyDescent="0.25"/>
    <row r="669" s="10" customFormat="1" x14ac:dyDescent="0.25"/>
    <row r="670" s="10" customFormat="1" x14ac:dyDescent="0.25"/>
    <row r="671" s="10" customFormat="1" x14ac:dyDescent="0.25"/>
    <row r="672" s="10" customFormat="1" x14ac:dyDescent="0.25"/>
    <row r="673" s="10" customFormat="1" x14ac:dyDescent="0.25"/>
    <row r="674" s="10" customFormat="1" x14ac:dyDescent="0.25"/>
    <row r="675" s="10" customFormat="1" x14ac:dyDescent="0.25"/>
    <row r="676" s="10" customFormat="1" x14ac:dyDescent="0.25"/>
    <row r="677" s="10" customFormat="1" x14ac:dyDescent="0.25"/>
    <row r="678" s="10" customFormat="1" x14ac:dyDescent="0.25"/>
    <row r="679" s="10" customFormat="1" x14ac:dyDescent="0.25"/>
    <row r="680" s="10" customFormat="1" x14ac:dyDescent="0.25"/>
    <row r="681" s="10" customFormat="1" x14ac:dyDescent="0.25"/>
    <row r="682" s="10" customFormat="1" x14ac:dyDescent="0.25"/>
    <row r="683" s="10" customFormat="1" x14ac:dyDescent="0.25"/>
    <row r="684" s="10" customFormat="1" x14ac:dyDescent="0.25"/>
    <row r="685" s="10" customFormat="1" x14ac:dyDescent="0.25"/>
    <row r="686" s="10" customFormat="1" x14ac:dyDescent="0.25"/>
    <row r="687" s="10" customFormat="1" x14ac:dyDescent="0.25"/>
    <row r="688" s="10" customFormat="1" x14ac:dyDescent="0.25"/>
    <row r="689" s="10" customFormat="1" x14ac:dyDescent="0.25"/>
    <row r="690" s="10" customFormat="1" x14ac:dyDescent="0.25"/>
    <row r="691" s="10" customFormat="1" x14ac:dyDescent="0.25"/>
    <row r="692" s="10" customFormat="1" x14ac:dyDescent="0.25"/>
    <row r="693" s="10" customFormat="1" x14ac:dyDescent="0.25"/>
    <row r="694" s="10" customFormat="1" x14ac:dyDescent="0.25"/>
    <row r="695" s="10" customFormat="1" x14ac:dyDescent="0.25"/>
    <row r="696" s="10" customFormat="1" x14ac:dyDescent="0.25"/>
    <row r="697" s="10" customFormat="1" x14ac:dyDescent="0.25"/>
    <row r="698" s="10" customFormat="1" x14ac:dyDescent="0.25"/>
    <row r="699" s="10" customFormat="1" x14ac:dyDescent="0.25"/>
    <row r="700" s="10" customFormat="1" x14ac:dyDescent="0.25"/>
    <row r="701" s="10" customFormat="1" x14ac:dyDescent="0.25"/>
    <row r="702" s="10" customFormat="1" x14ac:dyDescent="0.25"/>
    <row r="703" s="10" customFormat="1" x14ac:dyDescent="0.25"/>
    <row r="704" s="10" customFormat="1" x14ac:dyDescent="0.25"/>
    <row r="705" s="10" customFormat="1" x14ac:dyDescent="0.25"/>
    <row r="706" s="10" customFormat="1" x14ac:dyDescent="0.25"/>
    <row r="707" s="10" customFormat="1" x14ac:dyDescent="0.25"/>
    <row r="708" s="10" customFormat="1" x14ac:dyDescent="0.25"/>
    <row r="709" s="10" customFormat="1" x14ac:dyDescent="0.25"/>
    <row r="710" s="10" customFormat="1" x14ac:dyDescent="0.25"/>
    <row r="711" s="10" customFormat="1" x14ac:dyDescent="0.25"/>
    <row r="712" s="10" customFormat="1" x14ac:dyDescent="0.25"/>
    <row r="713" s="10" customFormat="1" x14ac:dyDescent="0.25"/>
    <row r="714" s="10" customFormat="1" x14ac:dyDescent="0.25"/>
    <row r="715" s="10" customFormat="1" x14ac:dyDescent="0.25"/>
    <row r="716" s="10" customFormat="1" x14ac:dyDescent="0.25"/>
    <row r="717" s="10" customFormat="1" x14ac:dyDescent="0.25"/>
    <row r="718" s="10" customFormat="1" x14ac:dyDescent="0.25"/>
    <row r="719" s="10" customFormat="1" x14ac:dyDescent="0.25"/>
    <row r="720" s="10" customFormat="1" x14ac:dyDescent="0.25"/>
    <row r="721" s="10" customFormat="1" x14ac:dyDescent="0.25"/>
    <row r="722" s="10" customFormat="1" x14ac:dyDescent="0.25"/>
    <row r="723" s="10" customFormat="1" x14ac:dyDescent="0.25"/>
    <row r="724" s="10" customFormat="1" x14ac:dyDescent="0.25"/>
    <row r="725" s="10" customFormat="1" x14ac:dyDescent="0.25"/>
    <row r="726" s="10" customFormat="1" x14ac:dyDescent="0.25"/>
    <row r="727" s="10" customFormat="1" x14ac:dyDescent="0.25"/>
    <row r="728" s="10" customFormat="1" x14ac:dyDescent="0.25"/>
    <row r="729" s="10" customFormat="1" x14ac:dyDescent="0.25"/>
    <row r="730" s="10" customFormat="1" x14ac:dyDescent="0.25"/>
    <row r="731" s="10" customFormat="1" x14ac:dyDescent="0.25"/>
    <row r="732" s="10" customFormat="1" x14ac:dyDescent="0.25"/>
    <row r="733" s="10" customFormat="1" x14ac:dyDescent="0.25"/>
    <row r="734" s="10" customFormat="1" x14ac:dyDescent="0.25"/>
    <row r="735" s="10" customFormat="1" x14ac:dyDescent="0.25"/>
    <row r="736" s="10" customFormat="1" x14ac:dyDescent="0.25"/>
    <row r="737" s="10" customFormat="1" x14ac:dyDescent="0.25"/>
    <row r="738" s="10" customFormat="1" x14ac:dyDescent="0.25"/>
    <row r="739" s="10" customFormat="1" x14ac:dyDescent="0.25"/>
    <row r="740" s="10" customFormat="1" x14ac:dyDescent="0.25"/>
    <row r="741" s="10" customFormat="1" x14ac:dyDescent="0.25"/>
    <row r="742" s="10" customFormat="1" x14ac:dyDescent="0.25"/>
    <row r="743" s="10" customFormat="1" x14ac:dyDescent="0.25"/>
    <row r="744" s="10" customFormat="1" x14ac:dyDescent="0.25"/>
    <row r="745" s="10" customFormat="1" x14ac:dyDescent="0.25"/>
    <row r="746" s="10" customFormat="1" x14ac:dyDescent="0.25"/>
    <row r="747" s="10" customFormat="1" x14ac:dyDescent="0.25"/>
    <row r="748" s="10" customFormat="1" x14ac:dyDescent="0.25"/>
    <row r="749" s="10" customFormat="1" x14ac:dyDescent="0.25"/>
    <row r="750" s="10" customFormat="1" x14ac:dyDescent="0.25"/>
    <row r="751" s="10" customFormat="1" x14ac:dyDescent="0.25"/>
    <row r="752" s="10" customFormat="1" x14ac:dyDescent="0.25"/>
    <row r="753" s="10" customFormat="1" x14ac:dyDescent="0.25"/>
    <row r="754" s="10" customFormat="1" x14ac:dyDescent="0.25"/>
    <row r="755" s="10" customFormat="1" x14ac:dyDescent="0.25"/>
    <row r="756" s="10" customFormat="1" x14ac:dyDescent="0.25"/>
    <row r="757" s="10" customFormat="1" x14ac:dyDescent="0.25"/>
    <row r="758" s="10" customFormat="1" x14ac:dyDescent="0.25"/>
    <row r="759" s="10" customFormat="1" x14ac:dyDescent="0.25"/>
    <row r="760" s="10" customFormat="1" x14ac:dyDescent="0.25"/>
    <row r="761" s="10" customFormat="1" x14ac:dyDescent="0.25"/>
    <row r="762" s="10" customFormat="1" x14ac:dyDescent="0.25"/>
    <row r="763" s="10" customFormat="1" x14ac:dyDescent="0.25"/>
    <row r="764" s="10" customFormat="1" x14ac:dyDescent="0.25"/>
    <row r="765" s="10" customFormat="1" x14ac:dyDescent="0.25"/>
    <row r="766" s="10" customFormat="1" x14ac:dyDescent="0.25"/>
    <row r="767" s="10" customFormat="1" x14ac:dyDescent="0.25"/>
    <row r="768" s="10" customFormat="1" x14ac:dyDescent="0.25"/>
    <row r="769" s="10" customFormat="1" x14ac:dyDescent="0.25"/>
    <row r="770" s="10" customFormat="1" x14ac:dyDescent="0.25"/>
    <row r="771" s="10" customFormat="1" x14ac:dyDescent="0.25"/>
    <row r="772" s="10" customFormat="1" x14ac:dyDescent="0.25"/>
    <row r="773" s="10" customFormat="1" x14ac:dyDescent="0.25"/>
    <row r="774" s="10" customFormat="1" x14ac:dyDescent="0.25"/>
    <row r="775" s="10" customFormat="1" x14ac:dyDescent="0.25"/>
    <row r="776" s="10" customFormat="1" x14ac:dyDescent="0.25"/>
    <row r="777" s="10" customFormat="1" x14ac:dyDescent="0.25"/>
    <row r="778" s="10" customFormat="1" x14ac:dyDescent="0.25"/>
    <row r="779" s="10" customFormat="1" x14ac:dyDescent="0.25"/>
    <row r="780" s="10" customFormat="1" x14ac:dyDescent="0.25"/>
    <row r="781" s="10" customFormat="1" x14ac:dyDescent="0.25"/>
    <row r="782" s="10" customFormat="1" x14ac:dyDescent="0.25"/>
    <row r="783" s="10" customFormat="1" x14ac:dyDescent="0.25"/>
    <row r="784" s="10" customFormat="1" x14ac:dyDescent="0.25"/>
    <row r="785" s="10" customFormat="1" x14ac:dyDescent="0.25"/>
    <row r="786" s="10" customFormat="1" x14ac:dyDescent="0.25"/>
    <row r="787" s="10" customFormat="1" x14ac:dyDescent="0.25"/>
    <row r="788" s="10" customFormat="1" x14ac:dyDescent="0.25"/>
    <row r="789" s="10" customFormat="1" x14ac:dyDescent="0.25"/>
    <row r="790" s="10" customFormat="1" x14ac:dyDescent="0.25"/>
    <row r="791" s="10" customFormat="1" x14ac:dyDescent="0.25"/>
    <row r="792" s="10" customFormat="1" x14ac:dyDescent="0.25"/>
    <row r="793" s="10" customFormat="1" x14ac:dyDescent="0.25"/>
    <row r="794" s="10" customFormat="1" x14ac:dyDescent="0.25"/>
    <row r="795" s="10" customFormat="1" x14ac:dyDescent="0.25"/>
    <row r="796" s="10" customFormat="1" x14ac:dyDescent="0.25"/>
    <row r="797" s="10" customFormat="1" x14ac:dyDescent="0.25"/>
    <row r="798" s="10" customFormat="1" x14ac:dyDescent="0.25"/>
    <row r="799" s="10" customFormat="1" x14ac:dyDescent="0.25"/>
    <row r="800" s="10" customFormat="1" x14ac:dyDescent="0.25"/>
    <row r="801" s="10" customFormat="1" x14ac:dyDescent="0.25"/>
    <row r="802" s="10" customFormat="1" x14ac:dyDescent="0.25"/>
    <row r="803" s="10" customFormat="1" x14ac:dyDescent="0.25"/>
    <row r="804" s="10" customFormat="1" x14ac:dyDescent="0.25"/>
    <row r="805" s="10" customFormat="1" x14ac:dyDescent="0.25"/>
    <row r="806" s="10" customFormat="1" x14ac:dyDescent="0.25"/>
    <row r="807" s="10" customFormat="1" x14ac:dyDescent="0.25"/>
    <row r="808" s="10" customFormat="1" x14ac:dyDescent="0.25"/>
    <row r="809" s="10" customFormat="1" x14ac:dyDescent="0.25"/>
    <row r="810" s="10" customFormat="1" x14ac:dyDescent="0.25"/>
    <row r="811" s="10" customFormat="1" x14ac:dyDescent="0.25"/>
    <row r="812" s="10" customFormat="1" x14ac:dyDescent="0.25"/>
    <row r="813" s="10" customFormat="1" x14ac:dyDescent="0.25"/>
    <row r="814" s="10" customFormat="1" x14ac:dyDescent="0.25"/>
    <row r="815" s="10" customFormat="1" x14ac:dyDescent="0.25"/>
    <row r="816" s="10" customFormat="1" x14ac:dyDescent="0.25"/>
    <row r="817" s="10" customFormat="1" x14ac:dyDescent="0.25"/>
    <row r="818" s="10" customFormat="1" x14ac:dyDescent="0.25"/>
    <row r="819" s="10" customFormat="1" x14ac:dyDescent="0.25"/>
    <row r="820" s="10" customFormat="1" x14ac:dyDescent="0.25"/>
    <row r="821" s="10" customFormat="1" x14ac:dyDescent="0.25"/>
    <row r="822" s="10" customFormat="1" x14ac:dyDescent="0.25"/>
    <row r="823" s="10" customFormat="1" x14ac:dyDescent="0.25"/>
    <row r="824" s="10" customFormat="1" x14ac:dyDescent="0.25"/>
    <row r="825" s="10" customFormat="1" x14ac:dyDescent="0.25"/>
    <row r="826" s="10" customFormat="1" x14ac:dyDescent="0.25"/>
    <row r="827" s="10" customFormat="1" x14ac:dyDescent="0.25"/>
    <row r="828" s="10" customFormat="1" x14ac:dyDescent="0.25"/>
    <row r="829" s="10" customFormat="1" x14ac:dyDescent="0.25"/>
    <row r="830" s="10" customFormat="1" x14ac:dyDescent="0.25"/>
    <row r="831" s="10" customFormat="1" x14ac:dyDescent="0.25"/>
    <row r="832" s="10" customFormat="1" x14ac:dyDescent="0.25"/>
    <row r="833" s="10" customFormat="1" x14ac:dyDescent="0.25"/>
    <row r="834" s="10" customFormat="1" x14ac:dyDescent="0.25"/>
    <row r="835" s="10" customFormat="1" x14ac:dyDescent="0.25"/>
    <row r="836" s="10" customFormat="1" x14ac:dyDescent="0.25"/>
    <row r="837" s="10" customFormat="1" x14ac:dyDescent="0.25"/>
    <row r="838" s="10" customFormat="1" x14ac:dyDescent="0.25"/>
    <row r="839" s="10" customFormat="1" x14ac:dyDescent="0.25"/>
    <row r="840" s="10" customFormat="1" x14ac:dyDescent="0.25"/>
    <row r="841" s="10" customFormat="1" x14ac:dyDescent="0.25"/>
    <row r="842" s="10" customFormat="1" x14ac:dyDescent="0.25"/>
    <row r="843" s="10" customFormat="1" x14ac:dyDescent="0.25"/>
    <row r="844" s="10" customFormat="1" x14ac:dyDescent="0.25"/>
    <row r="845" s="10" customFormat="1" x14ac:dyDescent="0.25"/>
    <row r="846" s="10" customFormat="1" x14ac:dyDescent="0.25"/>
    <row r="847" s="10" customFormat="1" x14ac:dyDescent="0.25"/>
    <row r="848" s="10" customFormat="1" x14ac:dyDescent="0.25"/>
    <row r="849" s="10" customFormat="1" x14ac:dyDescent="0.25"/>
    <row r="850" s="10" customFormat="1" x14ac:dyDescent="0.25"/>
    <row r="851" s="10" customFormat="1" x14ac:dyDescent="0.25"/>
    <row r="852" s="10" customFormat="1" x14ac:dyDescent="0.25"/>
    <row r="853" s="10" customFormat="1" x14ac:dyDescent="0.25"/>
    <row r="854" s="10" customFormat="1" x14ac:dyDescent="0.25"/>
    <row r="855" s="10" customFormat="1" x14ac:dyDescent="0.25"/>
    <row r="856" s="10" customFormat="1" x14ac:dyDescent="0.25"/>
    <row r="857" s="10" customFormat="1" x14ac:dyDescent="0.25"/>
    <row r="858" s="10" customFormat="1" x14ac:dyDescent="0.25"/>
    <row r="859" s="10" customFormat="1" x14ac:dyDescent="0.25"/>
    <row r="860" s="10" customFormat="1" x14ac:dyDescent="0.25"/>
    <row r="861" s="10" customFormat="1" x14ac:dyDescent="0.25"/>
    <row r="862" s="10" customFormat="1" x14ac:dyDescent="0.25"/>
    <row r="863" s="10" customFormat="1" x14ac:dyDescent="0.25"/>
    <row r="864" s="10" customFormat="1" x14ac:dyDescent="0.25"/>
    <row r="865" s="10" customFormat="1" x14ac:dyDescent="0.25"/>
    <row r="866" s="10" customFormat="1" x14ac:dyDescent="0.25"/>
    <row r="867" s="10" customFormat="1" x14ac:dyDescent="0.25"/>
    <row r="868" s="10" customFormat="1" x14ac:dyDescent="0.25"/>
    <row r="869" s="10" customFormat="1" x14ac:dyDescent="0.25"/>
    <row r="870" s="10" customFormat="1" x14ac:dyDescent="0.25"/>
    <row r="871" s="10" customFormat="1" x14ac:dyDescent="0.25"/>
    <row r="872" s="10" customFormat="1" x14ac:dyDescent="0.25"/>
    <row r="873" s="10" customFormat="1" x14ac:dyDescent="0.25"/>
    <row r="874" s="10" customFormat="1" x14ac:dyDescent="0.25"/>
    <row r="875" s="10" customFormat="1" x14ac:dyDescent="0.25"/>
    <row r="876" s="10" customFormat="1" x14ac:dyDescent="0.25"/>
    <row r="877" s="10" customFormat="1" x14ac:dyDescent="0.25"/>
    <row r="878" s="10" customFormat="1" x14ac:dyDescent="0.25"/>
    <row r="879" s="10" customFormat="1" x14ac:dyDescent="0.25"/>
    <row r="880" s="10" customFormat="1" x14ac:dyDescent="0.25"/>
    <row r="881" s="10" customFormat="1" x14ac:dyDescent="0.25"/>
    <row r="882" s="10" customFormat="1" x14ac:dyDescent="0.25"/>
    <row r="883" s="10" customFormat="1" x14ac:dyDescent="0.25"/>
    <row r="884" s="10" customFormat="1" x14ac:dyDescent="0.25"/>
    <row r="885" s="10" customFormat="1" x14ac:dyDescent="0.25"/>
    <row r="886" s="10" customFormat="1" x14ac:dyDescent="0.25"/>
    <row r="887" s="10" customFormat="1" x14ac:dyDescent="0.25"/>
    <row r="888" s="10" customFormat="1" x14ac:dyDescent="0.25"/>
    <row r="889" s="10" customFormat="1" x14ac:dyDescent="0.25"/>
    <row r="890" s="10" customFormat="1" x14ac:dyDescent="0.25"/>
    <row r="891" s="10" customFormat="1" x14ac:dyDescent="0.25"/>
    <row r="892" s="10" customFormat="1" x14ac:dyDescent="0.25"/>
    <row r="893" s="10" customFormat="1" x14ac:dyDescent="0.25"/>
    <row r="894" s="10" customFormat="1" x14ac:dyDescent="0.25"/>
    <row r="895" s="10" customFormat="1" x14ac:dyDescent="0.25"/>
    <row r="896" s="10" customFormat="1" x14ac:dyDescent="0.25"/>
    <row r="897" s="10" customFormat="1" x14ac:dyDescent="0.25"/>
    <row r="898" s="10" customFormat="1" x14ac:dyDescent="0.25"/>
    <row r="899" s="10" customFormat="1" x14ac:dyDescent="0.25"/>
    <row r="900" s="10" customFormat="1" x14ac:dyDescent="0.25"/>
    <row r="901" s="10" customFormat="1" x14ac:dyDescent="0.25"/>
    <row r="902" s="10" customFormat="1" x14ac:dyDescent="0.25"/>
    <row r="903" s="10" customFormat="1" x14ac:dyDescent="0.25"/>
    <row r="904" s="10" customFormat="1" x14ac:dyDescent="0.25"/>
    <row r="905" s="10" customFormat="1" x14ac:dyDescent="0.25"/>
    <row r="906" s="10" customFormat="1" x14ac:dyDescent="0.25"/>
    <row r="907" s="10" customFormat="1" x14ac:dyDescent="0.25"/>
    <row r="908" s="10" customFormat="1" x14ac:dyDescent="0.25"/>
    <row r="909" s="10" customFormat="1" x14ac:dyDescent="0.25"/>
    <row r="910" s="10" customFormat="1" x14ac:dyDescent="0.25"/>
    <row r="911" s="10" customFormat="1" x14ac:dyDescent="0.25"/>
    <row r="912" s="10" customFormat="1" x14ac:dyDescent="0.25"/>
    <row r="913" s="10" customFormat="1" x14ac:dyDescent="0.25"/>
    <row r="914" s="10" customFormat="1" x14ac:dyDescent="0.25"/>
    <row r="915" s="10" customFormat="1" x14ac:dyDescent="0.25"/>
    <row r="916" s="10" customFormat="1" x14ac:dyDescent="0.25"/>
    <row r="917" s="10" customFormat="1" x14ac:dyDescent="0.25"/>
    <row r="918" s="10" customFormat="1" x14ac:dyDescent="0.25"/>
    <row r="919" s="10" customFormat="1" x14ac:dyDescent="0.25"/>
    <row r="920" s="10" customFormat="1" x14ac:dyDescent="0.25"/>
    <row r="921" s="10" customFormat="1" x14ac:dyDescent="0.25"/>
    <row r="922" s="10" customFormat="1" x14ac:dyDescent="0.25"/>
    <row r="923" s="10" customFormat="1" x14ac:dyDescent="0.25"/>
    <row r="924" s="10" customFormat="1" x14ac:dyDescent="0.25"/>
    <row r="925" s="10" customFormat="1" x14ac:dyDescent="0.25"/>
    <row r="926" s="10" customFormat="1" x14ac:dyDescent="0.25"/>
    <row r="927" s="10" customFormat="1" x14ac:dyDescent="0.25"/>
    <row r="928" s="10" customFormat="1" x14ac:dyDescent="0.25"/>
    <row r="929" s="10" customFormat="1" x14ac:dyDescent="0.25"/>
    <row r="930" s="10" customFormat="1" x14ac:dyDescent="0.25"/>
    <row r="931" s="10" customFormat="1" x14ac:dyDescent="0.25"/>
    <row r="932" s="10" customFormat="1" x14ac:dyDescent="0.25"/>
    <row r="933" s="10" customFormat="1" x14ac:dyDescent="0.25"/>
    <row r="934" s="10" customFormat="1" x14ac:dyDescent="0.25"/>
    <row r="935" s="10" customFormat="1" x14ac:dyDescent="0.25"/>
    <row r="936" s="10" customFormat="1" x14ac:dyDescent="0.25"/>
    <row r="937" s="10" customFormat="1" x14ac:dyDescent="0.25"/>
    <row r="938" s="10" customFormat="1" x14ac:dyDescent="0.25"/>
    <row r="939" s="10" customFormat="1" x14ac:dyDescent="0.25"/>
    <row r="940" s="10" customFormat="1" x14ac:dyDescent="0.25"/>
    <row r="941" s="10" customFormat="1" x14ac:dyDescent="0.25"/>
    <row r="942" s="10" customFormat="1" x14ac:dyDescent="0.25"/>
    <row r="943" s="10" customFormat="1" x14ac:dyDescent="0.25"/>
    <row r="944" s="10" customFormat="1" x14ac:dyDescent="0.25"/>
    <row r="945" s="10" customFormat="1" x14ac:dyDescent="0.25"/>
    <row r="946" s="10" customFormat="1" x14ac:dyDescent="0.25"/>
    <row r="947" s="10" customFormat="1" x14ac:dyDescent="0.25"/>
    <row r="948" s="10" customFormat="1" x14ac:dyDescent="0.25"/>
    <row r="949" s="10" customFormat="1" x14ac:dyDescent="0.25"/>
    <row r="950" s="10" customFormat="1" x14ac:dyDescent="0.25"/>
    <row r="951" s="10" customFormat="1" x14ac:dyDescent="0.25"/>
    <row r="952" s="10" customFormat="1" x14ac:dyDescent="0.25"/>
    <row r="953" s="10" customFormat="1" x14ac:dyDescent="0.25"/>
    <row r="954" s="10" customFormat="1" x14ac:dyDescent="0.25"/>
    <row r="955" s="10" customFormat="1" x14ac:dyDescent="0.25"/>
    <row r="956" s="10" customFormat="1" x14ac:dyDescent="0.25"/>
    <row r="957" s="10" customFormat="1" x14ac:dyDescent="0.25"/>
    <row r="958" s="10" customFormat="1" x14ac:dyDescent="0.25"/>
    <row r="959" s="10" customFormat="1" x14ac:dyDescent="0.25"/>
    <row r="960" s="10" customFormat="1" x14ac:dyDescent="0.25"/>
    <row r="961" s="10" customFormat="1" x14ac:dyDescent="0.25"/>
    <row r="962" s="10" customFormat="1" x14ac:dyDescent="0.25"/>
    <row r="963" s="10" customFormat="1" x14ac:dyDescent="0.25"/>
    <row r="964" s="10" customFormat="1" x14ac:dyDescent="0.25"/>
    <row r="965" s="10" customFormat="1" x14ac:dyDescent="0.25"/>
    <row r="966" s="10" customFormat="1" x14ac:dyDescent="0.25"/>
    <row r="967" s="10" customFormat="1" x14ac:dyDescent="0.25"/>
    <row r="968" s="10" customFormat="1" x14ac:dyDescent="0.25"/>
    <row r="969" s="10" customFormat="1" x14ac:dyDescent="0.25"/>
    <row r="970" s="10" customFormat="1" x14ac:dyDescent="0.25"/>
    <row r="971" s="10" customFormat="1" x14ac:dyDescent="0.25"/>
    <row r="972" s="10" customFormat="1" x14ac:dyDescent="0.25"/>
    <row r="973" s="10" customFormat="1" x14ac:dyDescent="0.25"/>
    <row r="974" s="10" customFormat="1" x14ac:dyDescent="0.25"/>
    <row r="975" s="10" customFormat="1" x14ac:dyDescent="0.25"/>
    <row r="976" s="10" customFormat="1" x14ac:dyDescent="0.25"/>
    <row r="977" s="10" customFormat="1" x14ac:dyDescent="0.25"/>
    <row r="978" s="10" customFormat="1" x14ac:dyDescent="0.25"/>
    <row r="979" s="10" customFormat="1" x14ac:dyDescent="0.25"/>
    <row r="980" s="10" customFormat="1" x14ac:dyDescent="0.25"/>
    <row r="981" s="10" customFormat="1" x14ac:dyDescent="0.25"/>
    <row r="982" s="10" customFormat="1" x14ac:dyDescent="0.25"/>
    <row r="983" s="10" customFormat="1" x14ac:dyDescent="0.25"/>
    <row r="984" s="10" customFormat="1" x14ac:dyDescent="0.25"/>
    <row r="985" s="10" customFormat="1" x14ac:dyDescent="0.25"/>
    <row r="986" s="10" customFormat="1" x14ac:dyDescent="0.25"/>
    <row r="987" s="10" customFormat="1" x14ac:dyDescent="0.25"/>
    <row r="988" s="10" customFormat="1" x14ac:dyDescent="0.25"/>
    <row r="989" s="10" customFormat="1" x14ac:dyDescent="0.25"/>
    <row r="990" s="10" customFormat="1" x14ac:dyDescent="0.25"/>
    <row r="991" s="10" customFormat="1" x14ac:dyDescent="0.25"/>
    <row r="992" s="10" customFormat="1" x14ac:dyDescent="0.25"/>
    <row r="993" s="10" customFormat="1" x14ac:dyDescent="0.25"/>
    <row r="994" s="10" customFormat="1" x14ac:dyDescent="0.25"/>
    <row r="995" s="10" customFormat="1" x14ac:dyDescent="0.25"/>
    <row r="996" s="10" customFormat="1" x14ac:dyDescent="0.25"/>
    <row r="997" s="10" customFormat="1" x14ac:dyDescent="0.25"/>
    <row r="998" s="10" customFormat="1" x14ac:dyDescent="0.25"/>
    <row r="999" s="10" customFormat="1" x14ac:dyDescent="0.25"/>
    <row r="1000" s="10" customFormat="1" x14ac:dyDescent="0.25"/>
    <row r="1001" s="10" customFormat="1" x14ac:dyDescent="0.25"/>
    <row r="1002" s="10" customFormat="1" x14ac:dyDescent="0.25"/>
    <row r="1003" s="10" customFormat="1" x14ac:dyDescent="0.25"/>
    <row r="1004" s="10" customFormat="1" x14ac:dyDescent="0.25"/>
    <row r="1005" s="10" customFormat="1" x14ac:dyDescent="0.25"/>
    <row r="1006" s="10" customFormat="1" x14ac:dyDescent="0.25"/>
    <row r="1007" s="10" customFormat="1" x14ac:dyDescent="0.25"/>
    <row r="1008" s="10" customFormat="1" x14ac:dyDescent="0.25"/>
    <row r="1009" s="10" customFormat="1" x14ac:dyDescent="0.25"/>
    <row r="1010" s="10" customFormat="1" x14ac:dyDescent="0.25"/>
    <row r="1011" s="10" customFormat="1" x14ac:dyDescent="0.25"/>
    <row r="1012" s="10" customFormat="1" x14ac:dyDescent="0.25"/>
    <row r="1013" s="10" customFormat="1" x14ac:dyDescent="0.25"/>
    <row r="1014" s="10" customFormat="1" x14ac:dyDescent="0.25"/>
    <row r="1015" s="10" customFormat="1" x14ac:dyDescent="0.25"/>
    <row r="1016" s="10" customFormat="1" x14ac:dyDescent="0.25"/>
    <row r="1017" s="10" customFormat="1" x14ac:dyDescent="0.25"/>
    <row r="1018" s="10" customFormat="1" x14ac:dyDescent="0.25"/>
    <row r="1019" s="10" customFormat="1" x14ac:dyDescent="0.25"/>
    <row r="1020" s="10" customFormat="1" x14ac:dyDescent="0.25"/>
    <row r="1021" s="10" customFormat="1" x14ac:dyDescent="0.25"/>
    <row r="1022" s="10" customFormat="1" x14ac:dyDescent="0.25"/>
    <row r="1023" s="10" customFormat="1" x14ac:dyDescent="0.25"/>
    <row r="1024" s="10" customFormat="1" x14ac:dyDescent="0.25"/>
    <row r="1025" s="10" customFormat="1" x14ac:dyDescent="0.25"/>
    <row r="1026" s="10" customFormat="1" x14ac:dyDescent="0.25"/>
    <row r="1027" s="10" customFormat="1" x14ac:dyDescent="0.25"/>
    <row r="1028" s="10" customFormat="1" x14ac:dyDescent="0.25"/>
    <row r="1029" s="10" customFormat="1" x14ac:dyDescent="0.25"/>
    <row r="1030" s="10" customFormat="1" x14ac:dyDescent="0.25"/>
    <row r="1031" s="10" customFormat="1" x14ac:dyDescent="0.25"/>
    <row r="1032" s="10" customFormat="1" x14ac:dyDescent="0.25"/>
    <row r="1033" s="10" customFormat="1" x14ac:dyDescent="0.25"/>
    <row r="1034" s="10" customFormat="1" x14ac:dyDescent="0.25"/>
    <row r="1035" s="10" customFormat="1" x14ac:dyDescent="0.25"/>
    <row r="1036" s="10" customFormat="1" x14ac:dyDescent="0.25"/>
    <row r="1037" s="10" customFormat="1" x14ac:dyDescent="0.25"/>
    <row r="1038" s="10" customFormat="1" x14ac:dyDescent="0.25"/>
    <row r="1039" s="10" customFormat="1" x14ac:dyDescent="0.25"/>
    <row r="1040" s="10" customFormat="1" x14ac:dyDescent="0.25"/>
    <row r="1041" s="10" customFormat="1" x14ac:dyDescent="0.25"/>
    <row r="1042" s="10" customFormat="1" x14ac:dyDescent="0.25"/>
    <row r="1043" s="10" customFormat="1" x14ac:dyDescent="0.25"/>
    <row r="1044" s="10" customFormat="1" x14ac:dyDescent="0.25"/>
    <row r="1045" s="10" customFormat="1" x14ac:dyDescent="0.25"/>
    <row r="1046" s="10" customFormat="1" x14ac:dyDescent="0.25"/>
    <row r="1047" s="10" customFormat="1" x14ac:dyDescent="0.25"/>
    <row r="1048" s="10" customFormat="1" x14ac:dyDescent="0.25"/>
    <row r="1049" s="10" customFormat="1" x14ac:dyDescent="0.25"/>
    <row r="1050" s="10" customFormat="1" x14ac:dyDescent="0.25"/>
    <row r="1051" s="10" customFormat="1" x14ac:dyDescent="0.25"/>
    <row r="1052" s="10" customFormat="1" x14ac:dyDescent="0.25"/>
    <row r="1053" s="10" customFormat="1" x14ac:dyDescent="0.25"/>
    <row r="1054" s="10" customFormat="1" x14ac:dyDescent="0.25"/>
    <row r="1055" s="10" customFormat="1" x14ac:dyDescent="0.25"/>
    <row r="1056" s="10" customFormat="1" x14ac:dyDescent="0.25"/>
    <row r="1057" s="10" customFormat="1" x14ac:dyDescent="0.25"/>
    <row r="1058" s="10" customFormat="1" x14ac:dyDescent="0.25"/>
    <row r="1059" s="10" customFormat="1" x14ac:dyDescent="0.25"/>
    <row r="1060" s="10" customFormat="1" x14ac:dyDescent="0.25"/>
    <row r="1061" s="10" customFormat="1" x14ac:dyDescent="0.25"/>
    <row r="1062" s="10" customFormat="1" x14ac:dyDescent="0.25"/>
    <row r="1063" s="10" customFormat="1" x14ac:dyDescent="0.25"/>
    <row r="1064" s="10" customFormat="1" x14ac:dyDescent="0.25"/>
    <row r="1065" s="10" customFormat="1" x14ac:dyDescent="0.25"/>
    <row r="1066" s="10" customFormat="1" x14ac:dyDescent="0.25"/>
    <row r="1067" s="10" customFormat="1" x14ac:dyDescent="0.25"/>
    <row r="1068" s="10" customFormat="1" x14ac:dyDescent="0.25"/>
    <row r="1069" s="10" customFormat="1" x14ac:dyDescent="0.25"/>
    <row r="1070" s="10" customFormat="1" x14ac:dyDescent="0.25"/>
    <row r="1071" s="10" customFormat="1" x14ac:dyDescent="0.25"/>
    <row r="1072" s="10" customFormat="1" x14ac:dyDescent="0.25"/>
    <row r="1073" s="10" customFormat="1" x14ac:dyDescent="0.25"/>
    <row r="1074" s="10" customFormat="1" x14ac:dyDescent="0.25"/>
    <row r="1075" s="10" customFormat="1" x14ac:dyDescent="0.25"/>
    <row r="1076" s="10" customFormat="1" x14ac:dyDescent="0.25"/>
    <row r="1077" s="10" customFormat="1" x14ac:dyDescent="0.25"/>
    <row r="1078" s="10" customFormat="1" x14ac:dyDescent="0.25"/>
    <row r="1079" s="10" customFormat="1" x14ac:dyDescent="0.25"/>
    <row r="1080" s="10" customFormat="1" x14ac:dyDescent="0.25"/>
    <row r="1081" s="10" customFormat="1" x14ac:dyDescent="0.25"/>
    <row r="1082" s="10" customFormat="1" x14ac:dyDescent="0.25"/>
    <row r="1083" s="10" customFormat="1" x14ac:dyDescent="0.25"/>
    <row r="1084" s="10" customFormat="1" x14ac:dyDescent="0.25"/>
    <row r="1085" s="10" customFormat="1" x14ac:dyDescent="0.25"/>
    <row r="1086" s="10" customFormat="1" x14ac:dyDescent="0.25"/>
    <row r="1087" s="10" customFormat="1" x14ac:dyDescent="0.25"/>
    <row r="1088" s="10" customFormat="1" x14ac:dyDescent="0.25"/>
    <row r="1089" s="10" customFormat="1" x14ac:dyDescent="0.25"/>
    <row r="1090" s="10" customFormat="1" x14ac:dyDescent="0.25"/>
    <row r="1091" s="10" customFormat="1" x14ac:dyDescent="0.25"/>
    <row r="1092" s="10" customFormat="1" x14ac:dyDescent="0.25"/>
    <row r="1093" s="10" customFormat="1" x14ac:dyDescent="0.25"/>
    <row r="1094" s="10" customFormat="1" x14ac:dyDescent="0.25"/>
    <row r="1095" s="10" customFormat="1" x14ac:dyDescent="0.25"/>
    <row r="1096" s="10" customFormat="1" x14ac:dyDescent="0.25"/>
    <row r="1097" s="10" customFormat="1" x14ac:dyDescent="0.25"/>
    <row r="1098" s="10" customFormat="1" x14ac:dyDescent="0.25"/>
    <row r="1099" s="10" customFormat="1" x14ac:dyDescent="0.25"/>
    <row r="1100" s="10" customFormat="1" x14ac:dyDescent="0.25"/>
    <row r="1101" s="10" customFormat="1" x14ac:dyDescent="0.25"/>
    <row r="1102" s="10" customFormat="1" x14ac:dyDescent="0.25"/>
    <row r="1103" s="10" customFormat="1" x14ac:dyDescent="0.25"/>
    <row r="1104" s="10" customFormat="1" x14ac:dyDescent="0.25"/>
    <row r="1105" s="10" customFormat="1" x14ac:dyDescent="0.25"/>
    <row r="1106" s="10" customFormat="1" x14ac:dyDescent="0.25"/>
    <row r="1107" s="10" customFormat="1" x14ac:dyDescent="0.25"/>
    <row r="1108" s="10" customFormat="1" x14ac:dyDescent="0.25"/>
    <row r="1109" s="10" customFormat="1" x14ac:dyDescent="0.25"/>
    <row r="1110" s="10" customFormat="1" x14ac:dyDescent="0.25"/>
    <row r="1111" s="10" customFormat="1" x14ac:dyDescent="0.25"/>
    <row r="1112" s="10" customFormat="1" x14ac:dyDescent="0.25"/>
    <row r="1113" s="10" customFormat="1" x14ac:dyDescent="0.25"/>
    <row r="1114" s="10" customFormat="1" x14ac:dyDescent="0.25"/>
    <row r="1115" s="10" customFormat="1" x14ac:dyDescent="0.25"/>
    <row r="1116" s="10" customFormat="1" x14ac:dyDescent="0.25"/>
    <row r="1117" s="10" customFormat="1" x14ac:dyDescent="0.25"/>
    <row r="1118" s="10" customFormat="1" x14ac:dyDescent="0.25"/>
    <row r="1119" s="10" customFormat="1" x14ac:dyDescent="0.25"/>
    <row r="1120" s="10" customFormat="1" x14ac:dyDescent="0.25"/>
    <row r="1121" s="10" customFormat="1" x14ac:dyDescent="0.25"/>
    <row r="1122" s="10" customFormat="1" x14ac:dyDescent="0.25"/>
    <row r="1123" s="10" customFormat="1" x14ac:dyDescent="0.25"/>
    <row r="1124" s="10" customFormat="1" x14ac:dyDescent="0.25"/>
    <row r="1125" s="10" customFormat="1" x14ac:dyDescent="0.25"/>
    <row r="1126" s="10" customFormat="1" x14ac:dyDescent="0.25"/>
    <row r="1127" s="10" customFormat="1" x14ac:dyDescent="0.25"/>
    <row r="1128" s="10" customFormat="1" x14ac:dyDescent="0.25"/>
    <row r="1129" s="10" customFormat="1" x14ac:dyDescent="0.25"/>
    <row r="1130" s="10" customFormat="1" x14ac:dyDescent="0.25"/>
    <row r="1131" s="10" customFormat="1" x14ac:dyDescent="0.25"/>
    <row r="1132" s="10" customFormat="1" x14ac:dyDescent="0.25"/>
    <row r="1133" s="10" customFormat="1" x14ac:dyDescent="0.25"/>
    <row r="1134" s="10" customFormat="1" x14ac:dyDescent="0.25"/>
    <row r="1135" s="10" customFormat="1" x14ac:dyDescent="0.25"/>
    <row r="1136" s="10" customFormat="1" x14ac:dyDescent="0.25"/>
    <row r="1137" s="10" customFormat="1" x14ac:dyDescent="0.25"/>
    <row r="1138" s="10" customFormat="1" x14ac:dyDescent="0.25"/>
    <row r="1139" s="10" customFormat="1" x14ac:dyDescent="0.25"/>
    <row r="1140" s="10" customFormat="1" x14ac:dyDescent="0.25"/>
    <row r="1141" s="10" customFormat="1" x14ac:dyDescent="0.25"/>
    <row r="1142" s="10" customFormat="1" x14ac:dyDescent="0.25"/>
    <row r="1143" s="10" customFormat="1" x14ac:dyDescent="0.25"/>
    <row r="1144" s="10" customFormat="1" x14ac:dyDescent="0.25"/>
    <row r="1145" s="10" customFormat="1" x14ac:dyDescent="0.25"/>
    <row r="1146" s="10" customFormat="1" x14ac:dyDescent="0.25"/>
    <row r="1147" s="10" customFormat="1" x14ac:dyDescent="0.25"/>
    <row r="1148" s="10" customFormat="1" x14ac:dyDescent="0.25"/>
    <row r="1149" s="10" customFormat="1" x14ac:dyDescent="0.25"/>
    <row r="1150" s="10" customFormat="1" x14ac:dyDescent="0.25"/>
    <row r="1151" s="10" customFormat="1" x14ac:dyDescent="0.25"/>
    <row r="1152" s="10" customFormat="1" x14ac:dyDescent="0.25"/>
    <row r="1153" s="10" customFormat="1" x14ac:dyDescent="0.25"/>
    <row r="1154" s="10" customFormat="1" x14ac:dyDescent="0.25"/>
    <row r="1155" s="10" customFormat="1" x14ac:dyDescent="0.25"/>
    <row r="1156" s="10" customFormat="1" x14ac:dyDescent="0.25"/>
    <row r="1157" s="10" customFormat="1" x14ac:dyDescent="0.25"/>
    <row r="1158" s="10" customFormat="1" x14ac:dyDescent="0.25"/>
    <row r="1159" s="10" customFormat="1" x14ac:dyDescent="0.25"/>
    <row r="1160" s="10" customFormat="1" x14ac:dyDescent="0.25"/>
    <row r="1161" s="10" customFormat="1" x14ac:dyDescent="0.25"/>
    <row r="1162" s="10" customFormat="1" x14ac:dyDescent="0.25"/>
    <row r="1163" s="10" customFormat="1" x14ac:dyDescent="0.25"/>
    <row r="1164" s="10" customFormat="1" x14ac:dyDescent="0.25"/>
    <row r="1165" s="10" customFormat="1" x14ac:dyDescent="0.25"/>
    <row r="1166" s="10" customFormat="1" x14ac:dyDescent="0.25"/>
    <row r="1167" s="10" customFormat="1" x14ac:dyDescent="0.25"/>
    <row r="1168" s="10" customFormat="1" x14ac:dyDescent="0.25"/>
    <row r="1169" s="10" customFormat="1" x14ac:dyDescent="0.25"/>
    <row r="1170" s="10" customFormat="1" x14ac:dyDescent="0.25"/>
    <row r="1171" s="10" customFormat="1" x14ac:dyDescent="0.25"/>
    <row r="1172" s="10" customFormat="1" x14ac:dyDescent="0.25"/>
    <row r="1173" s="10" customFormat="1" x14ac:dyDescent="0.25"/>
    <row r="1174" s="10" customFormat="1" x14ac:dyDescent="0.25"/>
    <row r="1175" s="10" customFormat="1" x14ac:dyDescent="0.25"/>
    <row r="1176" s="10" customFormat="1" x14ac:dyDescent="0.25"/>
    <row r="1177" s="10" customFormat="1" x14ac:dyDescent="0.25"/>
    <row r="1178" s="10" customFormat="1" x14ac:dyDescent="0.25"/>
    <row r="1179" s="10" customFormat="1" x14ac:dyDescent="0.25"/>
    <row r="1180" s="10" customFormat="1" x14ac:dyDescent="0.25"/>
    <row r="1181" s="10" customFormat="1" x14ac:dyDescent="0.25"/>
    <row r="1182" s="10" customFormat="1" x14ac:dyDescent="0.25"/>
    <row r="1183" s="10" customFormat="1" x14ac:dyDescent="0.25"/>
    <row r="1184" s="10" customFormat="1" x14ac:dyDescent="0.25"/>
    <row r="1185" s="10" customFormat="1" x14ac:dyDescent="0.25"/>
    <row r="1186" s="10" customFormat="1" x14ac:dyDescent="0.25"/>
    <row r="1187" s="10" customFormat="1" x14ac:dyDescent="0.25"/>
    <row r="1188" s="10" customFormat="1" x14ac:dyDescent="0.25"/>
    <row r="1189" s="10" customFormat="1" x14ac:dyDescent="0.25"/>
    <row r="1190" s="10" customFormat="1" x14ac:dyDescent="0.25"/>
    <row r="1191" s="10" customFormat="1" x14ac:dyDescent="0.25"/>
    <row r="1192" s="10" customFormat="1" x14ac:dyDescent="0.25"/>
    <row r="1193" s="10" customFormat="1" x14ac:dyDescent="0.25"/>
    <row r="1194" s="10" customFormat="1" x14ac:dyDescent="0.25"/>
    <row r="1195" s="10" customFormat="1" x14ac:dyDescent="0.25"/>
    <row r="1196" s="10" customFormat="1" x14ac:dyDescent="0.25"/>
    <row r="1197" s="10" customFormat="1" x14ac:dyDescent="0.25"/>
    <row r="1198" s="10" customFormat="1" x14ac:dyDescent="0.25"/>
    <row r="1199" s="10" customFormat="1" x14ac:dyDescent="0.25"/>
    <row r="1200" s="10" customFormat="1" x14ac:dyDescent="0.25"/>
    <row r="1201" s="10" customFormat="1" x14ac:dyDescent="0.25"/>
    <row r="1202" s="10" customFormat="1" x14ac:dyDescent="0.25"/>
    <row r="1203" s="10" customFormat="1" x14ac:dyDescent="0.25"/>
    <row r="1204" s="10" customFormat="1" x14ac:dyDescent="0.25"/>
    <row r="1205" s="10" customFormat="1" x14ac:dyDescent="0.25"/>
    <row r="1206" s="10" customFormat="1" x14ac:dyDescent="0.25"/>
    <row r="1207" s="10" customFormat="1" x14ac:dyDescent="0.25"/>
    <row r="1208" s="10" customFormat="1" x14ac:dyDescent="0.25"/>
    <row r="1209" s="10" customFormat="1" x14ac:dyDescent="0.25"/>
    <row r="1210" s="10" customFormat="1" x14ac:dyDescent="0.25"/>
    <row r="1211" s="10" customFormat="1" x14ac:dyDescent="0.25"/>
    <row r="1212" s="10" customFormat="1" x14ac:dyDescent="0.25"/>
    <row r="1213" s="10" customFormat="1" x14ac:dyDescent="0.25"/>
    <row r="1214" s="10" customFormat="1" x14ac:dyDescent="0.25"/>
    <row r="1215" s="10" customFormat="1" x14ac:dyDescent="0.25"/>
    <row r="1216" s="10" customFormat="1" x14ac:dyDescent="0.25"/>
    <row r="1217" s="10" customFormat="1" x14ac:dyDescent="0.25"/>
    <row r="1218" s="10" customFormat="1" x14ac:dyDescent="0.25"/>
    <row r="1219" s="10" customFormat="1" x14ac:dyDescent="0.25"/>
    <row r="1220" s="10" customFormat="1" x14ac:dyDescent="0.25"/>
    <row r="1221" s="10" customFormat="1" x14ac:dyDescent="0.25"/>
    <row r="1222" s="10" customFormat="1" x14ac:dyDescent="0.25"/>
    <row r="1223" s="10" customFormat="1" x14ac:dyDescent="0.25"/>
    <row r="1224" s="10" customFormat="1" x14ac:dyDescent="0.25"/>
    <row r="1225" s="10" customFormat="1" x14ac:dyDescent="0.25"/>
    <row r="1226" s="10" customFormat="1" x14ac:dyDescent="0.25"/>
    <row r="1227" s="10" customFormat="1" x14ac:dyDescent="0.25"/>
    <row r="1228" s="10" customFormat="1" x14ac:dyDescent="0.25"/>
    <row r="1229" s="10" customFormat="1" x14ac:dyDescent="0.25"/>
    <row r="1230" s="10" customFormat="1" x14ac:dyDescent="0.25"/>
    <row r="1231" s="10" customFormat="1" x14ac:dyDescent="0.25"/>
    <row r="1232" s="10" customFormat="1" x14ac:dyDescent="0.25"/>
    <row r="1233" s="10" customFormat="1" x14ac:dyDescent="0.25"/>
    <row r="1234" s="10" customFormat="1" x14ac:dyDescent="0.25"/>
    <row r="1235" s="10" customFormat="1" x14ac:dyDescent="0.25"/>
    <row r="1236" s="10" customFormat="1" x14ac:dyDescent="0.25"/>
    <row r="1237" s="10" customFormat="1" x14ac:dyDescent="0.25"/>
    <row r="1238" s="10" customFormat="1" x14ac:dyDescent="0.25"/>
    <row r="1239" s="10" customFormat="1" x14ac:dyDescent="0.25"/>
    <row r="1240" s="10" customFormat="1" x14ac:dyDescent="0.25"/>
    <row r="1241" s="10" customFormat="1" x14ac:dyDescent="0.25"/>
    <row r="1242" s="10" customFormat="1" x14ac:dyDescent="0.25"/>
    <row r="1243" s="10" customFormat="1" x14ac:dyDescent="0.25"/>
    <row r="1244" s="10" customFormat="1" x14ac:dyDescent="0.25"/>
    <row r="1245" s="10" customFormat="1" x14ac:dyDescent="0.25"/>
    <row r="1246" s="10" customFormat="1" x14ac:dyDescent="0.25"/>
    <row r="1247" s="10" customFormat="1" x14ac:dyDescent="0.25"/>
    <row r="1248" s="10" customFormat="1" x14ac:dyDescent="0.25"/>
    <row r="1249" s="10" customFormat="1" x14ac:dyDescent="0.25"/>
    <row r="1250" s="10" customFormat="1" x14ac:dyDescent="0.25"/>
    <row r="1251" s="10" customFormat="1" x14ac:dyDescent="0.25"/>
    <row r="1252" s="10" customFormat="1" x14ac:dyDescent="0.25"/>
    <row r="1253" s="10" customFormat="1" x14ac:dyDescent="0.25"/>
    <row r="1254" s="10" customFormat="1" x14ac:dyDescent="0.25"/>
    <row r="1255" s="10" customFormat="1" x14ac:dyDescent="0.25"/>
    <row r="1256" s="10" customFormat="1" x14ac:dyDescent="0.25"/>
    <row r="1257" s="10" customFormat="1" x14ac:dyDescent="0.25"/>
    <row r="1258" s="10" customFormat="1" x14ac:dyDescent="0.25"/>
    <row r="1259" s="10" customFormat="1" x14ac:dyDescent="0.25"/>
    <row r="1260" s="10" customFormat="1" x14ac:dyDescent="0.25"/>
    <row r="1261" s="10" customFormat="1" x14ac:dyDescent="0.25"/>
    <row r="1262" s="10" customFormat="1" x14ac:dyDescent="0.25"/>
    <row r="1263" s="10" customFormat="1" x14ac:dyDescent="0.25"/>
    <row r="1264" s="10" customFormat="1" x14ac:dyDescent="0.25"/>
    <row r="1265" s="10" customFormat="1" x14ac:dyDescent="0.25"/>
    <row r="1266" s="10" customFormat="1" x14ac:dyDescent="0.25"/>
    <row r="1267" s="10" customFormat="1" x14ac:dyDescent="0.25"/>
    <row r="1268" s="10" customFormat="1" x14ac:dyDescent="0.25"/>
    <row r="1269" s="10" customFormat="1" x14ac:dyDescent="0.25"/>
    <row r="1270" s="10" customFormat="1" x14ac:dyDescent="0.25"/>
    <row r="1271" s="10" customFormat="1" x14ac:dyDescent="0.25"/>
    <row r="1272" s="10" customFormat="1" x14ac:dyDescent="0.25"/>
    <row r="1273" s="10" customFormat="1" x14ac:dyDescent="0.25"/>
    <row r="1274" s="10" customFormat="1" x14ac:dyDescent="0.25"/>
    <row r="1275" s="10" customFormat="1" x14ac:dyDescent="0.25"/>
    <row r="1276" s="10" customFormat="1" x14ac:dyDescent="0.25"/>
    <row r="1277" s="10" customFormat="1" x14ac:dyDescent="0.25"/>
    <row r="1278" s="10" customFormat="1" x14ac:dyDescent="0.25"/>
    <row r="1279" s="10" customFormat="1" x14ac:dyDescent="0.25"/>
    <row r="1280" s="10" customFormat="1" x14ac:dyDescent="0.25"/>
    <row r="1281" s="10" customFormat="1" x14ac:dyDescent="0.25"/>
    <row r="1282" s="10" customFormat="1" x14ac:dyDescent="0.25"/>
    <row r="1283" s="10" customFormat="1" x14ac:dyDescent="0.25"/>
    <row r="1284" s="10" customFormat="1" x14ac:dyDescent="0.25"/>
    <row r="1285" s="10" customFormat="1" x14ac:dyDescent="0.25"/>
    <row r="1286" s="10" customFormat="1" x14ac:dyDescent="0.25"/>
    <row r="1287" s="10" customFormat="1" x14ac:dyDescent="0.25"/>
    <row r="1288" s="10" customFormat="1" x14ac:dyDescent="0.25"/>
    <row r="1289" s="10" customFormat="1" x14ac:dyDescent="0.25"/>
    <row r="1290" s="10" customFormat="1" x14ac:dyDescent="0.25"/>
    <row r="1291" s="10" customFormat="1" x14ac:dyDescent="0.25"/>
    <row r="1292" s="10" customFormat="1" x14ac:dyDescent="0.25"/>
    <row r="1293" s="10" customFormat="1" x14ac:dyDescent="0.25"/>
    <row r="1294" s="10" customFormat="1" x14ac:dyDescent="0.25"/>
    <row r="1295" s="10" customFormat="1" x14ac:dyDescent="0.25"/>
    <row r="1296" s="10" customFormat="1" x14ac:dyDescent="0.25"/>
    <row r="1297" s="10" customFormat="1" x14ac:dyDescent="0.25"/>
    <row r="1298" s="10" customFormat="1" x14ac:dyDescent="0.25"/>
    <row r="1299" s="10" customFormat="1" x14ac:dyDescent="0.25"/>
    <row r="1300" s="10" customFormat="1" x14ac:dyDescent="0.25"/>
    <row r="1301" s="10" customFormat="1" x14ac:dyDescent="0.25"/>
    <row r="1302" s="10" customFormat="1" x14ac:dyDescent="0.25"/>
    <row r="1303" s="10" customFormat="1" x14ac:dyDescent="0.25"/>
    <row r="1304" s="10" customFormat="1" x14ac:dyDescent="0.25"/>
    <row r="1305" s="10" customFormat="1" x14ac:dyDescent="0.25"/>
    <row r="1306" s="10" customFormat="1" x14ac:dyDescent="0.25"/>
    <row r="1307" s="10" customFormat="1" x14ac:dyDescent="0.25"/>
    <row r="1308" s="10" customFormat="1" x14ac:dyDescent="0.25"/>
    <row r="1309" s="10" customFormat="1" x14ac:dyDescent="0.25"/>
    <row r="1310" s="10" customFormat="1" x14ac:dyDescent="0.25"/>
    <row r="1311" s="10" customFormat="1" x14ac:dyDescent="0.25"/>
    <row r="1312" s="10" customFormat="1" x14ac:dyDescent="0.25"/>
    <row r="1313" s="10" customFormat="1" x14ac:dyDescent="0.25"/>
    <row r="1314" s="10" customFormat="1" x14ac:dyDescent="0.25"/>
    <row r="1315" s="10" customFormat="1" x14ac:dyDescent="0.25"/>
    <row r="1316" s="10" customFormat="1" x14ac:dyDescent="0.25"/>
    <row r="1317" s="10" customFormat="1" x14ac:dyDescent="0.25"/>
    <row r="1318" s="10" customFormat="1" x14ac:dyDescent="0.25"/>
    <row r="1319" s="10" customFormat="1" x14ac:dyDescent="0.25"/>
    <row r="1320" s="10" customFormat="1" x14ac:dyDescent="0.25"/>
    <row r="1321" s="10" customFormat="1" x14ac:dyDescent="0.25"/>
    <row r="1322" s="10" customFormat="1" x14ac:dyDescent="0.25"/>
    <row r="1323" s="10" customFormat="1" x14ac:dyDescent="0.25"/>
    <row r="1324" s="10" customFormat="1" x14ac:dyDescent="0.25"/>
    <row r="1325" s="10" customFormat="1" x14ac:dyDescent="0.25"/>
    <row r="1326" s="10" customFormat="1" x14ac:dyDescent="0.25"/>
    <row r="1327" s="10" customFormat="1" x14ac:dyDescent="0.25"/>
    <row r="1328" s="10" customFormat="1" x14ac:dyDescent="0.25"/>
    <row r="1329" s="10" customFormat="1" x14ac:dyDescent="0.25"/>
    <row r="1330" s="10" customFormat="1" x14ac:dyDescent="0.25"/>
    <row r="1331" s="10" customFormat="1" x14ac:dyDescent="0.25"/>
    <row r="1332" s="10" customFormat="1" x14ac:dyDescent="0.25"/>
    <row r="1333" s="10" customFormat="1" x14ac:dyDescent="0.25"/>
    <row r="1334" s="10" customFormat="1" x14ac:dyDescent="0.25"/>
    <row r="1335" s="10" customFormat="1" x14ac:dyDescent="0.25"/>
    <row r="1336" s="10" customFormat="1" x14ac:dyDescent="0.25"/>
    <row r="1337" s="10" customFormat="1" x14ac:dyDescent="0.25"/>
    <row r="1338" s="10" customFormat="1" x14ac:dyDescent="0.25"/>
    <row r="1339" s="10" customFormat="1" x14ac:dyDescent="0.25"/>
    <row r="1340" s="10" customFormat="1" x14ac:dyDescent="0.25"/>
    <row r="1341" s="10" customFormat="1" x14ac:dyDescent="0.25"/>
    <row r="1342" s="10" customFormat="1" x14ac:dyDescent="0.25"/>
    <row r="1343" s="10" customFormat="1" x14ac:dyDescent="0.25"/>
    <row r="1344" s="10" customFormat="1" x14ac:dyDescent="0.25"/>
    <row r="1345" s="10" customFormat="1" x14ac:dyDescent="0.25"/>
    <row r="1346" s="10" customFormat="1" x14ac:dyDescent="0.25"/>
    <row r="1347" s="10" customFormat="1" x14ac:dyDescent="0.25"/>
    <row r="1348" s="10" customFormat="1" x14ac:dyDescent="0.25"/>
    <row r="1349" s="10" customFormat="1" x14ac:dyDescent="0.25"/>
    <row r="1350" s="10" customFormat="1" x14ac:dyDescent="0.25"/>
    <row r="1351" s="10" customFormat="1" x14ac:dyDescent="0.25"/>
    <row r="1352" s="10" customFormat="1" x14ac:dyDescent="0.25"/>
    <row r="1353" s="10" customFormat="1" x14ac:dyDescent="0.25"/>
    <row r="1354" s="10" customFormat="1" x14ac:dyDescent="0.25"/>
    <row r="1355" s="10" customFormat="1" x14ac:dyDescent="0.25"/>
    <row r="1356" s="10" customFormat="1" x14ac:dyDescent="0.25"/>
    <row r="1357" s="10" customFormat="1" x14ac:dyDescent="0.25"/>
    <row r="1358" s="10" customFormat="1" x14ac:dyDescent="0.25"/>
    <row r="1359" s="10" customFormat="1" x14ac:dyDescent="0.25"/>
    <row r="1360" s="10" customFormat="1" x14ac:dyDescent="0.25"/>
    <row r="1361" s="10" customFormat="1" x14ac:dyDescent="0.25"/>
    <row r="1362" s="10" customFormat="1" x14ac:dyDescent="0.25"/>
    <row r="1363" s="10" customFormat="1" x14ac:dyDescent="0.25"/>
    <row r="1364" s="10" customFormat="1" x14ac:dyDescent="0.25"/>
    <row r="1365" s="10" customFormat="1" x14ac:dyDescent="0.25"/>
    <row r="1366" s="10" customFormat="1" x14ac:dyDescent="0.25"/>
    <row r="1367" s="10" customFormat="1" x14ac:dyDescent="0.25"/>
    <row r="1368" s="10" customFormat="1" x14ac:dyDescent="0.25"/>
    <row r="1369" s="10" customFormat="1" x14ac:dyDescent="0.25"/>
    <row r="1370" s="10" customFormat="1" x14ac:dyDescent="0.25"/>
    <row r="1371" s="10" customFormat="1" x14ac:dyDescent="0.25"/>
    <row r="1372" s="10" customFormat="1" x14ac:dyDescent="0.25"/>
    <row r="1373" s="10" customFormat="1" x14ac:dyDescent="0.25"/>
    <row r="1374" s="10" customFormat="1" x14ac:dyDescent="0.25"/>
    <row r="1375" s="10" customFormat="1" x14ac:dyDescent="0.25"/>
    <row r="1376" s="10" customFormat="1" x14ac:dyDescent="0.25"/>
    <row r="1377" s="10" customFormat="1" x14ac:dyDescent="0.25"/>
    <row r="1378" s="10" customFormat="1" x14ac:dyDescent="0.25"/>
    <row r="1379" s="10" customFormat="1" x14ac:dyDescent="0.25"/>
    <row r="1380" s="10" customFormat="1" x14ac:dyDescent="0.25"/>
    <row r="1381" s="10" customFormat="1" x14ac:dyDescent="0.25"/>
    <row r="1382" s="10" customFormat="1" x14ac:dyDescent="0.25"/>
    <row r="1383" s="10" customFormat="1" x14ac:dyDescent="0.25"/>
    <row r="1384" s="10" customFormat="1" x14ac:dyDescent="0.25"/>
    <row r="1385" s="10" customFormat="1" x14ac:dyDescent="0.25"/>
    <row r="1386" s="10" customFormat="1" x14ac:dyDescent="0.25"/>
    <row r="1387" s="10" customFormat="1" x14ac:dyDescent="0.25"/>
    <row r="1388" s="10" customFormat="1" x14ac:dyDescent="0.25"/>
    <row r="1389" s="10" customFormat="1" x14ac:dyDescent="0.25"/>
    <row r="1390" s="10" customFormat="1" x14ac:dyDescent="0.25"/>
    <row r="1391" s="10" customFormat="1" x14ac:dyDescent="0.25"/>
    <row r="1392" s="10" customFormat="1" x14ac:dyDescent="0.25"/>
    <row r="1393" s="10" customFormat="1" x14ac:dyDescent="0.25"/>
    <row r="1394" s="10" customFormat="1" x14ac:dyDescent="0.25"/>
    <row r="1395" s="10" customFormat="1" x14ac:dyDescent="0.25"/>
    <row r="1396" s="10" customFormat="1" x14ac:dyDescent="0.25"/>
    <row r="1397" s="10" customFormat="1" x14ac:dyDescent="0.25"/>
    <row r="1398" s="10" customFormat="1" x14ac:dyDescent="0.25"/>
    <row r="1399" s="10" customFormat="1" x14ac:dyDescent="0.25"/>
    <row r="1400" s="10" customFormat="1" x14ac:dyDescent="0.25"/>
    <row r="1401" s="10" customFormat="1" x14ac:dyDescent="0.25"/>
    <row r="1402" s="10" customFormat="1" x14ac:dyDescent="0.25"/>
    <row r="1403" s="10" customFormat="1" x14ac:dyDescent="0.25"/>
    <row r="1404" s="10" customFormat="1" x14ac:dyDescent="0.25"/>
    <row r="1405" s="10" customFormat="1" x14ac:dyDescent="0.25"/>
    <row r="1406" s="10" customFormat="1" x14ac:dyDescent="0.25"/>
    <row r="1407" s="10" customFormat="1" x14ac:dyDescent="0.25"/>
    <row r="1408" s="10" customFormat="1" x14ac:dyDescent="0.25"/>
    <row r="1409" s="10" customFormat="1" x14ac:dyDescent="0.25"/>
    <row r="1410" s="10" customFormat="1" x14ac:dyDescent="0.25"/>
    <row r="1411" s="10" customFormat="1" x14ac:dyDescent="0.25"/>
    <row r="1412" s="10" customFormat="1" x14ac:dyDescent="0.25"/>
    <row r="1413" s="10" customFormat="1" x14ac:dyDescent="0.25"/>
    <row r="1414" s="10" customFormat="1" x14ac:dyDescent="0.25"/>
    <row r="1415" s="10" customFormat="1" x14ac:dyDescent="0.25"/>
    <row r="1416" s="10" customFormat="1" x14ac:dyDescent="0.25"/>
    <row r="1417" s="10" customFormat="1" x14ac:dyDescent="0.25"/>
    <row r="1418" s="10" customFormat="1" x14ac:dyDescent="0.25"/>
    <row r="1419" s="10" customFormat="1" x14ac:dyDescent="0.25"/>
    <row r="1420" s="10" customFormat="1" x14ac:dyDescent="0.25"/>
    <row r="1421" s="10" customFormat="1" x14ac:dyDescent="0.25"/>
    <row r="1422" s="10" customFormat="1" x14ac:dyDescent="0.25"/>
    <row r="1423" s="10" customFormat="1" x14ac:dyDescent="0.25"/>
    <row r="1424" s="10" customFormat="1" x14ac:dyDescent="0.25"/>
    <row r="1425" s="10" customFormat="1" x14ac:dyDescent="0.25"/>
    <row r="1426" s="10" customFormat="1" x14ac:dyDescent="0.25"/>
    <row r="1427" s="10" customFormat="1" x14ac:dyDescent="0.25"/>
    <row r="1428" s="10" customFormat="1" x14ac:dyDescent="0.25"/>
    <row r="1429" s="10" customFormat="1" x14ac:dyDescent="0.25"/>
    <row r="1430" s="10" customFormat="1" x14ac:dyDescent="0.25"/>
    <row r="1431" s="10" customFormat="1" x14ac:dyDescent="0.25"/>
    <row r="1432" s="10" customFormat="1" x14ac:dyDescent="0.25"/>
    <row r="1433" s="10" customFormat="1" x14ac:dyDescent="0.25"/>
    <row r="1434" s="10" customFormat="1" x14ac:dyDescent="0.25"/>
    <row r="1435" s="10" customFormat="1" x14ac:dyDescent="0.25"/>
    <row r="1436" s="10" customFormat="1" x14ac:dyDescent="0.25"/>
    <row r="1437" s="10" customFormat="1" x14ac:dyDescent="0.25"/>
    <row r="1438" s="10" customFormat="1" x14ac:dyDescent="0.25"/>
    <row r="1439" s="10" customFormat="1" x14ac:dyDescent="0.25"/>
    <row r="1440" s="10" customFormat="1" x14ac:dyDescent="0.25"/>
    <row r="1441" s="10" customFormat="1" x14ac:dyDescent="0.25"/>
    <row r="1442" s="10" customFormat="1" x14ac:dyDescent="0.25"/>
    <row r="1443" s="10" customFormat="1" x14ac:dyDescent="0.25"/>
    <row r="1444" s="10" customFormat="1" x14ac:dyDescent="0.25"/>
    <row r="1445" s="10" customFormat="1" x14ac:dyDescent="0.25"/>
    <row r="1446" s="10" customFormat="1" x14ac:dyDescent="0.25"/>
    <row r="1447" s="10" customFormat="1" x14ac:dyDescent="0.25"/>
    <row r="1448" s="10" customFormat="1" x14ac:dyDescent="0.25"/>
    <row r="1449" s="10" customFormat="1" x14ac:dyDescent="0.25"/>
    <row r="1450" s="10" customFormat="1" x14ac:dyDescent="0.25"/>
    <row r="1451" s="10" customFormat="1" x14ac:dyDescent="0.25"/>
    <row r="1452" s="10" customFormat="1" x14ac:dyDescent="0.25"/>
    <row r="1453" s="10" customFormat="1" x14ac:dyDescent="0.25"/>
    <row r="1454" s="10" customFormat="1" x14ac:dyDescent="0.25"/>
    <row r="1455" s="10" customFormat="1" x14ac:dyDescent="0.25"/>
    <row r="1456" s="10" customFormat="1" x14ac:dyDescent="0.25"/>
    <row r="1457" s="10" customFormat="1" x14ac:dyDescent="0.25"/>
    <row r="1458" s="10" customFormat="1" x14ac:dyDescent="0.25"/>
    <row r="1459" s="10" customFormat="1" x14ac:dyDescent="0.25"/>
    <row r="1460" s="10" customFormat="1" x14ac:dyDescent="0.25"/>
    <row r="1461" s="10" customFormat="1" x14ac:dyDescent="0.25"/>
    <row r="1462" s="10" customFormat="1" x14ac:dyDescent="0.25"/>
    <row r="1463" s="10" customFormat="1" x14ac:dyDescent="0.25"/>
    <row r="1464" s="10" customFormat="1" x14ac:dyDescent="0.25"/>
    <row r="1465" s="10" customFormat="1" x14ac:dyDescent="0.25"/>
    <row r="1466" s="10" customFormat="1" x14ac:dyDescent="0.25"/>
    <row r="1467" s="10" customFormat="1" x14ac:dyDescent="0.25"/>
    <row r="1468" s="10" customFormat="1" x14ac:dyDescent="0.25"/>
    <row r="1469" s="10" customFormat="1" x14ac:dyDescent="0.25"/>
    <row r="1470" s="10" customFormat="1" x14ac:dyDescent="0.25"/>
    <row r="1471" s="10" customFormat="1" x14ac:dyDescent="0.25"/>
    <row r="1472" s="10" customFormat="1" x14ac:dyDescent="0.25"/>
    <row r="1473" s="10" customFormat="1" x14ac:dyDescent="0.25"/>
    <row r="1474" s="10" customFormat="1" x14ac:dyDescent="0.25"/>
    <row r="1475" s="10" customFormat="1" x14ac:dyDescent="0.25"/>
    <row r="1476" s="10" customFormat="1" x14ac:dyDescent="0.25"/>
    <row r="1477" s="10" customFormat="1" x14ac:dyDescent="0.25"/>
    <row r="1478" s="10" customFormat="1" x14ac:dyDescent="0.25"/>
    <row r="1479" s="10" customFormat="1" x14ac:dyDescent="0.25"/>
    <row r="1480" s="10" customFormat="1" x14ac:dyDescent="0.25"/>
    <row r="1481" s="10" customFormat="1" x14ac:dyDescent="0.25"/>
    <row r="1482" s="10" customFormat="1" x14ac:dyDescent="0.25"/>
    <row r="1483" s="10" customFormat="1" x14ac:dyDescent="0.25"/>
    <row r="1484" s="10" customFormat="1" x14ac:dyDescent="0.25"/>
    <row r="1485" s="10" customFormat="1" x14ac:dyDescent="0.25"/>
    <row r="1486" s="10" customFormat="1" x14ac:dyDescent="0.25"/>
    <row r="1487" s="10" customFormat="1" x14ac:dyDescent="0.25"/>
    <row r="1488" s="10" customFormat="1" x14ac:dyDescent="0.25"/>
    <row r="1489" s="10" customFormat="1" x14ac:dyDescent="0.25"/>
    <row r="1490" s="10" customFormat="1" x14ac:dyDescent="0.25"/>
    <row r="1491" s="10" customFormat="1" x14ac:dyDescent="0.25"/>
    <row r="1492" s="10" customFormat="1" x14ac:dyDescent="0.25"/>
    <row r="1493" s="10" customFormat="1" x14ac:dyDescent="0.25"/>
    <row r="1494" s="10" customFormat="1" x14ac:dyDescent="0.25"/>
    <row r="1495" s="10" customFormat="1" x14ac:dyDescent="0.25"/>
    <row r="1496" s="10" customFormat="1" x14ac:dyDescent="0.25"/>
    <row r="1497" s="10" customFormat="1" x14ac:dyDescent="0.25"/>
    <row r="1498" s="10" customFormat="1" x14ac:dyDescent="0.25"/>
    <row r="1499" s="10" customFormat="1" x14ac:dyDescent="0.25"/>
    <row r="1500" s="10" customFormat="1" x14ac:dyDescent="0.25"/>
    <row r="1501" s="10" customFormat="1" x14ac:dyDescent="0.25"/>
    <row r="1502" s="10" customFormat="1" x14ac:dyDescent="0.25"/>
    <row r="1503" s="10" customFormat="1" x14ac:dyDescent="0.25"/>
    <row r="1504" s="10" customFormat="1" x14ac:dyDescent="0.25"/>
    <row r="1505" s="10" customFormat="1" x14ac:dyDescent="0.25"/>
    <row r="1506" s="10" customFormat="1" x14ac:dyDescent="0.25"/>
    <row r="1507" s="10" customFormat="1" x14ac:dyDescent="0.25"/>
    <row r="1508" s="10" customFormat="1" x14ac:dyDescent="0.25"/>
    <row r="1509" s="10" customFormat="1" x14ac:dyDescent="0.25"/>
    <row r="1510" s="10" customFormat="1" x14ac:dyDescent="0.25"/>
    <row r="1511" s="10" customFormat="1" x14ac:dyDescent="0.25"/>
    <row r="1512" s="10" customFormat="1" x14ac:dyDescent="0.25"/>
    <row r="1513" s="10" customFormat="1" x14ac:dyDescent="0.25"/>
    <row r="1514" s="10" customFormat="1" x14ac:dyDescent="0.25"/>
    <row r="1515" s="10" customFormat="1" x14ac:dyDescent="0.25"/>
    <row r="1516" s="10" customFormat="1" x14ac:dyDescent="0.25"/>
    <row r="1517" s="10" customFormat="1" x14ac:dyDescent="0.25"/>
    <row r="1518" s="10" customFormat="1" x14ac:dyDescent="0.25"/>
    <row r="1519" s="10" customFormat="1" x14ac:dyDescent="0.25"/>
    <row r="1520" s="10" customFormat="1" x14ac:dyDescent="0.25"/>
    <row r="1521" s="10" customFormat="1" x14ac:dyDescent="0.25"/>
    <row r="1522" s="10" customFormat="1" x14ac:dyDescent="0.25"/>
    <row r="1523" s="10" customFormat="1" x14ac:dyDescent="0.25"/>
    <row r="1524" s="10" customFormat="1" x14ac:dyDescent="0.25"/>
    <row r="1525" s="10" customFormat="1" x14ac:dyDescent="0.25"/>
    <row r="1526" s="10" customFormat="1" x14ac:dyDescent="0.25"/>
    <row r="1527" s="10" customFormat="1" x14ac:dyDescent="0.25"/>
    <row r="1528" s="10" customFormat="1" x14ac:dyDescent="0.25"/>
    <row r="1529" s="10" customFormat="1" x14ac:dyDescent="0.25"/>
    <row r="1530" s="10" customFormat="1" x14ac:dyDescent="0.25"/>
    <row r="1531" s="10" customFormat="1" x14ac:dyDescent="0.25"/>
    <row r="1532" s="10" customFormat="1" x14ac:dyDescent="0.25"/>
    <row r="1533" s="10" customFormat="1" x14ac:dyDescent="0.25"/>
    <row r="1534" s="10" customFormat="1" x14ac:dyDescent="0.25"/>
    <row r="1535" s="10" customFormat="1" x14ac:dyDescent="0.25"/>
    <row r="1536" s="10" customFormat="1" x14ac:dyDescent="0.25"/>
    <row r="1537" s="10" customFormat="1" x14ac:dyDescent="0.25"/>
    <row r="1538" s="10" customFormat="1" x14ac:dyDescent="0.25"/>
    <row r="1539" s="10" customFormat="1" x14ac:dyDescent="0.25"/>
    <row r="1540" s="10" customFormat="1" x14ac:dyDescent="0.25"/>
    <row r="1541" s="10" customFormat="1" x14ac:dyDescent="0.25"/>
    <row r="1542" s="10" customFormat="1" x14ac:dyDescent="0.25"/>
    <row r="1543" s="10" customFormat="1" x14ac:dyDescent="0.25"/>
    <row r="1544" s="10" customFormat="1" x14ac:dyDescent="0.25"/>
    <row r="1545" s="10" customFormat="1" x14ac:dyDescent="0.25"/>
    <row r="1546" s="10" customFormat="1" x14ac:dyDescent="0.25"/>
    <row r="1547" s="10" customFormat="1" x14ac:dyDescent="0.25"/>
    <row r="1548" s="10" customFormat="1" x14ac:dyDescent="0.25"/>
    <row r="1549" s="10" customFormat="1" x14ac:dyDescent="0.25"/>
    <row r="1550" s="10" customFormat="1" x14ac:dyDescent="0.25"/>
    <row r="1551" s="10" customFormat="1" x14ac:dyDescent="0.25"/>
    <row r="1552" s="10" customFormat="1" x14ac:dyDescent="0.25"/>
    <row r="1553" s="10" customFormat="1" x14ac:dyDescent="0.25"/>
    <row r="1554" s="10" customFormat="1" x14ac:dyDescent="0.25"/>
    <row r="1555" s="10" customFormat="1" x14ac:dyDescent="0.25"/>
    <row r="1556" s="10" customFormat="1" x14ac:dyDescent="0.25"/>
    <row r="1557" s="10" customFormat="1" x14ac:dyDescent="0.25"/>
    <row r="1558" s="10" customFormat="1" x14ac:dyDescent="0.25"/>
    <row r="1559" s="10" customFormat="1" x14ac:dyDescent="0.25"/>
    <row r="1560" s="10" customFormat="1" x14ac:dyDescent="0.25"/>
    <row r="1561" s="10" customFormat="1" x14ac:dyDescent="0.25"/>
    <row r="1562" s="10" customFormat="1" x14ac:dyDescent="0.25"/>
    <row r="1563" s="10" customFormat="1" x14ac:dyDescent="0.25"/>
    <row r="1564" s="10" customFormat="1" x14ac:dyDescent="0.25"/>
    <row r="1565" s="10" customFormat="1" x14ac:dyDescent="0.25"/>
    <row r="1566" s="10" customFormat="1" x14ac:dyDescent="0.25"/>
    <row r="1567" s="10" customFormat="1" x14ac:dyDescent="0.25"/>
    <row r="1568" s="10" customFormat="1" x14ac:dyDescent="0.25"/>
    <row r="1569" s="10" customFormat="1" x14ac:dyDescent="0.25"/>
    <row r="1570" s="10" customFormat="1" x14ac:dyDescent="0.25"/>
    <row r="1571" s="10" customFormat="1" x14ac:dyDescent="0.25"/>
    <row r="1572" s="10" customFormat="1" x14ac:dyDescent="0.25"/>
    <row r="1573" s="10" customFormat="1" x14ac:dyDescent="0.25"/>
    <row r="1574" s="10" customFormat="1" x14ac:dyDescent="0.25"/>
    <row r="1575" s="10" customFormat="1" x14ac:dyDescent="0.25"/>
    <row r="1576" s="10" customFormat="1" x14ac:dyDescent="0.25"/>
    <row r="1577" s="10" customFormat="1" x14ac:dyDescent="0.25"/>
    <row r="1578" s="10" customFormat="1" x14ac:dyDescent="0.25"/>
    <row r="1579" s="10" customFormat="1" x14ac:dyDescent="0.25"/>
    <row r="1580" s="10" customFormat="1" x14ac:dyDescent="0.25"/>
    <row r="1581" s="10" customFormat="1" x14ac:dyDescent="0.25"/>
    <row r="1582" s="10" customFormat="1" x14ac:dyDescent="0.25"/>
    <row r="1583" s="10" customFormat="1" x14ac:dyDescent="0.25"/>
    <row r="1584" s="10" customFormat="1" x14ac:dyDescent="0.25"/>
    <row r="1585" s="10" customFormat="1" x14ac:dyDescent="0.25"/>
    <row r="1586" s="10" customFormat="1" x14ac:dyDescent="0.25"/>
    <row r="1587" s="10" customFormat="1" x14ac:dyDescent="0.25"/>
    <row r="1588" s="10" customFormat="1" x14ac:dyDescent="0.25"/>
    <row r="1589" s="10" customFormat="1" x14ac:dyDescent="0.25"/>
    <row r="1590" s="10" customFormat="1" x14ac:dyDescent="0.25"/>
    <row r="1591" s="10" customFormat="1" x14ac:dyDescent="0.25"/>
    <row r="1592" s="10" customFormat="1" x14ac:dyDescent="0.25"/>
    <row r="1593" s="10" customFormat="1" x14ac:dyDescent="0.25"/>
    <row r="1594" s="10" customFormat="1" x14ac:dyDescent="0.25"/>
    <row r="1595" s="10" customFormat="1" x14ac:dyDescent="0.25"/>
    <row r="1596" s="10" customFormat="1" x14ac:dyDescent="0.25"/>
    <row r="1597" s="10" customFormat="1" x14ac:dyDescent="0.25"/>
    <row r="1598" s="10" customFormat="1" x14ac:dyDescent="0.25"/>
    <row r="1599" s="10" customFormat="1" x14ac:dyDescent="0.25"/>
    <row r="1600" s="10" customFormat="1" x14ac:dyDescent="0.25"/>
    <row r="1601" s="10" customFormat="1" x14ac:dyDescent="0.25"/>
    <row r="1602" s="10" customFormat="1" x14ac:dyDescent="0.25"/>
    <row r="1603" s="10" customFormat="1" x14ac:dyDescent="0.25"/>
    <row r="1604" s="10" customFormat="1" x14ac:dyDescent="0.25"/>
    <row r="1605" s="10" customFormat="1" x14ac:dyDescent="0.25"/>
    <row r="1606" s="10" customFormat="1" x14ac:dyDescent="0.25"/>
    <row r="1607" s="10" customFormat="1" x14ac:dyDescent="0.25"/>
    <row r="1608" s="10" customFormat="1" x14ac:dyDescent="0.25"/>
    <row r="1609" s="10" customFormat="1" x14ac:dyDescent="0.25"/>
    <row r="1610" s="10" customFormat="1" x14ac:dyDescent="0.25"/>
    <row r="1611" s="10" customFormat="1" x14ac:dyDescent="0.25"/>
    <row r="1612" s="10" customFormat="1" x14ac:dyDescent="0.25"/>
    <row r="1613" s="10" customFormat="1" x14ac:dyDescent="0.25"/>
    <row r="1614" s="10" customFormat="1" x14ac:dyDescent="0.25"/>
    <row r="1615" s="10" customFormat="1" x14ac:dyDescent="0.25"/>
    <row r="1616" s="10" customFormat="1" x14ac:dyDescent="0.25"/>
    <row r="1617" s="10" customFormat="1" x14ac:dyDescent="0.25"/>
    <row r="1618" s="10" customFormat="1" x14ac:dyDescent="0.25"/>
    <row r="1619" s="10" customFormat="1" x14ac:dyDescent="0.25"/>
    <row r="1620" s="10" customFormat="1" x14ac:dyDescent="0.25"/>
    <row r="1621" s="10" customFormat="1" x14ac:dyDescent="0.25"/>
    <row r="1622" s="10" customFormat="1" x14ac:dyDescent="0.25"/>
    <row r="1623" s="10" customFormat="1" x14ac:dyDescent="0.25"/>
    <row r="1624" s="10" customFormat="1" x14ac:dyDescent="0.25"/>
    <row r="1625" s="10" customFormat="1" x14ac:dyDescent="0.25"/>
    <row r="1626" s="10" customFormat="1" x14ac:dyDescent="0.25"/>
    <row r="1627" s="10" customFormat="1" x14ac:dyDescent="0.25"/>
    <row r="1628" s="10" customFormat="1" x14ac:dyDescent="0.25"/>
    <row r="1629" s="10" customFormat="1" x14ac:dyDescent="0.25"/>
    <row r="1630" s="10" customFormat="1" x14ac:dyDescent="0.25"/>
    <row r="1631" s="10" customFormat="1" x14ac:dyDescent="0.25"/>
    <row r="1632" s="10" customFormat="1" x14ac:dyDescent="0.25"/>
    <row r="1633" s="10" customFormat="1" x14ac:dyDescent="0.25"/>
    <row r="1634" s="10" customFormat="1" x14ac:dyDescent="0.25"/>
    <row r="1635" s="10" customFormat="1" x14ac:dyDescent="0.25"/>
    <row r="1636" s="10" customFormat="1" x14ac:dyDescent="0.25"/>
    <row r="1637" s="10" customFormat="1" x14ac:dyDescent="0.25"/>
    <row r="1638" s="10" customFormat="1" x14ac:dyDescent="0.25"/>
    <row r="1639" s="10" customFormat="1" x14ac:dyDescent="0.25"/>
    <row r="1640" s="10" customFormat="1" x14ac:dyDescent="0.25"/>
    <row r="1641" s="10" customFormat="1" x14ac:dyDescent="0.25"/>
    <row r="1642" s="10" customFormat="1" x14ac:dyDescent="0.25"/>
    <row r="1643" s="10" customFormat="1" x14ac:dyDescent="0.25"/>
    <row r="1644" s="10" customFormat="1" x14ac:dyDescent="0.25"/>
    <row r="1645" s="10" customFormat="1" x14ac:dyDescent="0.25"/>
    <row r="1646" s="10" customFormat="1" x14ac:dyDescent="0.25"/>
    <row r="1647" s="10" customFormat="1" x14ac:dyDescent="0.25"/>
    <row r="1648" s="10" customFormat="1" x14ac:dyDescent="0.25"/>
    <row r="1649" s="10" customFormat="1" x14ac:dyDescent="0.25"/>
    <row r="1650" s="10" customFormat="1" x14ac:dyDescent="0.25"/>
    <row r="1651" s="10" customFormat="1" x14ac:dyDescent="0.25"/>
    <row r="1652" s="10" customFormat="1" x14ac:dyDescent="0.25"/>
    <row r="1653" s="10" customFormat="1" x14ac:dyDescent="0.25"/>
    <row r="1654" s="10" customFormat="1" x14ac:dyDescent="0.25"/>
    <row r="1655" s="10" customFormat="1" x14ac:dyDescent="0.25"/>
    <row r="1656" s="10" customFormat="1" x14ac:dyDescent="0.25"/>
    <row r="1657" s="10" customFormat="1" x14ac:dyDescent="0.25"/>
    <row r="1658" s="10" customFormat="1" x14ac:dyDescent="0.25"/>
    <row r="1659" s="10" customFormat="1" x14ac:dyDescent="0.25"/>
    <row r="1660" s="10" customFormat="1" x14ac:dyDescent="0.25"/>
    <row r="1661" s="10" customFormat="1" x14ac:dyDescent="0.25"/>
    <row r="1662" s="10" customFormat="1" x14ac:dyDescent="0.25"/>
    <row r="1663" s="10" customFormat="1" x14ac:dyDescent="0.25"/>
    <row r="1664" s="10" customFormat="1" x14ac:dyDescent="0.25"/>
    <row r="1665" s="10" customFormat="1" x14ac:dyDescent="0.25"/>
    <row r="1666" s="10" customFormat="1" x14ac:dyDescent="0.25"/>
    <row r="1667" s="10" customFormat="1" x14ac:dyDescent="0.25"/>
    <row r="1668" s="10" customFormat="1" x14ac:dyDescent="0.25"/>
    <row r="1669" s="10" customFormat="1" x14ac:dyDescent="0.25"/>
    <row r="1670" s="10" customFormat="1" x14ac:dyDescent="0.25"/>
    <row r="1671" s="10" customFormat="1" x14ac:dyDescent="0.25"/>
    <row r="1672" s="10" customFormat="1" x14ac:dyDescent="0.25"/>
    <row r="1673" s="10" customFormat="1" x14ac:dyDescent="0.25"/>
    <row r="1674" s="10" customFormat="1" x14ac:dyDescent="0.25"/>
    <row r="1675" s="10" customFormat="1" x14ac:dyDescent="0.25"/>
    <row r="1676" s="10" customFormat="1" x14ac:dyDescent="0.25"/>
    <row r="1677" s="10" customFormat="1" x14ac:dyDescent="0.25"/>
    <row r="1678" s="10" customFormat="1" x14ac:dyDescent="0.25"/>
    <row r="1679" s="10" customFormat="1" x14ac:dyDescent="0.25"/>
    <row r="1680" s="10" customFormat="1" x14ac:dyDescent="0.25"/>
    <row r="1681" s="10" customFormat="1" x14ac:dyDescent="0.25"/>
    <row r="1682" s="10" customFormat="1" x14ac:dyDescent="0.25"/>
    <row r="1683" s="10" customFormat="1" x14ac:dyDescent="0.25"/>
    <row r="1684" s="10" customFormat="1" x14ac:dyDescent="0.25"/>
    <row r="1685" s="10" customFormat="1" x14ac:dyDescent="0.25"/>
    <row r="1686" s="10" customFormat="1" x14ac:dyDescent="0.25"/>
    <row r="1687" s="10" customFormat="1" x14ac:dyDescent="0.25"/>
    <row r="1688" s="10" customFormat="1" x14ac:dyDescent="0.25"/>
    <row r="1689" s="10" customFormat="1" x14ac:dyDescent="0.25"/>
    <row r="1690" s="10" customFormat="1" x14ac:dyDescent="0.25"/>
    <row r="1691" s="10" customFormat="1" x14ac:dyDescent="0.25"/>
    <row r="1692" s="10" customFormat="1" x14ac:dyDescent="0.25"/>
    <row r="1693" s="10" customFormat="1" x14ac:dyDescent="0.25"/>
    <row r="1694" s="10" customFormat="1" x14ac:dyDescent="0.25"/>
    <row r="1695" s="10" customFormat="1" x14ac:dyDescent="0.25"/>
    <row r="1696" s="10" customFormat="1" x14ac:dyDescent="0.25"/>
    <row r="1697" s="10" customFormat="1" x14ac:dyDescent="0.25"/>
    <row r="1698" s="10" customFormat="1" x14ac:dyDescent="0.25"/>
    <row r="1699" s="10" customFormat="1" x14ac:dyDescent="0.25"/>
    <row r="1700" s="10" customFormat="1" x14ac:dyDescent="0.25"/>
    <row r="1701" s="10" customFormat="1" x14ac:dyDescent="0.25"/>
    <row r="1702" s="10" customFormat="1" x14ac:dyDescent="0.25"/>
    <row r="1703" s="10" customFormat="1" x14ac:dyDescent="0.25"/>
    <row r="1704" s="10" customFormat="1" x14ac:dyDescent="0.25"/>
    <row r="1705" s="10" customFormat="1" x14ac:dyDescent="0.25"/>
    <row r="1706" s="10" customFormat="1" x14ac:dyDescent="0.25"/>
    <row r="1707" s="10" customFormat="1" x14ac:dyDescent="0.25"/>
    <row r="1708" s="10" customFormat="1" x14ac:dyDescent="0.25"/>
    <row r="1709" s="10" customFormat="1" x14ac:dyDescent="0.25"/>
    <row r="1710" s="10" customFormat="1" x14ac:dyDescent="0.25"/>
    <row r="1711" s="10" customFormat="1" x14ac:dyDescent="0.25"/>
    <row r="1712" s="10" customFormat="1" x14ac:dyDescent="0.25"/>
    <row r="1713" s="10" customFormat="1" x14ac:dyDescent="0.25"/>
    <row r="1714" s="10" customFormat="1" x14ac:dyDescent="0.25"/>
    <row r="1715" s="10" customFormat="1" x14ac:dyDescent="0.25"/>
    <row r="1716" s="10" customFormat="1" x14ac:dyDescent="0.25"/>
    <row r="1717" s="10" customFormat="1" x14ac:dyDescent="0.25"/>
    <row r="1718" s="10" customFormat="1" x14ac:dyDescent="0.25"/>
    <row r="1719" s="10" customFormat="1" x14ac:dyDescent="0.25"/>
    <row r="1720" s="10" customFormat="1" x14ac:dyDescent="0.25"/>
    <row r="1721" s="10" customFormat="1" x14ac:dyDescent="0.25"/>
    <row r="1722" s="10" customFormat="1" x14ac:dyDescent="0.25"/>
    <row r="1723" s="10" customFormat="1" x14ac:dyDescent="0.25"/>
    <row r="1724" s="10" customFormat="1" x14ac:dyDescent="0.25"/>
    <row r="1725" s="10" customFormat="1" x14ac:dyDescent="0.25"/>
    <row r="1726" s="10" customFormat="1" x14ac:dyDescent="0.25"/>
  </sheetData>
  <mergeCells count="4">
    <mergeCell ref="E4:F4"/>
    <mergeCell ref="G4:H4"/>
    <mergeCell ref="I4:J4"/>
    <mergeCell ref="K4:L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2C89A6504A09D41B205EBC72FF5D04D" ma:contentTypeVersion="10" ma:contentTypeDescription="Luo uusi asiakirja." ma:contentTypeScope="" ma:versionID="a8a17e571de6eae92dddf17976ff405e">
  <xsd:schema xmlns:xsd="http://www.w3.org/2001/XMLSchema" xmlns:xs="http://www.w3.org/2001/XMLSchema" xmlns:p="http://schemas.microsoft.com/office/2006/metadata/properties" xmlns:ns2="fb2f5b6e-7915-4f67-843c-30d0980f4ad1" targetNamespace="http://schemas.microsoft.com/office/2006/metadata/properties" ma:root="true" ma:fieldsID="aba008ef743ad9507d3f42b1f6f82e34" ns2:_="">
    <xsd:import namespace="fb2f5b6e-7915-4f67-843c-30d0980f4a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f5b6e-7915-4f67-843c-30d0980f4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8C80B2-3B25-4170-AC88-ABDE8CF53AF5}"/>
</file>

<file path=customXml/itemProps2.xml><?xml version="1.0" encoding="utf-8"?>
<ds:datastoreItem xmlns:ds="http://schemas.openxmlformats.org/officeDocument/2006/customXml" ds:itemID="{82287D44-DD67-4CDB-BFC5-14B25389B5E6}"/>
</file>

<file path=customXml/itemProps3.xml><?xml version="1.0" encoding="utf-8"?>
<ds:datastoreItem xmlns:ds="http://schemas.openxmlformats.org/officeDocument/2006/customXml" ds:itemID="{61E51D2F-9A80-4096-978D-30A9EEA06A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Heitto-ottelut Radiomäl 4.10.15</vt:lpstr>
      <vt:lpstr>Lähtötiedot</vt:lpstr>
      <vt:lpstr>Ahkeran muut tulokset 2015</vt:lpstr>
      <vt:lpstr>'Heitto-ottelut Radiomäl 4.10.15'!Tulostusalue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Karri Rustholkarhu</dc:creator>
  <cp:lastModifiedBy>Rustholkarhu Karri</cp:lastModifiedBy>
  <cp:lastPrinted>2019-09-22T13:15:14Z</cp:lastPrinted>
  <dcterms:created xsi:type="dcterms:W3CDTF">2018-05-13T08:19:33Z</dcterms:created>
  <dcterms:modified xsi:type="dcterms:W3CDTF">2021-01-17T18:34:25Z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20210117203412865</vt:lpwstr>
  </property>
  <property fmtid="{D5CDD505-2E9C-101B-9397-08002B2CF9AE}" pid="3" name="ContentTypeId">
    <vt:lpwstr>0x01010022C89A6504A09D41B205EBC72FF5D04D</vt:lpwstr>
  </property>
</Properties>
</file>