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55" activeTab="1"/>
  </bookViews>
  <sheets>
    <sheet name="Heittoneliottelu" sheetId="21" r:id="rId1"/>
    <sheet name="Heittoviisiottelu" sheetId="22" r:id="rId2"/>
    <sheet name="Lähtötiedot" sheetId="1" r:id="rId3"/>
  </sheets>
  <definedNames>
    <definedName name="_xlnm.Print_Area" localSheetId="0">Heittoneliottelu!$A$1:$M$85</definedName>
    <definedName name="_xlnm.Print_Area" localSheetId="1">Heittoviisiottelu!$A$1:$O$36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1" l="1"/>
  <c r="L17" i="21"/>
  <c r="J17" i="21"/>
  <c r="F17" i="21"/>
  <c r="H84" i="21"/>
  <c r="H83" i="21"/>
  <c r="H82" i="21"/>
  <c r="H81" i="21"/>
  <c r="H71" i="21"/>
  <c r="H70" i="21"/>
  <c r="H68" i="21"/>
  <c r="H69" i="21"/>
  <c r="H67" i="21"/>
  <c r="H66" i="21"/>
  <c r="H65" i="21"/>
  <c r="H64" i="21"/>
  <c r="H63" i="21"/>
  <c r="H62" i="21"/>
  <c r="H61" i="21"/>
  <c r="H60" i="21"/>
  <c r="H47" i="21"/>
  <c r="H46" i="21"/>
  <c r="H45" i="21"/>
  <c r="H44" i="21"/>
  <c r="H43" i="21"/>
  <c r="H42" i="21"/>
  <c r="H41" i="21"/>
  <c r="H40" i="21"/>
  <c r="H39" i="21"/>
  <c r="H21" i="21"/>
  <c r="H20" i="21"/>
  <c r="H19" i="21"/>
  <c r="H18" i="21"/>
  <c r="H16" i="21"/>
  <c r="H6" i="21"/>
  <c r="H5" i="21"/>
  <c r="H4" i="21"/>
  <c r="H77" i="21"/>
  <c r="H76" i="21"/>
  <c r="H75" i="21"/>
  <c r="H56" i="21"/>
  <c r="H55" i="21"/>
  <c r="H53" i="21"/>
  <c r="H54" i="21"/>
  <c r="H52" i="21"/>
  <c r="H51" i="21"/>
  <c r="H35" i="21"/>
  <c r="H34" i="21"/>
  <c r="H33" i="21"/>
  <c r="H32" i="21"/>
  <c r="H31" i="21"/>
  <c r="H30" i="21"/>
  <c r="H29" i="21"/>
  <c r="H28" i="21"/>
  <c r="H27" i="21"/>
  <c r="H26" i="21"/>
  <c r="H25" i="21"/>
  <c r="H12" i="21"/>
  <c r="H11" i="21"/>
  <c r="H10" i="21"/>
  <c r="L83" i="21"/>
  <c r="L82" i="21"/>
  <c r="L81" i="21"/>
  <c r="L71" i="21"/>
  <c r="L70" i="21"/>
  <c r="L68" i="21"/>
  <c r="L69" i="21"/>
  <c r="L67" i="21"/>
  <c r="L66" i="21"/>
  <c r="L65" i="21"/>
  <c r="L64" i="21"/>
  <c r="L63" i="21"/>
  <c r="L62" i="21"/>
  <c r="L61" i="21"/>
  <c r="L60" i="21"/>
  <c r="L47" i="21"/>
  <c r="L46" i="21"/>
  <c r="L45" i="21"/>
  <c r="L44" i="21"/>
  <c r="L43" i="21"/>
  <c r="L42" i="21"/>
  <c r="L41" i="21"/>
  <c r="L40" i="21"/>
  <c r="L39" i="21"/>
  <c r="L21" i="21"/>
  <c r="L20" i="21"/>
  <c r="L19" i="21"/>
  <c r="L18" i="21"/>
  <c r="L16" i="21"/>
  <c r="L6" i="21"/>
  <c r="L5" i="21"/>
  <c r="L4" i="21"/>
  <c r="L77" i="21"/>
  <c r="L76" i="21"/>
  <c r="L75" i="21"/>
  <c r="L56" i="21"/>
  <c r="L55" i="21"/>
  <c r="L53" i="21"/>
  <c r="L54" i="21"/>
  <c r="L52" i="21"/>
  <c r="L51" i="21"/>
  <c r="L35" i="21"/>
  <c r="L34" i="21"/>
  <c r="L33" i="21"/>
  <c r="L32" i="21"/>
  <c r="L31" i="21"/>
  <c r="L30" i="21"/>
  <c r="L29" i="21"/>
  <c r="L28" i="21"/>
  <c r="L27" i="21"/>
  <c r="L26" i="21"/>
  <c r="L25" i="21"/>
  <c r="L12" i="21"/>
  <c r="L11" i="21"/>
  <c r="L10" i="21"/>
  <c r="J84" i="21"/>
  <c r="J83" i="21"/>
  <c r="J82" i="21"/>
  <c r="J81" i="21"/>
  <c r="J71" i="21"/>
  <c r="J70" i="21"/>
  <c r="J68" i="21"/>
  <c r="J69" i="21"/>
  <c r="J67" i="21"/>
  <c r="J66" i="21"/>
  <c r="J65" i="21"/>
  <c r="J64" i="21"/>
  <c r="J63" i="21"/>
  <c r="J62" i="21"/>
  <c r="J61" i="21"/>
  <c r="J60" i="21"/>
  <c r="J47" i="21"/>
  <c r="J46" i="21"/>
  <c r="J45" i="21"/>
  <c r="J44" i="21"/>
  <c r="J43" i="21"/>
  <c r="J42" i="21"/>
  <c r="J41" i="21"/>
  <c r="J40" i="21"/>
  <c r="J39" i="21"/>
  <c r="J21" i="21"/>
  <c r="J20" i="21"/>
  <c r="J19" i="21"/>
  <c r="J18" i="21"/>
  <c r="J16" i="21"/>
  <c r="J6" i="21"/>
  <c r="J5" i="21"/>
  <c r="J4" i="21"/>
  <c r="J77" i="21"/>
  <c r="J76" i="21"/>
  <c r="J75" i="21"/>
  <c r="J56" i="21"/>
  <c r="J55" i="21"/>
  <c r="J53" i="21"/>
  <c r="J54" i="21"/>
  <c r="J52" i="21"/>
  <c r="J51" i="21"/>
  <c r="J35" i="21"/>
  <c r="J34" i="21"/>
  <c r="J33" i="21"/>
  <c r="J32" i="21"/>
  <c r="J31" i="21"/>
  <c r="J30" i="21"/>
  <c r="J29" i="21"/>
  <c r="J28" i="21"/>
  <c r="J27" i="21"/>
  <c r="J26" i="21"/>
  <c r="J25" i="21"/>
  <c r="J12" i="21"/>
  <c r="J11" i="21"/>
  <c r="J10" i="21"/>
  <c r="F84" i="21"/>
  <c r="F83" i="21"/>
  <c r="F82" i="21"/>
  <c r="F81" i="21"/>
  <c r="F6" i="21"/>
  <c r="F5" i="21"/>
  <c r="F4" i="21"/>
  <c r="F71" i="21"/>
  <c r="F70" i="21"/>
  <c r="F68" i="21"/>
  <c r="F69" i="21"/>
  <c r="F67" i="21"/>
  <c r="F66" i="21"/>
  <c r="F65" i="21"/>
  <c r="F64" i="21"/>
  <c r="F63" i="21"/>
  <c r="F62" i="21"/>
  <c r="F61" i="21"/>
  <c r="F60" i="21"/>
  <c r="F47" i="21"/>
  <c r="F46" i="21"/>
  <c r="F45" i="21"/>
  <c r="F44" i="21"/>
  <c r="F43" i="21"/>
  <c r="F42" i="21"/>
  <c r="F41" i="21"/>
  <c r="F40" i="21"/>
  <c r="F39" i="21"/>
  <c r="F21" i="21"/>
  <c r="F20" i="21"/>
  <c r="F19" i="21"/>
  <c r="F18" i="21"/>
  <c r="F16" i="21"/>
  <c r="F77" i="21"/>
  <c r="F76" i="21"/>
  <c r="F75" i="21"/>
  <c r="F56" i="21"/>
  <c r="F55" i="21"/>
  <c r="F53" i="21"/>
  <c r="F54" i="21"/>
  <c r="F52" i="21"/>
  <c r="F51" i="21"/>
  <c r="F35" i="21"/>
  <c r="F34" i="21"/>
  <c r="F33" i="21"/>
  <c r="F32" i="21"/>
  <c r="F31" i="21"/>
  <c r="F30" i="21"/>
  <c r="F29" i="21"/>
  <c r="F28" i="21"/>
  <c r="F27" i="21"/>
  <c r="F26" i="21"/>
  <c r="F25" i="21"/>
  <c r="F12" i="21"/>
  <c r="F11" i="21"/>
  <c r="F10" i="21"/>
  <c r="D17" i="21" l="1"/>
  <c r="F13" i="22"/>
  <c r="F10" i="22"/>
  <c r="F9" i="22"/>
  <c r="F6" i="22"/>
  <c r="F5" i="22"/>
  <c r="H13" i="22"/>
  <c r="H10" i="22"/>
  <c r="H9" i="22"/>
  <c r="H6" i="22"/>
  <c r="H5" i="22"/>
  <c r="J13" i="22"/>
  <c r="J10" i="22"/>
  <c r="J9" i="22"/>
  <c r="J6" i="22"/>
  <c r="J5" i="22"/>
  <c r="N13" i="22"/>
  <c r="N10" i="22"/>
  <c r="N9" i="22"/>
  <c r="N6" i="22"/>
  <c r="N5" i="22"/>
  <c r="L13" i="22"/>
  <c r="L10" i="22"/>
  <c r="L9" i="22"/>
  <c r="L6" i="22"/>
  <c r="L5" i="22"/>
  <c r="H35" i="22"/>
  <c r="H34" i="22"/>
  <c r="H31" i="22"/>
  <c r="H30" i="22"/>
  <c r="H28" i="22"/>
  <c r="H29" i="22"/>
  <c r="H26" i="22"/>
  <c r="H27" i="22"/>
  <c r="H25" i="22"/>
  <c r="H22" i="22"/>
  <c r="H21" i="22"/>
  <c r="H20" i="22"/>
  <c r="H17" i="22"/>
  <c r="H16" i="22"/>
  <c r="N35" i="22"/>
  <c r="N34" i="22"/>
  <c r="N31" i="22"/>
  <c r="N30" i="22"/>
  <c r="N28" i="22"/>
  <c r="N29" i="22"/>
  <c r="N26" i="22"/>
  <c r="N27" i="22"/>
  <c r="N25" i="22"/>
  <c r="N22" i="22"/>
  <c r="N21" i="22"/>
  <c r="N20" i="22"/>
  <c r="N17" i="22"/>
  <c r="N16" i="22"/>
  <c r="L35" i="22"/>
  <c r="L34" i="22"/>
  <c r="L31" i="22"/>
  <c r="L30" i="22"/>
  <c r="L28" i="22"/>
  <c r="L29" i="22"/>
  <c r="L26" i="22"/>
  <c r="L27" i="22"/>
  <c r="L25" i="22"/>
  <c r="L22" i="22"/>
  <c r="L21" i="22"/>
  <c r="L20" i="22"/>
  <c r="L17" i="22"/>
  <c r="L16" i="22"/>
  <c r="J35" i="22"/>
  <c r="J34" i="22"/>
  <c r="J31" i="22"/>
  <c r="J30" i="22"/>
  <c r="J28" i="22"/>
  <c r="J29" i="22"/>
  <c r="J26" i="22"/>
  <c r="J27" i="22"/>
  <c r="J25" i="22"/>
  <c r="J22" i="22"/>
  <c r="J21" i="22"/>
  <c r="J20" i="22"/>
  <c r="J17" i="22"/>
  <c r="J16" i="22"/>
  <c r="F35" i="22"/>
  <c r="F34" i="22"/>
  <c r="F31" i="22"/>
  <c r="F30" i="22"/>
  <c r="F28" i="22"/>
  <c r="F29" i="22"/>
  <c r="F26" i="22"/>
  <c r="F27" i="22"/>
  <c r="F25" i="22"/>
  <c r="F22" i="22"/>
  <c r="F21" i="22"/>
  <c r="F20" i="22"/>
  <c r="F17" i="22"/>
  <c r="F16" i="22"/>
  <c r="D31" i="22" l="1"/>
  <c r="D30" i="22"/>
  <c r="D28" i="22"/>
  <c r="D29" i="22"/>
  <c r="D26" i="22"/>
  <c r="D27" i="22"/>
  <c r="D25" i="22"/>
  <c r="D35" i="22"/>
  <c r="D34" i="22"/>
  <c r="D22" i="22"/>
  <c r="D21" i="22"/>
  <c r="D20" i="22"/>
  <c r="D17" i="22"/>
  <c r="D16" i="22"/>
  <c r="D10" i="22"/>
  <c r="D9" i="22"/>
  <c r="D13" i="22"/>
  <c r="D6" i="22"/>
  <c r="D5" i="22"/>
  <c r="D21" i="21"/>
  <c r="D20" i="21"/>
  <c r="D19" i="21"/>
  <c r="D18" i="21"/>
  <c r="D16" i="21"/>
  <c r="D81" i="21" l="1"/>
  <c r="D83" i="21"/>
  <c r="D82" i="21"/>
  <c r="D84" i="21"/>
  <c r="D71" i="21"/>
  <c r="D77" i="21"/>
  <c r="D75" i="21"/>
  <c r="D76" i="21"/>
  <c r="D44" i="21"/>
  <c r="D43" i="21"/>
  <c r="D52" i="21"/>
  <c r="D56" i="21"/>
  <c r="D70" i="21"/>
  <c r="D42" i="21"/>
  <c r="D39" i="21"/>
  <c r="D66" i="21"/>
  <c r="D68" i="21"/>
  <c r="D69" i="21"/>
  <c r="D62" i="21"/>
  <c r="D60" i="21"/>
  <c r="D63" i="21"/>
  <c r="D61" i="21"/>
  <c r="D64" i="21"/>
  <c r="D65" i="21"/>
  <c r="D67" i="21"/>
  <c r="D55" i="21"/>
  <c r="D41" i="21"/>
  <c r="D54" i="21"/>
  <c r="D53" i="21"/>
  <c r="D51" i="21"/>
  <c r="D46" i="21"/>
  <c r="D40" i="21"/>
  <c r="D47" i="21"/>
  <c r="D45" i="21"/>
  <c r="D35" i="21"/>
  <c r="D34" i="21"/>
  <c r="D31" i="21"/>
  <c r="D28" i="21"/>
  <c r="D30" i="21"/>
  <c r="D32" i="21"/>
  <c r="D33" i="21"/>
  <c r="D26" i="21"/>
  <c r="D27" i="21"/>
  <c r="D25" i="21"/>
  <c r="D29" i="21"/>
  <c r="D4" i="21"/>
  <c r="D5" i="21"/>
  <c r="D6" i="21"/>
  <c r="D10" i="21"/>
  <c r="D12" i="21"/>
  <c r="D11" i="21"/>
</calcChain>
</file>

<file path=xl/sharedStrings.xml><?xml version="1.0" encoding="utf-8"?>
<sst xmlns="http://schemas.openxmlformats.org/spreadsheetml/2006/main" count="309" uniqueCount="113">
  <si>
    <t>kuula</t>
  </si>
  <si>
    <t>kiekko</t>
  </si>
  <si>
    <t>moukari</t>
  </si>
  <si>
    <t>keihäs</t>
  </si>
  <si>
    <t>Lahden Ahkera</t>
  </si>
  <si>
    <t>SEURA</t>
  </si>
  <si>
    <t>P9</t>
  </si>
  <si>
    <t>P11</t>
  </si>
  <si>
    <t>Nastolan Naseva</t>
  </si>
  <si>
    <t>Heinolan Isku</t>
  </si>
  <si>
    <t>P15</t>
  </si>
  <si>
    <t>T15</t>
  </si>
  <si>
    <t>T13</t>
  </si>
  <si>
    <t>T11</t>
  </si>
  <si>
    <t>T9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</si>
  <si>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</si>
  <si>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</si>
  <si>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</si>
  <si>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</si>
  <si>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</si>
  <si>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</si>
  <si>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</si>
  <si>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</si>
  <si>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</si>
  <si>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</si>
  <si>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</si>
  <si>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</si>
  <si>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</si>
  <si>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</si>
  <si>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</si>
  <si>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</si>
  <si>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</si>
  <si>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</si>
  <si>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</si>
  <si>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</si>
  <si>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P13</t>
  </si>
  <si>
    <t>JKU</t>
  </si>
  <si>
    <t>KUULA</t>
  </si>
  <si>
    <t>MOUKARI</t>
  </si>
  <si>
    <t>KEIHÄS</t>
  </si>
  <si>
    <t>KIEKKO</t>
  </si>
  <si>
    <t>Pyry Selin</t>
  </si>
  <si>
    <t>Tobias Moreno</t>
  </si>
  <si>
    <t>Juho Taavila</t>
  </si>
  <si>
    <t>Oliver Koskelainen</t>
  </si>
  <si>
    <t>Sakari Mäkelä</t>
  </si>
  <si>
    <t>Elias Kemppainen</t>
  </si>
  <si>
    <t>Tuomas Kärkkäinen</t>
  </si>
  <si>
    <t>Niilo Kemppainen</t>
  </si>
  <si>
    <t>Tomas Mäkinen</t>
  </si>
  <si>
    <t>Aleksi Kaasinen</t>
  </si>
  <si>
    <t>Alice Koskelainen</t>
  </si>
  <si>
    <t>Alisa Rauhamaa</t>
  </si>
  <si>
    <t>Sinja Johansson</t>
  </si>
  <si>
    <t>Jenni Väänänen</t>
  </si>
  <si>
    <t>Tanja Muotka</t>
  </si>
  <si>
    <t>Kiira Johansson</t>
  </si>
  <si>
    <t>Vilma Ryytty</t>
  </si>
  <si>
    <t>Piitu Jokela</t>
  </si>
  <si>
    <t>Aatu Kangasniemi</t>
  </si>
  <si>
    <t>NurmijYU</t>
  </si>
  <si>
    <t>Markus Vainio</t>
  </si>
  <si>
    <t>Rami Leminen</t>
  </si>
  <si>
    <t>Eero Leminen</t>
  </si>
  <si>
    <t>Iita Alanko</t>
  </si>
  <si>
    <t>Jenny Björkberg</t>
  </si>
  <si>
    <t>Viivi Viikilä</t>
  </si>
  <si>
    <t>Aino Alanko</t>
  </si>
  <si>
    <t>Jasmiina Kärkkäinen</t>
  </si>
  <si>
    <t>Elsa Kemppainen</t>
  </si>
  <si>
    <t>Eric Rinne</t>
  </si>
  <si>
    <t>Viljo Ylitalo</t>
  </si>
  <si>
    <t>Rosalina Rantalainen</t>
  </si>
  <si>
    <t>Meiju Alhola</t>
  </si>
  <si>
    <t>Orimattilan Jymy</t>
  </si>
  <si>
    <t>Tinja Palo</t>
  </si>
  <si>
    <t>Touko Tarvonen</t>
  </si>
  <si>
    <t>Vilja Hautaniemi</t>
  </si>
  <si>
    <t>Eelis Hynninen</t>
  </si>
  <si>
    <t>Hartolan Voima</t>
  </si>
  <si>
    <t>Roni Hynninen</t>
  </si>
  <si>
    <t>Nanna Huvinen</t>
  </si>
  <si>
    <t>Rasmus Rautavirta</t>
  </si>
  <si>
    <t>Tilda Palo</t>
  </si>
  <si>
    <t>Juulia Hintsala</t>
  </si>
  <si>
    <t>Piitu Tourunen</t>
  </si>
  <si>
    <t>Veera Pöyry</t>
  </si>
  <si>
    <t>Valkealan Kajo</t>
  </si>
  <si>
    <t>Iitin Pyrintö</t>
  </si>
  <si>
    <t>Helmi Huopalainen</t>
  </si>
  <si>
    <t>Esbo IF</t>
  </si>
  <si>
    <t>Viivi Kupiainen</t>
  </si>
  <si>
    <t>Erno Paappanen</t>
  </si>
  <si>
    <t>Keravan Urheilijat</t>
  </si>
  <si>
    <t>Vilma Viinikainen</t>
  </si>
  <si>
    <t>Veera Eskelinen</t>
  </si>
  <si>
    <t>Emma Kangassalo</t>
  </si>
  <si>
    <t>Ella Råstedt</t>
  </si>
  <si>
    <t>Valtteri Paksuniemi</t>
  </si>
  <si>
    <t>Sisu Parkkonen</t>
  </si>
  <si>
    <t>Iitu Riekkinen</t>
  </si>
  <si>
    <t>Riina Taipale</t>
  </si>
  <si>
    <t>Pälkäneen Luja-Lukko</t>
  </si>
  <si>
    <t>Lahden piirin Heittocup / Heitto-ottelu 23.8.2020</t>
  </si>
  <si>
    <t>HEITTONELIOTTELU</t>
  </si>
  <si>
    <t>N17</t>
  </si>
  <si>
    <t>Annukka Vainonen</t>
  </si>
  <si>
    <t>Joanna Puukka</t>
  </si>
  <si>
    <t>Viivi Taipale</t>
  </si>
  <si>
    <t>HEITTOVIISIOTTELU</t>
  </si>
  <si>
    <t>PAINO</t>
  </si>
  <si>
    <t>Heittoviisiottelupisteet / kolme suoritusta</t>
  </si>
  <si>
    <t>Lahden piirin Heittocup / Heitto-ottelu 23.8.2020 - ottelupisteet / laskenta SUL 21.10.2020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</si>
</sst>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m_k_-;\-* #,##0\ _m_k_-;_-* &quot;-&quot;\ _m_k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1" fontId="0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43" fontId="7" fillId="0" borderId="0" xfId="1" applyFont="1" applyAlignment="1">
      <alignment horizontal="center"/>
    </xf>
    <xf numFmtId="41" fontId="3" fillId="0" borderId="0" xfId="2" applyFont="1" applyFill="1" applyAlignment="1">
      <alignment horizontal="center"/>
    </xf>
    <xf numFmtId="41" fontId="3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/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left"/>
    </xf>
    <xf numFmtId="1" fontId="0" fillId="5" borderId="0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C6E0B4"/>
      <color rgb="FFF8CBAD"/>
      <color rgb="FFD9D9D9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5"/>
  <sheetViews>
    <sheetView workbookViewId="0">
      <selection activeCell="C17" sqref="C17"/>
    </sheetView>
  </sheetViews>
  <sheetFormatPr defaultColWidth="9.140625" defaultRowHeight="15" x14ac:dyDescent="0.25"/>
  <cols>
    <col min="1" max="1" width="10.7109375" style="26" customWidth="1"/>
    <col min="2" max="4" width="20.7109375" style="26" customWidth="1"/>
    <col min="5" max="6" width="10.7109375" style="26" customWidth="1"/>
    <col min="7" max="7" width="10.7109375" style="36" customWidth="1"/>
    <col min="8" max="8" width="10.7109375" style="37" customWidth="1"/>
    <col min="9" max="10" width="10.7109375" style="26" customWidth="1"/>
    <col min="11" max="11" width="10.7109375" style="36" customWidth="1"/>
    <col min="12" max="12" width="10.7109375" style="37" customWidth="1"/>
    <col min="13" max="14" width="9.140625" style="23"/>
    <col min="15" max="39" width="12.7109375" style="26" customWidth="1"/>
    <col min="40" max="16384" width="9.140625" style="26"/>
  </cols>
  <sheetData>
    <row r="1" spans="1:14" x14ac:dyDescent="0.25">
      <c r="A1" s="38" t="s">
        <v>112</v>
      </c>
      <c r="G1" s="26"/>
      <c r="H1" s="26"/>
      <c r="K1" s="26"/>
      <c r="L1" s="26"/>
    </row>
    <row r="2" spans="1:14" x14ac:dyDescent="0.25">
      <c r="G2" s="26"/>
      <c r="H2" s="26"/>
      <c r="K2" s="26"/>
      <c r="L2" s="26"/>
    </row>
    <row r="3" spans="1:14" s="35" customFormat="1" ht="15" customHeight="1" x14ac:dyDescent="0.25">
      <c r="B3" s="27" t="s">
        <v>105</v>
      </c>
      <c r="C3" s="27" t="s">
        <v>5</v>
      </c>
      <c r="D3" s="28" t="s">
        <v>104</v>
      </c>
      <c r="E3" s="58" t="s">
        <v>37</v>
      </c>
      <c r="F3" s="59"/>
      <c r="G3" s="58" t="s">
        <v>39</v>
      </c>
      <c r="H3" s="59"/>
      <c r="I3" s="58" t="s">
        <v>40</v>
      </c>
      <c r="J3" s="59"/>
      <c r="K3" s="58" t="s">
        <v>38</v>
      </c>
      <c r="L3" s="59"/>
    </row>
    <row r="4" spans="1:14" s="35" customFormat="1" ht="15" customHeight="1" x14ac:dyDescent="0.25">
      <c r="A4" s="30">
        <v>1</v>
      </c>
      <c r="B4" s="30" t="s">
        <v>106</v>
      </c>
      <c r="C4" s="30" t="s">
        <v>88</v>
      </c>
      <c r="D4" s="39">
        <f>F4+L4+H4+J4</f>
        <v>2707</v>
      </c>
      <c r="E4" s="24">
        <v>14.01</v>
      </c>
      <c r="F4" s="54">
        <f t="shared" ref="F4:F6" si="0">ROUNDDOWN(56.0211*((E4)-1.5)^1.05,0)</f>
        <v>795</v>
      </c>
      <c r="G4" s="41">
        <v>37.520000000000003</v>
      </c>
      <c r="H4" s="49">
        <f>ROUNDDOWN(15.9803*((G4)-3.8)^1.04,0)</f>
        <v>620</v>
      </c>
      <c r="I4" s="41">
        <v>42.38</v>
      </c>
      <c r="J4" s="49">
        <f>ROUNDDOWN(12.3311*((I4)-3)^1.1,0)</f>
        <v>701</v>
      </c>
      <c r="K4" s="41">
        <v>34.49</v>
      </c>
      <c r="L4" s="49">
        <f>ROUNDDOWN(17.5458*((K4)-6)^1.05,0)</f>
        <v>591</v>
      </c>
    </row>
    <row r="5" spans="1:14" s="35" customFormat="1" ht="15" customHeight="1" x14ac:dyDescent="0.25">
      <c r="A5" s="32">
        <v>2</v>
      </c>
      <c r="B5" s="32" t="s">
        <v>107</v>
      </c>
      <c r="C5" s="32" t="s">
        <v>88</v>
      </c>
      <c r="D5" s="39">
        <f>F5+L5+H5+J5</f>
        <v>2187</v>
      </c>
      <c r="E5" s="24">
        <v>11.41</v>
      </c>
      <c r="F5" s="55">
        <f t="shared" si="0"/>
        <v>622</v>
      </c>
      <c r="G5" s="24">
        <v>33.67</v>
      </c>
      <c r="H5" s="48">
        <f>ROUNDDOWN(15.9803*((G5)-3.8)^1.04,0)</f>
        <v>546</v>
      </c>
      <c r="I5" s="24">
        <v>26.85</v>
      </c>
      <c r="J5" s="48">
        <f>ROUNDDOWN(12.3311*((I5)-3)^1.1,0)</f>
        <v>403</v>
      </c>
      <c r="K5" s="24">
        <v>35.67</v>
      </c>
      <c r="L5" s="48">
        <f>ROUNDDOWN(17.5458*((K5)-6)^1.05,0)</f>
        <v>616</v>
      </c>
    </row>
    <row r="6" spans="1:14" s="35" customFormat="1" ht="15" customHeight="1" x14ac:dyDescent="0.25">
      <c r="A6" s="33">
        <v>3</v>
      </c>
      <c r="B6" s="33" t="s">
        <v>108</v>
      </c>
      <c r="C6" s="33" t="s">
        <v>102</v>
      </c>
      <c r="D6" s="34">
        <f>F6+L6+H6+J6</f>
        <v>1933</v>
      </c>
      <c r="E6" s="25">
        <v>9.7899999999999991</v>
      </c>
      <c r="F6" s="56">
        <f t="shared" si="0"/>
        <v>516</v>
      </c>
      <c r="G6" s="25">
        <v>26.88</v>
      </c>
      <c r="H6" s="50">
        <f>ROUNDDOWN(15.9803*((G6)-3.8)^1.04,0)</f>
        <v>418</v>
      </c>
      <c r="I6" s="25">
        <v>23.31</v>
      </c>
      <c r="J6" s="50">
        <f>ROUNDDOWN(12.3311*((I6)-3)^1.1,0)</f>
        <v>338</v>
      </c>
      <c r="K6" s="25">
        <v>37.700000000000003</v>
      </c>
      <c r="L6" s="50">
        <f>ROUNDDOWN(17.5458*((K6)-6)^1.05,0)</f>
        <v>661</v>
      </c>
    </row>
    <row r="7" spans="1:14" x14ac:dyDescent="0.25">
      <c r="G7" s="26"/>
      <c r="H7" s="26"/>
      <c r="K7" s="26"/>
      <c r="L7" s="26"/>
    </row>
    <row r="8" spans="1:14" x14ac:dyDescent="0.25">
      <c r="G8" s="26"/>
      <c r="H8" s="26"/>
      <c r="K8" s="26"/>
      <c r="L8" s="26"/>
    </row>
    <row r="9" spans="1:14" ht="15" customHeight="1" x14ac:dyDescent="0.25">
      <c r="B9" s="27" t="s">
        <v>10</v>
      </c>
      <c r="C9" s="27" t="s">
        <v>5</v>
      </c>
      <c r="D9" s="28" t="s">
        <v>104</v>
      </c>
      <c r="E9" s="58" t="s">
        <v>37</v>
      </c>
      <c r="F9" s="59"/>
      <c r="G9" s="58" t="s">
        <v>39</v>
      </c>
      <c r="H9" s="59"/>
      <c r="I9" s="58" t="s">
        <v>40</v>
      </c>
      <c r="J9" s="59"/>
      <c r="K9" s="58" t="s">
        <v>38</v>
      </c>
      <c r="L9" s="59"/>
      <c r="M9" s="26"/>
      <c r="N9" s="26"/>
    </row>
    <row r="10" spans="1:14" ht="15" customHeight="1" x14ac:dyDescent="0.25">
      <c r="A10" s="30">
        <v>1</v>
      </c>
      <c r="B10" s="30" t="s">
        <v>59</v>
      </c>
      <c r="C10" s="30" t="s">
        <v>60</v>
      </c>
      <c r="D10" s="31">
        <f>F10+L10+H10+J10</f>
        <v>3420</v>
      </c>
      <c r="E10" s="41">
        <v>18.690000000000001</v>
      </c>
      <c r="F10" s="49">
        <f>ROUNDDOWN(51.39*((E10)-1.5)^1.05,0)</f>
        <v>1018</v>
      </c>
      <c r="G10" s="41">
        <v>36.93</v>
      </c>
      <c r="H10" s="49">
        <f t="shared" ref="H10:H12" si="1">ROUNDDOWN(10.14*((G10)-7)^1.08,0)</f>
        <v>398</v>
      </c>
      <c r="I10" s="41">
        <v>57.52</v>
      </c>
      <c r="J10" s="49">
        <f>ROUNDDOWN(12.91*((I10)-4)^1.1,0)</f>
        <v>1028</v>
      </c>
      <c r="K10" s="41">
        <v>67.97</v>
      </c>
      <c r="L10" s="49">
        <f>ROUNDDOWN(13.0449*((K10)-7)^1.05,0)</f>
        <v>976</v>
      </c>
      <c r="M10" s="26"/>
      <c r="N10" s="26"/>
    </row>
    <row r="11" spans="1:14" ht="15" customHeight="1" x14ac:dyDescent="0.25">
      <c r="A11" s="32">
        <v>2</v>
      </c>
      <c r="B11" s="32" t="s">
        <v>41</v>
      </c>
      <c r="C11" s="32" t="s">
        <v>4</v>
      </c>
      <c r="D11" s="31">
        <f>F11+L11+H11+J11</f>
        <v>2120</v>
      </c>
      <c r="E11" s="24">
        <v>10.7</v>
      </c>
      <c r="F11" s="48">
        <f>ROUNDDOWN(51.39*((E11)-1.5)^1.05,0)</f>
        <v>528</v>
      </c>
      <c r="G11" s="24">
        <v>39.44</v>
      </c>
      <c r="H11" s="48">
        <f t="shared" si="1"/>
        <v>434</v>
      </c>
      <c r="I11" s="24">
        <v>39.380000000000003</v>
      </c>
      <c r="J11" s="48">
        <f>ROUNDDOWN(12.91*((I11)-4)^1.1,0)</f>
        <v>652</v>
      </c>
      <c r="K11" s="24">
        <v>39.630000000000003</v>
      </c>
      <c r="L11" s="48">
        <f>ROUNDDOWN(13.0449*((K11)-7)^1.05,0)</f>
        <v>506</v>
      </c>
      <c r="M11" s="57"/>
      <c r="N11" s="26"/>
    </row>
    <row r="12" spans="1:14" ht="15" customHeight="1" x14ac:dyDescent="0.25">
      <c r="A12" s="33">
        <v>3</v>
      </c>
      <c r="B12" s="33" t="s">
        <v>78</v>
      </c>
      <c r="C12" s="33" t="s">
        <v>79</v>
      </c>
      <c r="D12" s="34">
        <f>F12+L12+H12+J12</f>
        <v>1208</v>
      </c>
      <c r="E12" s="25">
        <v>9.59</v>
      </c>
      <c r="F12" s="50">
        <f>ROUNDDOWN(51.39*((E12)-1.5)^1.05,0)</f>
        <v>461</v>
      </c>
      <c r="G12" s="25">
        <v>21.06</v>
      </c>
      <c r="H12" s="50">
        <f t="shared" si="1"/>
        <v>176</v>
      </c>
      <c r="I12" s="25">
        <v>26.81</v>
      </c>
      <c r="J12" s="50">
        <f>ROUNDDOWN(12.91*((I12)-4)^1.1,0)</f>
        <v>402</v>
      </c>
      <c r="K12" s="25">
        <v>18.489999999999998</v>
      </c>
      <c r="L12" s="50">
        <f>ROUNDDOWN(13.0449*((K12)-7)^1.05,0)</f>
        <v>169</v>
      </c>
      <c r="M12" s="26"/>
      <c r="N12" s="26"/>
    </row>
    <row r="13" spans="1:14" s="35" customFormat="1" ht="15" customHeight="1" x14ac:dyDescent="0.25"/>
    <row r="14" spans="1:14" s="35" customFormat="1" ht="15" customHeight="1" x14ac:dyDescent="0.25"/>
    <row r="15" spans="1:14" s="35" customFormat="1" ht="15" customHeight="1" x14ac:dyDescent="0.25">
      <c r="B15" s="27" t="s">
        <v>11</v>
      </c>
      <c r="C15" s="27" t="s">
        <v>5</v>
      </c>
      <c r="D15" s="28" t="s">
        <v>104</v>
      </c>
      <c r="E15" s="58" t="s">
        <v>37</v>
      </c>
      <c r="F15" s="59"/>
      <c r="G15" s="58" t="s">
        <v>39</v>
      </c>
      <c r="H15" s="59"/>
      <c r="I15" s="58" t="s">
        <v>40</v>
      </c>
      <c r="J15" s="59"/>
      <c r="K15" s="58" t="s">
        <v>38</v>
      </c>
      <c r="L15" s="59"/>
    </row>
    <row r="16" spans="1:14" s="35" customFormat="1" ht="15" customHeight="1" x14ac:dyDescent="0.25">
      <c r="A16" s="30">
        <v>1</v>
      </c>
      <c r="B16" s="30" t="s">
        <v>91</v>
      </c>
      <c r="C16" s="30" t="s">
        <v>79</v>
      </c>
      <c r="D16" s="40">
        <f>F16+L16+H16+J16</f>
        <v>2293</v>
      </c>
      <c r="E16" s="41">
        <v>10.8</v>
      </c>
      <c r="F16" s="49">
        <f t="shared" ref="F16:F21" si="2">ROUNDDOWN(56.0211*((E16)-1.5)^1.05,0)</f>
        <v>582</v>
      </c>
      <c r="G16" s="41">
        <v>34.049999999999997</v>
      </c>
      <c r="H16" s="49">
        <f t="shared" ref="H16:H21" si="3">ROUNDDOWN(15.9803*((G16)-3.8)^1.04,0)</f>
        <v>554</v>
      </c>
      <c r="I16" s="41">
        <v>37.86</v>
      </c>
      <c r="J16" s="49">
        <f t="shared" ref="J16:J21" si="4">ROUNDDOWN(12.3311*((I16)-3)^1.1,0)</f>
        <v>613</v>
      </c>
      <c r="K16" s="41">
        <v>32.33</v>
      </c>
      <c r="L16" s="49">
        <f t="shared" ref="L16:L21" si="5">ROUNDDOWN(17.5458*((K16)-6)^1.05,0)</f>
        <v>544</v>
      </c>
      <c r="M16" s="26"/>
    </row>
    <row r="17" spans="1:13" s="35" customFormat="1" ht="15" customHeight="1" x14ac:dyDescent="0.25">
      <c r="A17" s="32">
        <v>2</v>
      </c>
      <c r="B17" s="32" t="s">
        <v>53</v>
      </c>
      <c r="C17" s="32" t="s">
        <v>4</v>
      </c>
      <c r="D17" s="39">
        <f>F17+L17+H17+J17</f>
        <v>2064</v>
      </c>
      <c r="E17" s="24">
        <v>8.5</v>
      </c>
      <c r="F17" s="48">
        <f t="shared" si="2"/>
        <v>432</v>
      </c>
      <c r="G17" s="24">
        <v>33.9</v>
      </c>
      <c r="H17" s="48">
        <f t="shared" si="3"/>
        <v>551</v>
      </c>
      <c r="I17" s="24">
        <v>28.27</v>
      </c>
      <c r="J17" s="48">
        <f t="shared" si="4"/>
        <v>430</v>
      </c>
      <c r="K17" s="24">
        <v>37.28</v>
      </c>
      <c r="L17" s="48">
        <f t="shared" si="5"/>
        <v>651</v>
      </c>
      <c r="M17" s="26"/>
    </row>
    <row r="18" spans="1:13" s="35" customFormat="1" ht="15" customHeight="1" x14ac:dyDescent="0.25">
      <c r="A18" s="32">
        <v>3</v>
      </c>
      <c r="B18" s="32" t="s">
        <v>97</v>
      </c>
      <c r="C18" s="32" t="s">
        <v>90</v>
      </c>
      <c r="D18" s="39">
        <f>F18+L18+H18+J18</f>
        <v>2057</v>
      </c>
      <c r="E18" s="24">
        <v>8.82</v>
      </c>
      <c r="F18" s="48">
        <f>ROUNDDOWN(56.0211*((E18)-1.5)^1.05,0)</f>
        <v>452</v>
      </c>
      <c r="G18" s="24">
        <v>36.86</v>
      </c>
      <c r="H18" s="48">
        <f t="shared" si="3"/>
        <v>607</v>
      </c>
      <c r="I18" s="24">
        <v>34.549999999999997</v>
      </c>
      <c r="J18" s="48">
        <f t="shared" si="4"/>
        <v>549</v>
      </c>
      <c r="K18" s="24">
        <v>27.95</v>
      </c>
      <c r="L18" s="48">
        <f t="shared" si="5"/>
        <v>449</v>
      </c>
      <c r="M18" s="26"/>
    </row>
    <row r="19" spans="1:13" s="35" customFormat="1" ht="15" customHeight="1" x14ac:dyDescent="0.25">
      <c r="A19" s="32">
        <v>4</v>
      </c>
      <c r="B19" s="32" t="s">
        <v>51</v>
      </c>
      <c r="C19" s="32" t="s">
        <v>4</v>
      </c>
      <c r="D19" s="39">
        <f>F19+L19+H19+J19</f>
        <v>1993</v>
      </c>
      <c r="E19" s="24">
        <v>9.76</v>
      </c>
      <c r="F19" s="48">
        <f t="shared" si="2"/>
        <v>514</v>
      </c>
      <c r="G19" s="24">
        <v>28.27</v>
      </c>
      <c r="H19" s="48">
        <f t="shared" si="3"/>
        <v>444</v>
      </c>
      <c r="I19" s="24">
        <v>38.14</v>
      </c>
      <c r="J19" s="48">
        <f t="shared" si="4"/>
        <v>618</v>
      </c>
      <c r="K19" s="24">
        <v>26.44</v>
      </c>
      <c r="L19" s="48">
        <f t="shared" si="5"/>
        <v>417</v>
      </c>
      <c r="M19" s="26"/>
    </row>
    <row r="20" spans="1:13" s="35" customFormat="1" ht="15" customHeight="1" x14ac:dyDescent="0.25">
      <c r="A20" s="32">
        <v>5</v>
      </c>
      <c r="B20" s="32" t="s">
        <v>52</v>
      </c>
      <c r="C20" s="32" t="s">
        <v>4</v>
      </c>
      <c r="D20" s="39">
        <f>F20+L20+H20+J20</f>
        <v>1843</v>
      </c>
      <c r="E20" s="24">
        <v>7.6</v>
      </c>
      <c r="F20" s="48">
        <f t="shared" si="2"/>
        <v>374</v>
      </c>
      <c r="G20" s="24">
        <v>28.94</v>
      </c>
      <c r="H20" s="48">
        <f t="shared" si="3"/>
        <v>457</v>
      </c>
      <c r="I20" s="24">
        <v>31.42</v>
      </c>
      <c r="J20" s="48">
        <f t="shared" si="4"/>
        <v>489</v>
      </c>
      <c r="K20" s="24">
        <v>31.38</v>
      </c>
      <c r="L20" s="48">
        <f t="shared" si="5"/>
        <v>523</v>
      </c>
      <c r="M20" s="26"/>
    </row>
    <row r="21" spans="1:13" s="35" customFormat="1" ht="15" customHeight="1" x14ac:dyDescent="0.25">
      <c r="A21" s="33">
        <v>6</v>
      </c>
      <c r="B21" s="33" t="s">
        <v>77</v>
      </c>
      <c r="C21" s="33" t="s">
        <v>4</v>
      </c>
      <c r="D21" s="34">
        <f>F21+L21+H21+J21</f>
        <v>1476</v>
      </c>
      <c r="E21" s="25">
        <v>8.8699999999999992</v>
      </c>
      <c r="F21" s="50">
        <f t="shared" si="2"/>
        <v>456</v>
      </c>
      <c r="G21" s="25">
        <v>27.93</v>
      </c>
      <c r="H21" s="50">
        <f t="shared" si="3"/>
        <v>437</v>
      </c>
      <c r="I21" s="25">
        <v>21.42</v>
      </c>
      <c r="J21" s="50">
        <f t="shared" si="4"/>
        <v>303</v>
      </c>
      <c r="K21" s="25">
        <v>20.010000000000002</v>
      </c>
      <c r="L21" s="50">
        <f t="shared" si="5"/>
        <v>280</v>
      </c>
      <c r="M21" s="26"/>
    </row>
    <row r="22" spans="1:13" s="35" customFormat="1" ht="15" customHeight="1" x14ac:dyDescent="0.25">
      <c r="M22" s="26"/>
    </row>
    <row r="23" spans="1:13" s="35" customFormat="1" ht="15" customHeight="1" x14ac:dyDescent="0.25">
      <c r="M23" s="26"/>
    </row>
    <row r="24" spans="1:13" s="35" customFormat="1" ht="15" customHeight="1" x14ac:dyDescent="0.25">
      <c r="A24" s="42"/>
      <c r="B24" s="27" t="s">
        <v>35</v>
      </c>
      <c r="C24" s="27" t="s">
        <v>5</v>
      </c>
      <c r="D24" s="28" t="s">
        <v>104</v>
      </c>
      <c r="E24" s="58" t="s">
        <v>37</v>
      </c>
      <c r="F24" s="59"/>
      <c r="G24" s="58" t="s">
        <v>39</v>
      </c>
      <c r="H24" s="59"/>
      <c r="I24" s="58" t="s">
        <v>40</v>
      </c>
      <c r="J24" s="59"/>
      <c r="K24" s="58" t="s">
        <v>38</v>
      </c>
      <c r="L24" s="59"/>
      <c r="M24" s="26"/>
    </row>
    <row r="25" spans="1:13" s="35" customFormat="1" ht="15" customHeight="1" x14ac:dyDescent="0.25">
      <c r="A25" s="30">
        <v>1</v>
      </c>
      <c r="B25" s="30" t="s">
        <v>98</v>
      </c>
      <c r="C25" s="30" t="s">
        <v>36</v>
      </c>
      <c r="D25" s="40">
        <f>F25+L25+H25+J25</f>
        <v>2501</v>
      </c>
      <c r="E25" s="41">
        <v>13.05</v>
      </c>
      <c r="F25" s="49">
        <f t="shared" ref="F25:F35" si="6">ROUNDDOWN(51.39*((E25)-1.5)^1.05,0)</f>
        <v>670</v>
      </c>
      <c r="G25" s="41">
        <v>42.3</v>
      </c>
      <c r="H25" s="49">
        <f t="shared" ref="H25:H35" si="7">ROUNDDOWN(10.14*((G25)-7)^1.08,0)</f>
        <v>476</v>
      </c>
      <c r="I25" s="41">
        <v>38.31</v>
      </c>
      <c r="J25" s="49">
        <f t="shared" ref="J25:J35" si="8">ROUNDDOWN(12.91*((I25)-4)^1.1,0)</f>
        <v>630</v>
      </c>
      <c r="K25" s="41">
        <v>52.94</v>
      </c>
      <c r="L25" s="49">
        <f t="shared" ref="L25:L35" si="9">ROUNDDOWN(13.0449*((K25)-7)^1.05,0)</f>
        <v>725</v>
      </c>
      <c r="M25" s="26"/>
    </row>
    <row r="26" spans="1:13" s="35" customFormat="1" ht="15" customHeight="1" x14ac:dyDescent="0.25">
      <c r="A26" s="32">
        <v>2</v>
      </c>
      <c r="B26" s="32" t="s">
        <v>42</v>
      </c>
      <c r="C26" s="32" t="s">
        <v>4</v>
      </c>
      <c r="D26" s="39">
        <f>F26+L26+H26+J26</f>
        <v>2290</v>
      </c>
      <c r="E26" s="24">
        <v>13.56</v>
      </c>
      <c r="F26" s="48">
        <f t="shared" si="6"/>
        <v>701</v>
      </c>
      <c r="G26" s="24">
        <v>34.729999999999997</v>
      </c>
      <c r="H26" s="48">
        <f t="shared" si="7"/>
        <v>366</v>
      </c>
      <c r="I26" s="24">
        <v>43.31</v>
      </c>
      <c r="J26" s="48">
        <f t="shared" si="8"/>
        <v>732</v>
      </c>
      <c r="K26" s="24">
        <v>38.69</v>
      </c>
      <c r="L26" s="48">
        <f t="shared" si="9"/>
        <v>491</v>
      </c>
      <c r="M26" s="26"/>
    </row>
    <row r="27" spans="1:13" s="35" customFormat="1" ht="15" customHeight="1" x14ac:dyDescent="0.25">
      <c r="A27" s="32">
        <v>3</v>
      </c>
      <c r="B27" s="32" t="s">
        <v>44</v>
      </c>
      <c r="C27" s="32" t="s">
        <v>4</v>
      </c>
      <c r="D27" s="39">
        <f>F27+L27+H27+J27</f>
        <v>1975</v>
      </c>
      <c r="E27" s="24">
        <v>11.4</v>
      </c>
      <c r="F27" s="48">
        <f t="shared" si="6"/>
        <v>570</v>
      </c>
      <c r="G27" s="24">
        <v>39.74</v>
      </c>
      <c r="H27" s="48">
        <f t="shared" si="7"/>
        <v>438</v>
      </c>
      <c r="I27" s="24">
        <v>37.29</v>
      </c>
      <c r="J27" s="48">
        <f t="shared" si="8"/>
        <v>610</v>
      </c>
      <c r="K27" s="24">
        <v>30.43</v>
      </c>
      <c r="L27" s="48">
        <f t="shared" si="9"/>
        <v>357</v>
      </c>
      <c r="M27" s="26"/>
    </row>
    <row r="28" spans="1:13" s="35" customFormat="1" ht="15" customHeight="1" x14ac:dyDescent="0.25">
      <c r="A28" s="32">
        <v>4</v>
      </c>
      <c r="B28" s="32" t="s">
        <v>43</v>
      </c>
      <c r="C28" s="32" t="s">
        <v>8</v>
      </c>
      <c r="D28" s="39">
        <f>F28+L28+H28+J28</f>
        <v>1866</v>
      </c>
      <c r="E28" s="24">
        <v>10.94</v>
      </c>
      <c r="F28" s="48">
        <f t="shared" si="6"/>
        <v>542</v>
      </c>
      <c r="G28" s="24">
        <v>35.82</v>
      </c>
      <c r="H28" s="48">
        <f t="shared" si="7"/>
        <v>382</v>
      </c>
      <c r="I28" s="24">
        <v>37.409999999999997</v>
      </c>
      <c r="J28" s="48">
        <f t="shared" si="8"/>
        <v>612</v>
      </c>
      <c r="K28" s="24">
        <v>28.72</v>
      </c>
      <c r="L28" s="48">
        <f t="shared" si="9"/>
        <v>330</v>
      </c>
      <c r="M28" s="26"/>
    </row>
    <row r="29" spans="1:13" s="35" customFormat="1" ht="15" customHeight="1" x14ac:dyDescent="0.25">
      <c r="A29" s="32">
        <v>5</v>
      </c>
      <c r="B29" s="32" t="s">
        <v>45</v>
      </c>
      <c r="C29" s="32" t="s">
        <v>4</v>
      </c>
      <c r="D29" s="39">
        <f>F29+L29+H29+J29</f>
        <v>1415</v>
      </c>
      <c r="E29" s="24">
        <v>8.34</v>
      </c>
      <c r="F29" s="48">
        <f t="shared" si="6"/>
        <v>386</v>
      </c>
      <c r="G29" s="24">
        <v>27.12</v>
      </c>
      <c r="H29" s="48">
        <f t="shared" si="7"/>
        <v>259</v>
      </c>
      <c r="I29" s="24">
        <v>23.98</v>
      </c>
      <c r="J29" s="48">
        <f t="shared" si="8"/>
        <v>348</v>
      </c>
      <c r="K29" s="24">
        <v>34.43</v>
      </c>
      <c r="L29" s="48">
        <f t="shared" si="9"/>
        <v>422</v>
      </c>
      <c r="M29" s="26"/>
    </row>
    <row r="30" spans="1:13" s="35" customFormat="1" ht="15" customHeight="1" x14ac:dyDescent="0.25">
      <c r="A30" s="32">
        <v>6</v>
      </c>
      <c r="B30" s="32" t="s">
        <v>46</v>
      </c>
      <c r="C30" s="32" t="s">
        <v>8</v>
      </c>
      <c r="D30" s="39">
        <f>F30+L30+H30+J30</f>
        <v>1338</v>
      </c>
      <c r="E30" s="24">
        <v>8.8000000000000007</v>
      </c>
      <c r="F30" s="48">
        <f t="shared" si="6"/>
        <v>414</v>
      </c>
      <c r="G30" s="24">
        <v>36.64</v>
      </c>
      <c r="H30" s="48">
        <f t="shared" si="7"/>
        <v>394</v>
      </c>
      <c r="I30" s="24">
        <v>23.08</v>
      </c>
      <c r="J30" s="48">
        <f t="shared" si="8"/>
        <v>330</v>
      </c>
      <c r="K30" s="24">
        <v>20.5</v>
      </c>
      <c r="L30" s="48">
        <f t="shared" si="9"/>
        <v>200</v>
      </c>
      <c r="M30" s="26"/>
    </row>
    <row r="31" spans="1:13" s="35" customFormat="1" ht="15" customHeight="1" x14ac:dyDescent="0.25">
      <c r="A31" s="32">
        <v>7</v>
      </c>
      <c r="B31" s="32" t="s">
        <v>47</v>
      </c>
      <c r="C31" s="32" t="s">
        <v>4</v>
      </c>
      <c r="D31" s="39">
        <f>F31+L31+H31+J31</f>
        <v>1321</v>
      </c>
      <c r="E31" s="24">
        <v>7.58</v>
      </c>
      <c r="F31" s="48">
        <f t="shared" si="6"/>
        <v>341</v>
      </c>
      <c r="G31" s="24">
        <v>36.79</v>
      </c>
      <c r="H31" s="48">
        <f t="shared" si="7"/>
        <v>396</v>
      </c>
      <c r="I31" s="24">
        <v>27.7</v>
      </c>
      <c r="J31" s="48">
        <f t="shared" si="8"/>
        <v>419</v>
      </c>
      <c r="K31" s="24">
        <v>18.239999999999998</v>
      </c>
      <c r="L31" s="48">
        <f t="shared" si="9"/>
        <v>165</v>
      </c>
      <c r="M31" s="26"/>
    </row>
    <row r="32" spans="1:13" s="35" customFormat="1" ht="15" customHeight="1" x14ac:dyDescent="0.25">
      <c r="A32" s="32">
        <v>8</v>
      </c>
      <c r="B32" s="32" t="s">
        <v>76</v>
      </c>
      <c r="C32" s="32" t="s">
        <v>4</v>
      </c>
      <c r="D32" s="39">
        <f>F32+L32+H32+J32</f>
        <v>1273</v>
      </c>
      <c r="E32" s="24">
        <v>8.15</v>
      </c>
      <c r="F32" s="48">
        <f t="shared" si="6"/>
        <v>375</v>
      </c>
      <c r="G32" s="24">
        <v>28.78</v>
      </c>
      <c r="H32" s="48">
        <f t="shared" si="7"/>
        <v>282</v>
      </c>
      <c r="I32" s="24">
        <v>26.69</v>
      </c>
      <c r="J32" s="48">
        <f t="shared" si="8"/>
        <v>400</v>
      </c>
      <c r="K32" s="24">
        <v>21.54</v>
      </c>
      <c r="L32" s="48">
        <f t="shared" si="9"/>
        <v>216</v>
      </c>
      <c r="M32" s="26"/>
    </row>
    <row r="33" spans="1:13" s="35" customFormat="1" ht="15" customHeight="1" x14ac:dyDescent="0.25">
      <c r="A33" s="32">
        <v>9</v>
      </c>
      <c r="B33" s="32" t="s">
        <v>92</v>
      </c>
      <c r="C33" s="32" t="s">
        <v>93</v>
      </c>
      <c r="D33" s="39">
        <f>F33+L33+H33+J33</f>
        <v>1238</v>
      </c>
      <c r="E33" s="24">
        <v>8.18</v>
      </c>
      <c r="F33" s="48">
        <f t="shared" si="6"/>
        <v>377</v>
      </c>
      <c r="G33" s="24">
        <v>33.979999999999997</v>
      </c>
      <c r="H33" s="48">
        <f t="shared" si="7"/>
        <v>356</v>
      </c>
      <c r="I33" s="24">
        <v>23.33</v>
      </c>
      <c r="J33" s="48">
        <f t="shared" si="8"/>
        <v>335</v>
      </c>
      <c r="K33" s="24">
        <v>18.57</v>
      </c>
      <c r="L33" s="48">
        <f t="shared" si="9"/>
        <v>170</v>
      </c>
      <c r="M33" s="26"/>
    </row>
    <row r="34" spans="1:13" s="35" customFormat="1" ht="15" customHeight="1" x14ac:dyDescent="0.25">
      <c r="A34" s="32">
        <v>10</v>
      </c>
      <c r="B34" s="32" t="s">
        <v>61</v>
      </c>
      <c r="C34" s="32" t="s">
        <v>4</v>
      </c>
      <c r="D34" s="39">
        <f>F34+L34+H34+J34</f>
        <v>1199</v>
      </c>
      <c r="E34" s="24">
        <v>8.66</v>
      </c>
      <c r="F34" s="48">
        <f t="shared" si="6"/>
        <v>406</v>
      </c>
      <c r="G34" s="24">
        <v>23.2</v>
      </c>
      <c r="H34" s="48">
        <f t="shared" si="7"/>
        <v>205</v>
      </c>
      <c r="I34" s="24">
        <v>26.35</v>
      </c>
      <c r="J34" s="48">
        <f t="shared" si="8"/>
        <v>393</v>
      </c>
      <c r="K34" s="24">
        <v>20.2</v>
      </c>
      <c r="L34" s="48">
        <f t="shared" si="9"/>
        <v>195</v>
      </c>
      <c r="M34" s="26"/>
    </row>
    <row r="35" spans="1:13" s="35" customFormat="1" ht="15" customHeight="1" x14ac:dyDescent="0.25">
      <c r="A35" s="33">
        <v>11</v>
      </c>
      <c r="B35" s="33" t="s">
        <v>99</v>
      </c>
      <c r="C35" s="33" t="s">
        <v>87</v>
      </c>
      <c r="D35" s="34">
        <f>F35+L35+H35+J35</f>
        <v>1128</v>
      </c>
      <c r="E35" s="25">
        <v>7.08</v>
      </c>
      <c r="F35" s="50">
        <f t="shared" si="6"/>
        <v>312</v>
      </c>
      <c r="G35" s="25">
        <v>29.16</v>
      </c>
      <c r="H35" s="50">
        <f t="shared" si="7"/>
        <v>287</v>
      </c>
      <c r="I35" s="25">
        <v>21.57</v>
      </c>
      <c r="J35" s="50">
        <f t="shared" si="8"/>
        <v>302</v>
      </c>
      <c r="K35" s="25">
        <v>22.2</v>
      </c>
      <c r="L35" s="50">
        <f t="shared" si="9"/>
        <v>227</v>
      </c>
      <c r="M35" s="26"/>
    </row>
    <row r="36" spans="1:13" s="35" customFormat="1" ht="15" customHeight="1" x14ac:dyDescent="0.25">
      <c r="M36" s="26"/>
    </row>
    <row r="37" spans="1:13" s="35" customFormat="1" ht="15" customHeight="1" x14ac:dyDescent="0.25">
      <c r="M37" s="26"/>
    </row>
    <row r="38" spans="1:13" s="35" customFormat="1" ht="15" customHeight="1" x14ac:dyDescent="0.25">
      <c r="A38" s="42"/>
      <c r="B38" s="27" t="s">
        <v>12</v>
      </c>
      <c r="C38" s="27" t="s">
        <v>5</v>
      </c>
      <c r="D38" s="28" t="s">
        <v>104</v>
      </c>
      <c r="E38" s="58" t="s">
        <v>37</v>
      </c>
      <c r="F38" s="59"/>
      <c r="G38" s="58" t="s">
        <v>39</v>
      </c>
      <c r="H38" s="59"/>
      <c r="I38" s="58" t="s">
        <v>40</v>
      </c>
      <c r="J38" s="59"/>
      <c r="K38" s="58" t="s">
        <v>38</v>
      </c>
      <c r="L38" s="59"/>
      <c r="M38" s="26"/>
    </row>
    <row r="39" spans="1:13" s="35" customFormat="1" ht="15" customHeight="1" x14ac:dyDescent="0.25">
      <c r="A39" s="30">
        <v>1</v>
      </c>
      <c r="B39" s="32" t="s">
        <v>54</v>
      </c>
      <c r="C39" s="32" t="s">
        <v>4</v>
      </c>
      <c r="D39" s="39">
        <f>F39+L39+H39+J39</f>
        <v>2479</v>
      </c>
      <c r="E39" s="41">
        <v>10.37</v>
      </c>
      <c r="F39" s="49">
        <f t="shared" ref="F39:F47" si="10">ROUNDDOWN(56.0211*((E39)-1.5)^1.05,0)</f>
        <v>554</v>
      </c>
      <c r="G39" s="41">
        <v>39.18</v>
      </c>
      <c r="H39" s="49">
        <f t="shared" ref="H39:H47" si="11">ROUNDDOWN(15.9803*((G39)-3.8)^1.04,0)</f>
        <v>652</v>
      </c>
      <c r="I39" s="41">
        <v>41.49</v>
      </c>
      <c r="J39" s="49">
        <f t="shared" ref="J39:J47" si="12">ROUNDDOWN(12.3311*((I39)-3)^1.1,0)</f>
        <v>683</v>
      </c>
      <c r="K39" s="41">
        <v>34.47</v>
      </c>
      <c r="L39" s="49">
        <f t="shared" ref="L39:L47" si="13">ROUNDDOWN(17.5458*((K39)-6)^1.05,0)</f>
        <v>590</v>
      </c>
      <c r="M39" s="26"/>
    </row>
    <row r="40" spans="1:13" s="35" customFormat="1" ht="15" customHeight="1" x14ac:dyDescent="0.25">
      <c r="A40" s="32">
        <v>2</v>
      </c>
      <c r="B40" s="32" t="s">
        <v>81</v>
      </c>
      <c r="C40" s="32" t="s">
        <v>9</v>
      </c>
      <c r="D40" s="39">
        <f>F40+L40+H40+J40</f>
        <v>2110</v>
      </c>
      <c r="E40" s="24">
        <v>10.17</v>
      </c>
      <c r="F40" s="48">
        <f t="shared" si="10"/>
        <v>541</v>
      </c>
      <c r="G40" s="24">
        <v>26.94</v>
      </c>
      <c r="H40" s="48">
        <f t="shared" si="11"/>
        <v>419</v>
      </c>
      <c r="I40" s="24">
        <v>36.74</v>
      </c>
      <c r="J40" s="48">
        <f t="shared" si="12"/>
        <v>591</v>
      </c>
      <c r="K40" s="24">
        <v>33.020000000000003</v>
      </c>
      <c r="L40" s="48">
        <f t="shared" si="13"/>
        <v>559</v>
      </c>
      <c r="M40" s="26"/>
    </row>
    <row r="41" spans="1:13" s="35" customFormat="1" ht="15" customHeight="1" x14ac:dyDescent="0.25">
      <c r="A41" s="32">
        <v>3</v>
      </c>
      <c r="B41" s="32" t="s">
        <v>100</v>
      </c>
      <c r="C41" s="32" t="s">
        <v>36</v>
      </c>
      <c r="D41" s="39">
        <f>F41+L41+H41+J41</f>
        <v>2024</v>
      </c>
      <c r="E41" s="24">
        <v>9.1300000000000008</v>
      </c>
      <c r="F41" s="48">
        <f t="shared" si="10"/>
        <v>473</v>
      </c>
      <c r="G41" s="24">
        <v>28.4</v>
      </c>
      <c r="H41" s="48">
        <f t="shared" si="11"/>
        <v>446</v>
      </c>
      <c r="I41" s="24">
        <v>35.840000000000003</v>
      </c>
      <c r="J41" s="48">
        <f t="shared" si="12"/>
        <v>574</v>
      </c>
      <c r="K41" s="24">
        <v>31.76</v>
      </c>
      <c r="L41" s="48">
        <f t="shared" si="13"/>
        <v>531</v>
      </c>
      <c r="M41" s="26"/>
    </row>
    <row r="42" spans="1:13" s="35" customFormat="1" ht="15" customHeight="1" x14ac:dyDescent="0.25">
      <c r="A42" s="32">
        <v>4</v>
      </c>
      <c r="B42" s="32" t="s">
        <v>55</v>
      </c>
      <c r="C42" s="32" t="s">
        <v>4</v>
      </c>
      <c r="D42" s="39">
        <f>F42+L42+H42+J42</f>
        <v>1785</v>
      </c>
      <c r="E42" s="24">
        <v>8.23</v>
      </c>
      <c r="F42" s="48">
        <f t="shared" si="10"/>
        <v>414</v>
      </c>
      <c r="G42" s="24">
        <v>25.11</v>
      </c>
      <c r="H42" s="48">
        <f t="shared" si="11"/>
        <v>384</v>
      </c>
      <c r="I42" s="24">
        <v>33.61</v>
      </c>
      <c r="J42" s="48">
        <f t="shared" si="12"/>
        <v>531</v>
      </c>
      <c r="K42" s="24">
        <v>28.26</v>
      </c>
      <c r="L42" s="48">
        <f t="shared" si="13"/>
        <v>456</v>
      </c>
      <c r="M42" s="26"/>
    </row>
    <row r="43" spans="1:13" s="35" customFormat="1" ht="15" customHeight="1" x14ac:dyDescent="0.25">
      <c r="A43" s="32">
        <v>5</v>
      </c>
      <c r="B43" s="32" t="s">
        <v>56</v>
      </c>
      <c r="C43" s="32" t="s">
        <v>9</v>
      </c>
      <c r="D43" s="39">
        <f>F43+L43+H43+J43</f>
        <v>1627</v>
      </c>
      <c r="E43" s="24">
        <v>8.94</v>
      </c>
      <c r="F43" s="48">
        <f t="shared" si="10"/>
        <v>460</v>
      </c>
      <c r="G43" s="24">
        <v>20.88</v>
      </c>
      <c r="H43" s="48">
        <f t="shared" si="11"/>
        <v>305</v>
      </c>
      <c r="I43" s="24">
        <v>19.61</v>
      </c>
      <c r="J43" s="48">
        <f t="shared" si="12"/>
        <v>271</v>
      </c>
      <c r="K43" s="24">
        <v>34.53</v>
      </c>
      <c r="L43" s="48">
        <f t="shared" si="13"/>
        <v>591</v>
      </c>
      <c r="M43" s="26"/>
    </row>
    <row r="44" spans="1:13" s="35" customFormat="1" ht="15" customHeight="1" x14ac:dyDescent="0.25">
      <c r="A44" s="32">
        <v>6</v>
      </c>
      <c r="B44" s="32" t="s">
        <v>86</v>
      </c>
      <c r="C44" s="32" t="s">
        <v>4</v>
      </c>
      <c r="D44" s="39">
        <f>F44+L44+H44+J44</f>
        <v>1603</v>
      </c>
      <c r="E44" s="24">
        <v>9.44</v>
      </c>
      <c r="F44" s="48">
        <f t="shared" si="10"/>
        <v>493</v>
      </c>
      <c r="G44" s="24">
        <v>24.58</v>
      </c>
      <c r="H44" s="48">
        <f t="shared" si="11"/>
        <v>374</v>
      </c>
      <c r="I44" s="24">
        <v>19.66</v>
      </c>
      <c r="J44" s="48">
        <f t="shared" si="12"/>
        <v>272</v>
      </c>
      <c r="K44" s="24">
        <v>28.65</v>
      </c>
      <c r="L44" s="48">
        <f t="shared" si="13"/>
        <v>464</v>
      </c>
      <c r="M44" s="26"/>
    </row>
    <row r="45" spans="1:13" s="35" customFormat="1" ht="15" customHeight="1" x14ac:dyDescent="0.25">
      <c r="A45" s="32">
        <v>7</v>
      </c>
      <c r="B45" s="32" t="s">
        <v>85</v>
      </c>
      <c r="C45" s="32" t="s">
        <v>4</v>
      </c>
      <c r="D45" s="39">
        <f>F45+L45+H45+J45</f>
        <v>1561</v>
      </c>
      <c r="E45" s="24">
        <v>8.8800000000000008</v>
      </c>
      <c r="F45" s="48">
        <f t="shared" si="10"/>
        <v>456</v>
      </c>
      <c r="G45" s="24">
        <v>33.14</v>
      </c>
      <c r="H45" s="48">
        <f t="shared" si="11"/>
        <v>536</v>
      </c>
      <c r="I45" s="24">
        <v>21.85</v>
      </c>
      <c r="J45" s="48">
        <f t="shared" si="12"/>
        <v>311</v>
      </c>
      <c r="K45" s="24">
        <v>18.97</v>
      </c>
      <c r="L45" s="48">
        <f t="shared" si="13"/>
        <v>258</v>
      </c>
      <c r="M45" s="26"/>
    </row>
    <row r="46" spans="1:13" s="35" customFormat="1" ht="15" customHeight="1" x14ac:dyDescent="0.25">
      <c r="A46" s="32">
        <v>8</v>
      </c>
      <c r="B46" s="32" t="s">
        <v>89</v>
      </c>
      <c r="C46" s="32" t="s">
        <v>87</v>
      </c>
      <c r="D46" s="39">
        <f>F46+L46+H46+J46</f>
        <v>1418</v>
      </c>
      <c r="E46" s="24">
        <v>8.16</v>
      </c>
      <c r="F46" s="48">
        <f t="shared" si="10"/>
        <v>410</v>
      </c>
      <c r="G46" s="24">
        <v>26.57</v>
      </c>
      <c r="H46" s="48">
        <f t="shared" si="11"/>
        <v>412</v>
      </c>
      <c r="I46" s="24">
        <v>23.6</v>
      </c>
      <c r="J46" s="48">
        <f t="shared" si="12"/>
        <v>343</v>
      </c>
      <c r="K46" s="24">
        <v>18.739999999999998</v>
      </c>
      <c r="L46" s="48">
        <f t="shared" si="13"/>
        <v>253</v>
      </c>
      <c r="M46" s="26"/>
    </row>
    <row r="47" spans="1:13" s="35" customFormat="1" ht="15" customHeight="1" x14ac:dyDescent="0.25">
      <c r="A47" s="32">
        <v>9</v>
      </c>
      <c r="B47" s="33" t="s">
        <v>57</v>
      </c>
      <c r="C47" s="33" t="s">
        <v>4</v>
      </c>
      <c r="D47" s="34">
        <f>F47+L47+H47+J47</f>
        <v>1363</v>
      </c>
      <c r="E47" s="25">
        <v>9.02</v>
      </c>
      <c r="F47" s="50">
        <f t="shared" si="10"/>
        <v>465</v>
      </c>
      <c r="G47" s="25">
        <v>19.75</v>
      </c>
      <c r="H47" s="50">
        <f t="shared" si="11"/>
        <v>284</v>
      </c>
      <c r="I47" s="25">
        <v>23.8</v>
      </c>
      <c r="J47" s="50">
        <f t="shared" si="12"/>
        <v>347</v>
      </c>
      <c r="K47" s="25">
        <v>19.399999999999999</v>
      </c>
      <c r="L47" s="50">
        <f t="shared" si="13"/>
        <v>267</v>
      </c>
      <c r="M47" s="26"/>
    </row>
    <row r="48" spans="1:13" s="35" customFormat="1" ht="15" customHeight="1" x14ac:dyDescent="0.25">
      <c r="A48" s="43"/>
      <c r="M48" s="26"/>
    </row>
    <row r="49" spans="1:13" s="35" customFormat="1" ht="15" customHeight="1" x14ac:dyDescent="0.25">
      <c r="M49" s="26"/>
    </row>
    <row r="50" spans="1:13" s="35" customFormat="1" ht="15" customHeight="1" x14ac:dyDescent="0.25">
      <c r="A50" s="42"/>
      <c r="B50" s="27" t="s">
        <v>7</v>
      </c>
      <c r="C50" s="27" t="s">
        <v>5</v>
      </c>
      <c r="D50" s="28" t="s">
        <v>104</v>
      </c>
      <c r="E50" s="58" t="s">
        <v>37</v>
      </c>
      <c r="F50" s="59"/>
      <c r="G50" s="58" t="s">
        <v>39</v>
      </c>
      <c r="H50" s="59"/>
      <c r="I50" s="58" t="s">
        <v>40</v>
      </c>
      <c r="J50" s="59"/>
      <c r="K50" s="58" t="s">
        <v>38</v>
      </c>
      <c r="L50" s="59"/>
      <c r="M50" s="26"/>
    </row>
    <row r="51" spans="1:13" s="35" customFormat="1" ht="15" customHeight="1" x14ac:dyDescent="0.25">
      <c r="A51" s="30">
        <v>1</v>
      </c>
      <c r="B51" s="30" t="s">
        <v>48</v>
      </c>
      <c r="C51" s="30" t="s">
        <v>8</v>
      </c>
      <c r="D51" s="40">
        <f>F51+L51+H51+J51</f>
        <v>1180</v>
      </c>
      <c r="E51" s="41">
        <v>7.13</v>
      </c>
      <c r="F51" s="49">
        <f t="shared" ref="F51:F56" si="14">ROUNDDOWN(51.39*((E51)-1.5)^1.05,0)</f>
        <v>315</v>
      </c>
      <c r="G51" s="41">
        <v>27.67</v>
      </c>
      <c r="H51" s="49">
        <f t="shared" ref="H51:H56" si="15">ROUNDDOWN(10.14*((G51)-7)^1.08,0)</f>
        <v>267</v>
      </c>
      <c r="I51" s="41">
        <v>25.63</v>
      </c>
      <c r="J51" s="49">
        <f t="shared" ref="J51:J56" si="16">ROUNDDOWN(12.91*((I51)-4)^1.1,0)</f>
        <v>379</v>
      </c>
      <c r="K51" s="41">
        <v>21.74</v>
      </c>
      <c r="L51" s="49">
        <f t="shared" ref="L51:L56" si="17">ROUNDDOWN(13.0449*((K51)-7)^1.05,0)</f>
        <v>219</v>
      </c>
      <c r="M51" s="26"/>
    </row>
    <row r="52" spans="1:13" s="35" customFormat="1" ht="15" customHeight="1" x14ac:dyDescent="0.25">
      <c r="A52" s="32">
        <v>2</v>
      </c>
      <c r="B52" s="32" t="s">
        <v>70</v>
      </c>
      <c r="C52" s="32" t="s">
        <v>4</v>
      </c>
      <c r="D52" s="39">
        <f>F52+L52+H52+J52</f>
        <v>989</v>
      </c>
      <c r="E52" s="24">
        <v>6.28</v>
      </c>
      <c r="F52" s="48">
        <f t="shared" si="14"/>
        <v>265</v>
      </c>
      <c r="G52" s="24">
        <v>29.2</v>
      </c>
      <c r="H52" s="48">
        <f t="shared" si="15"/>
        <v>288</v>
      </c>
      <c r="I52" s="24">
        <v>14.99</v>
      </c>
      <c r="J52" s="48">
        <f t="shared" si="16"/>
        <v>180</v>
      </c>
      <c r="K52" s="24">
        <v>24.05</v>
      </c>
      <c r="L52" s="48">
        <f t="shared" si="17"/>
        <v>256</v>
      </c>
      <c r="M52" s="26"/>
    </row>
    <row r="53" spans="1:13" s="35" customFormat="1" ht="15" customHeight="1" x14ac:dyDescent="0.25">
      <c r="A53" s="32">
        <v>3</v>
      </c>
      <c r="B53" s="32" t="s">
        <v>62</v>
      </c>
      <c r="C53" s="32" t="s">
        <v>9</v>
      </c>
      <c r="D53" s="39">
        <f>F53+L53+H53+J53</f>
        <v>974</v>
      </c>
      <c r="E53" s="24">
        <v>6.52</v>
      </c>
      <c r="F53" s="48">
        <f t="shared" si="14"/>
        <v>279</v>
      </c>
      <c r="G53" s="24">
        <v>26.16</v>
      </c>
      <c r="H53" s="48">
        <f>ROUNDDOWN(10.14*((G53)-7)^1.08,0)</f>
        <v>246</v>
      </c>
      <c r="I53" s="24">
        <v>22.33</v>
      </c>
      <c r="J53" s="48">
        <f t="shared" si="16"/>
        <v>316</v>
      </c>
      <c r="K53" s="24">
        <v>16.190000000000001</v>
      </c>
      <c r="L53" s="48">
        <f t="shared" si="17"/>
        <v>133</v>
      </c>
      <c r="M53" s="26"/>
    </row>
    <row r="54" spans="1:13" s="35" customFormat="1" ht="15" customHeight="1" x14ac:dyDescent="0.25">
      <c r="A54" s="32">
        <v>4</v>
      </c>
      <c r="B54" s="32" t="s">
        <v>82</v>
      </c>
      <c r="C54" s="32" t="s">
        <v>4</v>
      </c>
      <c r="D54" s="39">
        <f>F54+L54+H54+J54</f>
        <v>970</v>
      </c>
      <c r="E54" s="24">
        <v>7.26</v>
      </c>
      <c r="F54" s="48">
        <f t="shared" si="14"/>
        <v>323</v>
      </c>
      <c r="G54" s="24">
        <v>28.17</v>
      </c>
      <c r="H54" s="48">
        <f t="shared" si="15"/>
        <v>274</v>
      </c>
      <c r="I54" s="24">
        <v>17.79</v>
      </c>
      <c r="J54" s="48">
        <f t="shared" si="16"/>
        <v>231</v>
      </c>
      <c r="K54" s="24">
        <v>16.760000000000002</v>
      </c>
      <c r="L54" s="48">
        <f t="shared" si="17"/>
        <v>142</v>
      </c>
      <c r="M54" s="26"/>
    </row>
    <row r="55" spans="1:13" s="35" customFormat="1" ht="15" customHeight="1" x14ac:dyDescent="0.25">
      <c r="A55" s="32">
        <v>5</v>
      </c>
      <c r="B55" s="32" t="s">
        <v>71</v>
      </c>
      <c r="C55" s="32" t="s">
        <v>4</v>
      </c>
      <c r="D55" s="39">
        <f>F55+L55+H55+J55</f>
        <v>505</v>
      </c>
      <c r="E55" s="24">
        <v>5.48</v>
      </c>
      <c r="F55" s="48">
        <f t="shared" si="14"/>
        <v>219</v>
      </c>
      <c r="G55" s="24">
        <v>10.82</v>
      </c>
      <c r="H55" s="48">
        <f t="shared" si="15"/>
        <v>43</v>
      </c>
      <c r="I55" s="24">
        <v>14.04</v>
      </c>
      <c r="J55" s="48">
        <f t="shared" si="16"/>
        <v>163</v>
      </c>
      <c r="K55" s="24">
        <v>12.65</v>
      </c>
      <c r="L55" s="48">
        <f t="shared" si="17"/>
        <v>80</v>
      </c>
      <c r="M55" s="26"/>
    </row>
    <row r="56" spans="1:13" s="35" customFormat="1" ht="15" customHeight="1" x14ac:dyDescent="0.25">
      <c r="A56" s="33">
        <v>6</v>
      </c>
      <c r="B56" s="33" t="s">
        <v>80</v>
      </c>
      <c r="C56" s="33" t="s">
        <v>79</v>
      </c>
      <c r="D56" s="34">
        <f>F56+L56+H56+J56</f>
        <v>460</v>
      </c>
      <c r="E56" s="25">
        <v>5.76</v>
      </c>
      <c r="F56" s="50">
        <f t="shared" si="14"/>
        <v>235</v>
      </c>
      <c r="G56" s="25">
        <v>15.56</v>
      </c>
      <c r="H56" s="50">
        <f t="shared" si="15"/>
        <v>103</v>
      </c>
      <c r="I56" s="25">
        <v>11.3</v>
      </c>
      <c r="J56" s="50">
        <f t="shared" si="16"/>
        <v>114</v>
      </c>
      <c r="K56" s="25">
        <v>7.64</v>
      </c>
      <c r="L56" s="50">
        <f t="shared" si="17"/>
        <v>8</v>
      </c>
      <c r="M56" s="26"/>
    </row>
    <row r="57" spans="1:13" s="35" customFormat="1" ht="15" customHeight="1" x14ac:dyDescent="0.25">
      <c r="M57" s="26"/>
    </row>
    <row r="58" spans="1:13" s="35" customFormat="1" ht="15" customHeight="1" x14ac:dyDescent="0.25">
      <c r="M58" s="26"/>
    </row>
    <row r="59" spans="1:13" s="35" customFormat="1" ht="15" customHeight="1" x14ac:dyDescent="0.25">
      <c r="A59" s="42"/>
      <c r="B59" s="27" t="s">
        <v>13</v>
      </c>
      <c r="C59" s="27" t="s">
        <v>5</v>
      </c>
      <c r="D59" s="28" t="s">
        <v>104</v>
      </c>
      <c r="E59" s="58" t="s">
        <v>37</v>
      </c>
      <c r="F59" s="59"/>
      <c r="G59" s="58" t="s">
        <v>39</v>
      </c>
      <c r="H59" s="59"/>
      <c r="I59" s="58" t="s">
        <v>40</v>
      </c>
      <c r="J59" s="59"/>
      <c r="K59" s="58" t="s">
        <v>38</v>
      </c>
      <c r="L59" s="59"/>
      <c r="M59" s="26"/>
    </row>
    <row r="60" spans="1:13" s="35" customFormat="1" ht="15" customHeight="1" x14ac:dyDescent="0.25">
      <c r="A60" s="30">
        <v>1</v>
      </c>
      <c r="B60" s="30" t="s">
        <v>65</v>
      </c>
      <c r="C60" s="30" t="s">
        <v>36</v>
      </c>
      <c r="D60" s="40">
        <f>F60+L60+H60+J60</f>
        <v>1632</v>
      </c>
      <c r="E60" s="41">
        <v>8.85</v>
      </c>
      <c r="F60" s="49">
        <f t="shared" ref="F60:F71" si="18">ROUNDDOWN(56.0211*((E60)-1.5)^1.05,0)</f>
        <v>454</v>
      </c>
      <c r="G60" s="41">
        <v>21.33</v>
      </c>
      <c r="H60" s="49">
        <f t="shared" ref="H60:H71" si="19">ROUNDDOWN(15.9803*((G60)-3.8)^1.04,0)</f>
        <v>314</v>
      </c>
      <c r="I60" s="41">
        <v>27.74</v>
      </c>
      <c r="J60" s="49">
        <f t="shared" ref="J60:J71" si="20">ROUNDDOWN(12.3311*((I60)-3)^1.1,0)</f>
        <v>420</v>
      </c>
      <c r="K60" s="41">
        <v>27.7</v>
      </c>
      <c r="L60" s="49">
        <f t="shared" ref="L60:L71" si="21">ROUNDDOWN(17.5458*((K60)-6)^1.05,0)</f>
        <v>444</v>
      </c>
      <c r="M60" s="26"/>
    </row>
    <row r="61" spans="1:13" s="35" customFormat="1" ht="15" customHeight="1" x14ac:dyDescent="0.25">
      <c r="A61" s="32">
        <v>2</v>
      </c>
      <c r="B61" s="32" t="s">
        <v>58</v>
      </c>
      <c r="C61" s="32" t="s">
        <v>4</v>
      </c>
      <c r="D61" s="39">
        <f>F61+L61+H61+J61</f>
        <v>1367</v>
      </c>
      <c r="E61" s="24">
        <v>8.1999999999999993</v>
      </c>
      <c r="F61" s="48">
        <f t="shared" si="18"/>
        <v>412</v>
      </c>
      <c r="G61" s="24">
        <v>21.76</v>
      </c>
      <c r="H61" s="48">
        <f t="shared" si="19"/>
        <v>322</v>
      </c>
      <c r="I61" s="24">
        <v>19.02</v>
      </c>
      <c r="J61" s="48">
        <f t="shared" si="20"/>
        <v>260</v>
      </c>
      <c r="K61" s="24">
        <v>24.42</v>
      </c>
      <c r="L61" s="48">
        <f t="shared" si="21"/>
        <v>373</v>
      </c>
      <c r="M61" s="26"/>
    </row>
    <row r="62" spans="1:13" s="35" customFormat="1" ht="15" customHeight="1" x14ac:dyDescent="0.25">
      <c r="A62" s="32">
        <v>3</v>
      </c>
      <c r="B62" s="32" t="s">
        <v>64</v>
      </c>
      <c r="C62" s="32" t="s">
        <v>9</v>
      </c>
      <c r="D62" s="39">
        <f>F62+L62+H62+J62</f>
        <v>1280</v>
      </c>
      <c r="E62" s="24">
        <v>8.9700000000000006</v>
      </c>
      <c r="F62" s="48">
        <f t="shared" si="18"/>
        <v>462</v>
      </c>
      <c r="G62" s="24">
        <v>20.41</v>
      </c>
      <c r="H62" s="48">
        <f t="shared" si="19"/>
        <v>297</v>
      </c>
      <c r="I62" s="24">
        <v>13.96</v>
      </c>
      <c r="J62" s="48">
        <f t="shared" si="20"/>
        <v>171</v>
      </c>
      <c r="K62" s="24">
        <v>23.32</v>
      </c>
      <c r="L62" s="48">
        <f t="shared" si="21"/>
        <v>350</v>
      </c>
      <c r="M62" s="26"/>
    </row>
    <row r="63" spans="1:13" s="35" customFormat="1" ht="15" customHeight="1" x14ac:dyDescent="0.25">
      <c r="A63" s="32">
        <v>4</v>
      </c>
      <c r="B63" s="32" t="s">
        <v>67</v>
      </c>
      <c r="C63" s="32" t="s">
        <v>9</v>
      </c>
      <c r="D63" s="39">
        <f>F63+L63+H63+J63</f>
        <v>1105</v>
      </c>
      <c r="E63" s="24">
        <v>7.58</v>
      </c>
      <c r="F63" s="48">
        <f t="shared" si="18"/>
        <v>372</v>
      </c>
      <c r="G63" s="24">
        <v>14.68</v>
      </c>
      <c r="H63" s="48">
        <f t="shared" si="19"/>
        <v>191</v>
      </c>
      <c r="I63" s="24">
        <v>17.77</v>
      </c>
      <c r="J63" s="48">
        <f t="shared" si="20"/>
        <v>238</v>
      </c>
      <c r="K63" s="24">
        <v>21.14</v>
      </c>
      <c r="L63" s="48">
        <f t="shared" si="21"/>
        <v>304</v>
      </c>
      <c r="M63" s="26"/>
    </row>
    <row r="64" spans="1:13" s="35" customFormat="1" ht="15" customHeight="1" x14ac:dyDescent="0.25">
      <c r="A64" s="32">
        <v>5</v>
      </c>
      <c r="B64" s="32" t="s">
        <v>72</v>
      </c>
      <c r="C64" s="32" t="s">
        <v>8</v>
      </c>
      <c r="D64" s="39">
        <f>F64+L64+H64+J64</f>
        <v>1010</v>
      </c>
      <c r="E64" s="24">
        <v>7.35</v>
      </c>
      <c r="F64" s="48">
        <f t="shared" si="18"/>
        <v>357</v>
      </c>
      <c r="G64" s="24">
        <v>16.28</v>
      </c>
      <c r="H64" s="48">
        <f t="shared" si="19"/>
        <v>220</v>
      </c>
      <c r="I64" s="24">
        <v>18.329999999999998</v>
      </c>
      <c r="J64" s="48">
        <f t="shared" si="20"/>
        <v>248</v>
      </c>
      <c r="K64" s="24">
        <v>15.46</v>
      </c>
      <c r="L64" s="48">
        <f t="shared" si="21"/>
        <v>185</v>
      </c>
      <c r="M64" s="26"/>
    </row>
    <row r="65" spans="1:13" s="35" customFormat="1" ht="15" customHeight="1" x14ac:dyDescent="0.25">
      <c r="A65" s="32">
        <v>6</v>
      </c>
      <c r="B65" s="32" t="s">
        <v>66</v>
      </c>
      <c r="C65" s="32" t="s">
        <v>4</v>
      </c>
      <c r="D65" s="39">
        <f>F65+L65+H65+J65</f>
        <v>990</v>
      </c>
      <c r="E65" s="24">
        <v>7.22</v>
      </c>
      <c r="F65" s="48">
        <f t="shared" si="18"/>
        <v>349</v>
      </c>
      <c r="G65" s="24">
        <v>13.67</v>
      </c>
      <c r="H65" s="48">
        <f t="shared" si="19"/>
        <v>172</v>
      </c>
      <c r="I65" s="24">
        <v>15.54</v>
      </c>
      <c r="J65" s="48">
        <f t="shared" si="20"/>
        <v>199</v>
      </c>
      <c r="K65" s="24">
        <v>19.54</v>
      </c>
      <c r="L65" s="48">
        <f t="shared" si="21"/>
        <v>270</v>
      </c>
      <c r="M65" s="26"/>
    </row>
    <row r="66" spans="1:13" s="35" customFormat="1" ht="15" customHeight="1" x14ac:dyDescent="0.25">
      <c r="A66" s="32">
        <v>7</v>
      </c>
      <c r="B66" s="32" t="s">
        <v>94</v>
      </c>
      <c r="C66" s="32" t="s">
        <v>9</v>
      </c>
      <c r="D66" s="39">
        <f>F66+L66+H66+J66</f>
        <v>953</v>
      </c>
      <c r="E66" s="24">
        <v>6.22</v>
      </c>
      <c r="F66" s="48">
        <f t="shared" si="18"/>
        <v>285</v>
      </c>
      <c r="G66" s="24">
        <v>17.62</v>
      </c>
      <c r="H66" s="48">
        <f t="shared" si="19"/>
        <v>245</v>
      </c>
      <c r="I66" s="24">
        <v>19.559999999999999</v>
      </c>
      <c r="J66" s="48">
        <f t="shared" si="20"/>
        <v>270</v>
      </c>
      <c r="K66" s="24">
        <v>13.91</v>
      </c>
      <c r="L66" s="48">
        <f t="shared" si="21"/>
        <v>153</v>
      </c>
      <c r="M66" s="26"/>
    </row>
    <row r="67" spans="1:13" s="35" customFormat="1" ht="15" customHeight="1" x14ac:dyDescent="0.25">
      <c r="A67" s="32">
        <v>8</v>
      </c>
      <c r="B67" s="32" t="s">
        <v>96</v>
      </c>
      <c r="C67" s="32" t="s">
        <v>9</v>
      </c>
      <c r="D67" s="39">
        <f>F67+L67+H67+J67</f>
        <v>845</v>
      </c>
      <c r="E67" s="24">
        <v>6.96</v>
      </c>
      <c r="F67" s="48">
        <f t="shared" si="18"/>
        <v>332</v>
      </c>
      <c r="G67" s="24">
        <v>12.01</v>
      </c>
      <c r="H67" s="48">
        <f t="shared" si="19"/>
        <v>142</v>
      </c>
      <c r="I67" s="24">
        <v>16.510000000000002</v>
      </c>
      <c r="J67" s="48">
        <f t="shared" si="20"/>
        <v>216</v>
      </c>
      <c r="K67" s="24">
        <v>13.98</v>
      </c>
      <c r="L67" s="48">
        <f t="shared" si="21"/>
        <v>155</v>
      </c>
      <c r="M67" s="26"/>
    </row>
    <row r="68" spans="1:13" s="35" customFormat="1" ht="15" customHeight="1" x14ac:dyDescent="0.25">
      <c r="A68" s="32">
        <v>9</v>
      </c>
      <c r="B68" s="32" t="s">
        <v>101</v>
      </c>
      <c r="C68" s="32" t="s">
        <v>102</v>
      </c>
      <c r="D68" s="39">
        <f>F68+L68+H68+J68</f>
        <v>837</v>
      </c>
      <c r="E68" s="24">
        <v>6.49</v>
      </c>
      <c r="F68" s="48">
        <f>ROUNDDOWN(56.0211*((E68)-1.5)^1.05,0)</f>
        <v>302</v>
      </c>
      <c r="G68" s="24">
        <v>19.12</v>
      </c>
      <c r="H68" s="48">
        <f t="shared" si="19"/>
        <v>273</v>
      </c>
      <c r="I68" s="24">
        <v>12.96</v>
      </c>
      <c r="J68" s="48">
        <f t="shared" si="20"/>
        <v>154</v>
      </c>
      <c r="K68" s="24">
        <v>11.67</v>
      </c>
      <c r="L68" s="48">
        <f t="shared" si="21"/>
        <v>108</v>
      </c>
      <c r="M68" s="26"/>
    </row>
    <row r="69" spans="1:13" s="35" customFormat="1" ht="15" customHeight="1" x14ac:dyDescent="0.25">
      <c r="A69" s="32">
        <v>10</v>
      </c>
      <c r="B69" s="32" t="s">
        <v>73</v>
      </c>
      <c r="C69" s="32" t="s">
        <v>74</v>
      </c>
      <c r="D69" s="39">
        <f>F69+L69+H69+J69</f>
        <v>830</v>
      </c>
      <c r="E69" s="24">
        <v>5.58</v>
      </c>
      <c r="F69" s="48">
        <f t="shared" si="18"/>
        <v>245</v>
      </c>
      <c r="G69" s="24">
        <v>17.260000000000002</v>
      </c>
      <c r="H69" s="48">
        <f t="shared" si="19"/>
        <v>238</v>
      </c>
      <c r="I69" s="24">
        <v>16.97</v>
      </c>
      <c r="J69" s="48">
        <f t="shared" si="20"/>
        <v>224</v>
      </c>
      <c r="K69" s="24">
        <v>12.41</v>
      </c>
      <c r="L69" s="48">
        <f t="shared" si="21"/>
        <v>123</v>
      </c>
      <c r="M69" s="26"/>
    </row>
    <row r="70" spans="1:13" s="35" customFormat="1" ht="15" customHeight="1" x14ac:dyDescent="0.25">
      <c r="A70" s="32">
        <v>11</v>
      </c>
      <c r="B70" s="32" t="s">
        <v>95</v>
      </c>
      <c r="C70" s="32" t="s">
        <v>4</v>
      </c>
      <c r="D70" s="39">
        <f>F70+L70+H70+J70</f>
        <v>610</v>
      </c>
      <c r="E70" s="24">
        <v>5.39</v>
      </c>
      <c r="F70" s="48">
        <f t="shared" si="18"/>
        <v>233</v>
      </c>
      <c r="G70" s="24">
        <v>10.68</v>
      </c>
      <c r="H70" s="48">
        <f t="shared" si="19"/>
        <v>118</v>
      </c>
      <c r="I70" s="24">
        <v>11.65</v>
      </c>
      <c r="J70" s="48">
        <f t="shared" si="20"/>
        <v>132</v>
      </c>
      <c r="K70" s="24">
        <v>12.6</v>
      </c>
      <c r="L70" s="48">
        <f t="shared" si="21"/>
        <v>127</v>
      </c>
      <c r="M70" s="26"/>
    </row>
    <row r="71" spans="1:13" s="35" customFormat="1" ht="15" customHeight="1" x14ac:dyDescent="0.25">
      <c r="A71" s="33">
        <v>12</v>
      </c>
      <c r="B71" s="33" t="s">
        <v>75</v>
      </c>
      <c r="C71" s="33" t="s">
        <v>4</v>
      </c>
      <c r="D71" s="34">
        <f>F71+L71+H71+J71</f>
        <v>510</v>
      </c>
      <c r="E71" s="25">
        <v>4.8099999999999996</v>
      </c>
      <c r="F71" s="50">
        <f t="shared" si="18"/>
        <v>196</v>
      </c>
      <c r="G71" s="25">
        <v>9.6</v>
      </c>
      <c r="H71" s="50">
        <f t="shared" si="19"/>
        <v>99</v>
      </c>
      <c r="I71" s="25">
        <v>11.81</v>
      </c>
      <c r="J71" s="50">
        <f t="shared" si="20"/>
        <v>135</v>
      </c>
      <c r="K71" s="25">
        <v>10.27</v>
      </c>
      <c r="L71" s="50">
        <f t="shared" si="21"/>
        <v>80</v>
      </c>
      <c r="M71" s="26"/>
    </row>
    <row r="72" spans="1:13" s="35" customFormat="1" ht="15" customHeight="1" x14ac:dyDescent="0.25">
      <c r="M72" s="26"/>
    </row>
    <row r="73" spans="1:13" s="35" customFormat="1" ht="15" customHeight="1" x14ac:dyDescent="0.25">
      <c r="M73" s="26"/>
    </row>
    <row r="74" spans="1:13" s="35" customFormat="1" ht="15" customHeight="1" x14ac:dyDescent="0.25">
      <c r="A74" s="42"/>
      <c r="B74" s="27" t="s">
        <v>6</v>
      </c>
      <c r="C74" s="27" t="s">
        <v>5</v>
      </c>
      <c r="D74" s="28" t="s">
        <v>104</v>
      </c>
      <c r="E74" s="58" t="s">
        <v>37</v>
      </c>
      <c r="F74" s="59"/>
      <c r="G74" s="58" t="s">
        <v>39</v>
      </c>
      <c r="H74" s="59"/>
      <c r="I74" s="58" t="s">
        <v>40</v>
      </c>
      <c r="J74" s="59"/>
      <c r="K74" s="58" t="s">
        <v>38</v>
      </c>
      <c r="L74" s="59"/>
      <c r="M74" s="26"/>
    </row>
    <row r="75" spans="1:13" s="35" customFormat="1" ht="15" customHeight="1" x14ac:dyDescent="0.25">
      <c r="A75" s="30">
        <v>1</v>
      </c>
      <c r="B75" s="30" t="s">
        <v>49</v>
      </c>
      <c r="C75" s="30" t="s">
        <v>4</v>
      </c>
      <c r="D75" s="40">
        <f>F75+L75+H75+J75</f>
        <v>876</v>
      </c>
      <c r="E75" s="41">
        <v>7.61</v>
      </c>
      <c r="F75" s="49">
        <f>ROUNDDOWN(51.39*((E75)-1.5)^1.05,0)</f>
        <v>343</v>
      </c>
      <c r="G75" s="41">
        <v>20.18</v>
      </c>
      <c r="H75" s="49">
        <f t="shared" ref="H75:H77" si="22">ROUNDDOWN(10.14*((G75)-7)^1.08,0)</f>
        <v>164</v>
      </c>
      <c r="I75" s="41">
        <v>21</v>
      </c>
      <c r="J75" s="49">
        <f>ROUNDDOWN(12.91*((I75)-4)^1.1,0)</f>
        <v>291</v>
      </c>
      <c r="K75" s="41">
        <v>12.5</v>
      </c>
      <c r="L75" s="49">
        <f>ROUNDDOWN(13.0449*((K75)-7)^1.05,0)</f>
        <v>78</v>
      </c>
      <c r="M75" s="26"/>
    </row>
    <row r="76" spans="1:13" s="35" customFormat="1" ht="15" customHeight="1" x14ac:dyDescent="0.25">
      <c r="A76" s="32">
        <v>2</v>
      </c>
      <c r="B76" s="32" t="s">
        <v>63</v>
      </c>
      <c r="C76" s="32" t="s">
        <v>9</v>
      </c>
      <c r="D76" s="39">
        <f>F76+L76+H76+J76</f>
        <v>719</v>
      </c>
      <c r="E76" s="24">
        <v>6.24</v>
      </c>
      <c r="F76" s="48">
        <f>ROUNDDOWN(51.39*((E76)-1.5)^1.05,0)</f>
        <v>263</v>
      </c>
      <c r="G76" s="24">
        <v>17.38</v>
      </c>
      <c r="H76" s="48">
        <f t="shared" si="22"/>
        <v>126</v>
      </c>
      <c r="I76" s="24">
        <v>18.13</v>
      </c>
      <c r="J76" s="48">
        <f>ROUNDDOWN(12.91*((I76)-4)^1.1,0)</f>
        <v>237</v>
      </c>
      <c r="K76" s="24">
        <v>13.55</v>
      </c>
      <c r="L76" s="48">
        <f>ROUNDDOWN(13.0449*((K76)-7)^1.05,0)</f>
        <v>93</v>
      </c>
      <c r="M76" s="26"/>
    </row>
    <row r="77" spans="1:13" s="35" customFormat="1" ht="15" customHeight="1" x14ac:dyDescent="0.25">
      <c r="A77" s="33">
        <v>3</v>
      </c>
      <c r="B77" s="33" t="s">
        <v>50</v>
      </c>
      <c r="C77" s="33" t="s">
        <v>4</v>
      </c>
      <c r="D77" s="34">
        <f>F77+L77+H77+J77</f>
        <v>688</v>
      </c>
      <c r="E77" s="25">
        <v>5.39</v>
      </c>
      <c r="F77" s="50">
        <f>ROUNDDOWN(51.39*((E77)-1.5)^1.05,0)</f>
        <v>213</v>
      </c>
      <c r="G77" s="25">
        <v>20.65</v>
      </c>
      <c r="H77" s="50">
        <f t="shared" si="22"/>
        <v>170</v>
      </c>
      <c r="I77" s="25">
        <v>20.52</v>
      </c>
      <c r="J77" s="50">
        <f>ROUNDDOWN(12.91*((I77)-4)^1.1,0)</f>
        <v>282</v>
      </c>
      <c r="K77" s="25">
        <v>8.77</v>
      </c>
      <c r="L77" s="50">
        <f>ROUNDDOWN(13.0449*((K77)-7)^1.05,0)</f>
        <v>23</v>
      </c>
      <c r="M77" s="26"/>
    </row>
    <row r="78" spans="1:13" s="35" customFormat="1" ht="15" customHeight="1" x14ac:dyDescent="0.25">
      <c r="M78" s="26"/>
    </row>
    <row r="79" spans="1:13" s="35" customFormat="1" ht="15" customHeight="1" x14ac:dyDescent="0.25">
      <c r="M79" s="26"/>
    </row>
    <row r="80" spans="1:13" s="35" customFormat="1" ht="15" customHeight="1" x14ac:dyDescent="0.25">
      <c r="A80" s="42"/>
      <c r="B80" s="27" t="s">
        <v>14</v>
      </c>
      <c r="C80" s="27" t="s">
        <v>5</v>
      </c>
      <c r="D80" s="28" t="s">
        <v>104</v>
      </c>
      <c r="E80" s="58" t="s">
        <v>37</v>
      </c>
      <c r="F80" s="59"/>
      <c r="G80" s="58" t="s">
        <v>39</v>
      </c>
      <c r="H80" s="59"/>
      <c r="I80" s="58" t="s">
        <v>40</v>
      </c>
      <c r="J80" s="59"/>
      <c r="K80" s="58" t="s">
        <v>38</v>
      </c>
      <c r="L80" s="59"/>
      <c r="M80" s="26"/>
    </row>
    <row r="81" spans="1:13" s="35" customFormat="1" ht="15" customHeight="1" x14ac:dyDescent="0.25">
      <c r="A81" s="30">
        <v>1</v>
      </c>
      <c r="B81" s="30" t="s">
        <v>68</v>
      </c>
      <c r="C81" s="30" t="s">
        <v>8</v>
      </c>
      <c r="D81" s="40">
        <f>F81+L81+H81+J81</f>
        <v>814</v>
      </c>
      <c r="E81" s="41">
        <v>6.53</v>
      </c>
      <c r="F81" s="49">
        <f t="shared" ref="F81:F84" si="23">ROUNDDOWN(56.0211*((E81)-1.5)^1.05,0)</f>
        <v>305</v>
      </c>
      <c r="G81" s="41">
        <v>16.47</v>
      </c>
      <c r="H81" s="49">
        <f>ROUNDDOWN(15.9803*((G81)-3.8)^1.04,0)</f>
        <v>224</v>
      </c>
      <c r="I81" s="41">
        <v>10.91</v>
      </c>
      <c r="J81" s="49">
        <f>ROUNDDOWN(12.3311*((I81)-3)^1.1,0)</f>
        <v>119</v>
      </c>
      <c r="K81" s="41">
        <v>14.51</v>
      </c>
      <c r="L81" s="49">
        <f>ROUNDDOWN(17.5458*((K81)-6)^1.05,0)</f>
        <v>166</v>
      </c>
      <c r="M81" s="26"/>
    </row>
    <row r="82" spans="1:13" s="35" customFormat="1" ht="15" customHeight="1" x14ac:dyDescent="0.25">
      <c r="A82" s="32">
        <v>2</v>
      </c>
      <c r="B82" s="32" t="s">
        <v>69</v>
      </c>
      <c r="C82" s="32" t="s">
        <v>8</v>
      </c>
      <c r="D82" s="39">
        <f>F82+L82+H82+J82</f>
        <v>759</v>
      </c>
      <c r="E82" s="24">
        <v>5.45</v>
      </c>
      <c r="F82" s="48">
        <f t="shared" si="23"/>
        <v>237</v>
      </c>
      <c r="G82" s="24">
        <v>17.09</v>
      </c>
      <c r="H82" s="48">
        <f>ROUNDDOWN(15.9803*((G82)-3.8)^1.04,0)</f>
        <v>235</v>
      </c>
      <c r="I82" s="24">
        <v>12.69</v>
      </c>
      <c r="J82" s="48">
        <f>ROUNDDOWN(12.3311*((I82)-3)^1.1,0)</f>
        <v>149</v>
      </c>
      <c r="K82" s="24">
        <v>13.14</v>
      </c>
      <c r="L82" s="48">
        <f>ROUNDDOWN(17.5458*((K82)-6)^1.05,0)</f>
        <v>138</v>
      </c>
      <c r="M82" s="26"/>
    </row>
    <row r="83" spans="1:13" s="35" customFormat="1" ht="15" customHeight="1" x14ac:dyDescent="0.25">
      <c r="A83" s="32">
        <v>3</v>
      </c>
      <c r="B83" s="32" t="s">
        <v>84</v>
      </c>
      <c r="C83" s="32" t="s">
        <v>4</v>
      </c>
      <c r="D83" s="39">
        <f>F83+L83+H83+J83</f>
        <v>505</v>
      </c>
      <c r="E83" s="24">
        <v>4.4000000000000004</v>
      </c>
      <c r="F83" s="48">
        <f t="shared" si="23"/>
        <v>171</v>
      </c>
      <c r="G83" s="24">
        <v>8.4</v>
      </c>
      <c r="H83" s="48">
        <f>ROUNDDOWN(15.9803*((G83)-3.8)^1.04,0)</f>
        <v>78</v>
      </c>
      <c r="I83" s="24">
        <v>14.45</v>
      </c>
      <c r="J83" s="48">
        <f>ROUNDDOWN(12.3311*((I83)-3)^1.1,0)</f>
        <v>180</v>
      </c>
      <c r="K83" s="24">
        <v>10.07</v>
      </c>
      <c r="L83" s="48">
        <f>ROUNDDOWN(17.5458*((K83)-6)^1.05,0)</f>
        <v>76</v>
      </c>
      <c r="M83" s="26"/>
    </row>
    <row r="84" spans="1:13" s="35" customFormat="1" ht="15" customHeight="1" x14ac:dyDescent="0.25">
      <c r="A84" s="33">
        <v>4</v>
      </c>
      <c r="B84" s="33" t="s">
        <v>83</v>
      </c>
      <c r="C84" s="33" t="s">
        <v>4</v>
      </c>
      <c r="D84" s="34">
        <f>F84+L84+H84+J84</f>
        <v>247</v>
      </c>
      <c r="E84" s="25">
        <v>3.9</v>
      </c>
      <c r="F84" s="50">
        <f t="shared" si="23"/>
        <v>140</v>
      </c>
      <c r="G84" s="25">
        <v>8</v>
      </c>
      <c r="H84" s="50">
        <f>ROUNDDOWN(15.9803*((G84)-3.8)^1.04,0)</f>
        <v>71</v>
      </c>
      <c r="I84" s="25">
        <v>5.66</v>
      </c>
      <c r="J84" s="50">
        <f>ROUNDDOWN(12.3311*((I84)-3)^1.1,0)</f>
        <v>36</v>
      </c>
      <c r="K84" s="25">
        <v>5.0599999999999996</v>
      </c>
      <c r="L84" s="50">
        <v>0</v>
      </c>
      <c r="M84" s="26"/>
    </row>
    <row r="85" spans="1:13" s="35" customFormat="1" ht="15" customHeight="1" x14ac:dyDescent="0.25">
      <c r="M85" s="26"/>
    </row>
    <row r="86" spans="1:13" s="35" customFormat="1" ht="15" customHeight="1" x14ac:dyDescent="0.25">
      <c r="M86" s="26"/>
    </row>
    <row r="87" spans="1:13" s="35" customFormat="1" ht="15" customHeight="1" x14ac:dyDescent="0.25">
      <c r="M87" s="26"/>
    </row>
    <row r="88" spans="1:13" s="35" customFormat="1" ht="15" customHeight="1" x14ac:dyDescent="0.25">
      <c r="M88" s="26"/>
    </row>
    <row r="89" spans="1:13" s="35" customFormat="1" ht="15" customHeight="1" x14ac:dyDescent="0.25">
      <c r="M89" s="26"/>
    </row>
    <row r="90" spans="1:13" s="35" customFormat="1" ht="15" customHeight="1" x14ac:dyDescent="0.25">
      <c r="M90" s="26"/>
    </row>
    <row r="91" spans="1:13" s="35" customFormat="1" ht="15" customHeight="1" x14ac:dyDescent="0.25">
      <c r="M91" s="26"/>
    </row>
    <row r="92" spans="1:13" s="35" customFormat="1" ht="15" customHeight="1" x14ac:dyDescent="0.25">
      <c r="M92" s="26"/>
    </row>
    <row r="93" spans="1:13" s="35" customFormat="1" ht="15" customHeight="1" x14ac:dyDescent="0.25">
      <c r="M93" s="26"/>
    </row>
    <row r="94" spans="1:13" s="35" customFormat="1" ht="15" customHeight="1" x14ac:dyDescent="0.25">
      <c r="M94" s="26"/>
    </row>
    <row r="95" spans="1:13" s="35" customFormat="1" ht="15" customHeight="1" x14ac:dyDescent="0.25">
      <c r="M95" s="26"/>
    </row>
    <row r="96" spans="1:13" s="35" customFormat="1" ht="15" customHeight="1" x14ac:dyDescent="0.25">
      <c r="M96" s="26"/>
    </row>
    <row r="97" spans="13:13" s="35" customFormat="1" ht="15" customHeight="1" x14ac:dyDescent="0.25">
      <c r="M97" s="26"/>
    </row>
    <row r="98" spans="13:13" s="35" customFormat="1" ht="15" customHeight="1" x14ac:dyDescent="0.25">
      <c r="M98" s="26"/>
    </row>
    <row r="99" spans="13:13" s="35" customFormat="1" ht="15" customHeight="1" x14ac:dyDescent="0.25">
      <c r="M99" s="26"/>
    </row>
    <row r="100" spans="13:13" s="35" customFormat="1" ht="15" customHeight="1" x14ac:dyDescent="0.25">
      <c r="M100" s="26"/>
    </row>
    <row r="101" spans="13:13" s="35" customFormat="1" ht="15" customHeight="1" x14ac:dyDescent="0.25">
      <c r="M101" s="26"/>
    </row>
    <row r="102" spans="13:13" s="35" customFormat="1" ht="15" customHeight="1" x14ac:dyDescent="0.25">
      <c r="M102" s="26"/>
    </row>
    <row r="103" spans="13:13" s="35" customFormat="1" ht="15" customHeight="1" x14ac:dyDescent="0.25">
      <c r="M103" s="26"/>
    </row>
    <row r="104" spans="13:13" s="35" customFormat="1" ht="15" customHeight="1" x14ac:dyDescent="0.25">
      <c r="M104" s="26"/>
    </row>
    <row r="105" spans="13:13" s="35" customFormat="1" ht="15" customHeight="1" x14ac:dyDescent="0.25">
      <c r="M105" s="26"/>
    </row>
    <row r="106" spans="13:13" s="35" customFormat="1" ht="15" customHeight="1" x14ac:dyDescent="0.25">
      <c r="M106" s="26"/>
    </row>
    <row r="107" spans="13:13" s="35" customFormat="1" ht="15" customHeight="1" x14ac:dyDescent="0.25">
      <c r="M107" s="26"/>
    </row>
    <row r="108" spans="13:13" s="35" customFormat="1" ht="15" customHeight="1" x14ac:dyDescent="0.25">
      <c r="M108" s="26"/>
    </row>
    <row r="109" spans="13:13" s="35" customFormat="1" ht="15" customHeight="1" x14ac:dyDescent="0.25">
      <c r="M109" s="26"/>
    </row>
    <row r="110" spans="13:13" s="35" customFormat="1" ht="15" customHeight="1" x14ac:dyDescent="0.25">
      <c r="M110" s="26"/>
    </row>
    <row r="111" spans="13:13" s="35" customFormat="1" ht="15" customHeight="1" x14ac:dyDescent="0.25">
      <c r="M111" s="26"/>
    </row>
    <row r="112" spans="13:13" s="35" customFormat="1" ht="15" customHeight="1" x14ac:dyDescent="0.25">
      <c r="M112" s="26"/>
    </row>
    <row r="113" spans="13:13" s="35" customFormat="1" ht="15" customHeight="1" x14ac:dyDescent="0.25">
      <c r="M113" s="26"/>
    </row>
    <row r="114" spans="13:13" s="35" customFormat="1" ht="15" customHeight="1" x14ac:dyDescent="0.25">
      <c r="M114" s="26"/>
    </row>
    <row r="115" spans="13:13" s="35" customFormat="1" ht="15" customHeight="1" x14ac:dyDescent="0.25">
      <c r="M115" s="26"/>
    </row>
    <row r="116" spans="13:13" s="35" customFormat="1" ht="15" customHeight="1" x14ac:dyDescent="0.25">
      <c r="M116" s="26"/>
    </row>
    <row r="117" spans="13:13" s="35" customFormat="1" ht="15" customHeight="1" x14ac:dyDescent="0.25">
      <c r="M117" s="26"/>
    </row>
    <row r="118" spans="13:13" s="35" customFormat="1" ht="15" customHeight="1" x14ac:dyDescent="0.25">
      <c r="M118" s="26"/>
    </row>
    <row r="119" spans="13:13" s="35" customFormat="1" ht="15" customHeight="1" x14ac:dyDescent="0.25">
      <c r="M119" s="26"/>
    </row>
    <row r="120" spans="13:13" s="35" customFormat="1" ht="15" customHeight="1" x14ac:dyDescent="0.25">
      <c r="M120" s="26"/>
    </row>
    <row r="121" spans="13:13" s="35" customFormat="1" ht="15" customHeight="1" x14ac:dyDescent="0.25">
      <c r="M121" s="26"/>
    </row>
    <row r="122" spans="13:13" s="35" customFormat="1" ht="15" customHeight="1" x14ac:dyDescent="0.25">
      <c r="M122" s="26"/>
    </row>
    <row r="123" spans="13:13" s="35" customFormat="1" ht="15" customHeight="1" x14ac:dyDescent="0.25">
      <c r="M123" s="26"/>
    </row>
    <row r="124" spans="13:13" s="35" customFormat="1" ht="15" customHeight="1" x14ac:dyDescent="0.25">
      <c r="M124" s="26"/>
    </row>
    <row r="125" spans="13:13" s="35" customFormat="1" ht="15" customHeight="1" x14ac:dyDescent="0.25">
      <c r="M125" s="26"/>
    </row>
    <row r="126" spans="13:13" s="35" customFormat="1" ht="15" customHeight="1" x14ac:dyDescent="0.25">
      <c r="M126" s="26"/>
    </row>
    <row r="127" spans="13:13" s="35" customFormat="1" ht="15" customHeight="1" x14ac:dyDescent="0.25">
      <c r="M127" s="26"/>
    </row>
    <row r="128" spans="13:13" s="35" customFormat="1" ht="15" customHeight="1" x14ac:dyDescent="0.25">
      <c r="M128" s="26"/>
    </row>
    <row r="129" spans="13:13" s="35" customFormat="1" ht="15" customHeight="1" x14ac:dyDescent="0.25">
      <c r="M129" s="26"/>
    </row>
    <row r="130" spans="13:13" s="35" customFormat="1" ht="15" customHeight="1" x14ac:dyDescent="0.25">
      <c r="M130" s="26"/>
    </row>
    <row r="131" spans="13:13" s="35" customFormat="1" ht="15" customHeight="1" x14ac:dyDescent="0.25">
      <c r="M131" s="26"/>
    </row>
    <row r="132" spans="13:13" s="35" customFormat="1" ht="15" customHeight="1" x14ac:dyDescent="0.25">
      <c r="M132" s="26"/>
    </row>
    <row r="133" spans="13:13" s="35" customFormat="1" ht="15" customHeight="1" x14ac:dyDescent="0.25">
      <c r="M133" s="26"/>
    </row>
    <row r="134" spans="13:13" s="35" customFormat="1" ht="15" customHeight="1" x14ac:dyDescent="0.25">
      <c r="M134" s="26"/>
    </row>
    <row r="135" spans="13:13" s="35" customFormat="1" ht="15" customHeight="1" x14ac:dyDescent="0.25">
      <c r="M135" s="26"/>
    </row>
    <row r="136" spans="13:13" s="35" customFormat="1" ht="15" customHeight="1" x14ac:dyDescent="0.25">
      <c r="M136" s="26"/>
    </row>
    <row r="137" spans="13:13" s="35" customFormat="1" ht="15" customHeight="1" x14ac:dyDescent="0.25">
      <c r="M137" s="26"/>
    </row>
    <row r="138" spans="13:13" s="35" customFormat="1" ht="15" customHeight="1" x14ac:dyDescent="0.25">
      <c r="M138" s="26"/>
    </row>
    <row r="139" spans="13:13" s="35" customFormat="1" ht="15" customHeight="1" x14ac:dyDescent="0.25">
      <c r="M139" s="26"/>
    </row>
    <row r="140" spans="13:13" s="35" customFormat="1" ht="15" customHeight="1" x14ac:dyDescent="0.25"/>
    <row r="141" spans="13:13" s="35" customFormat="1" ht="15" customHeight="1" x14ac:dyDescent="0.25"/>
    <row r="142" spans="13:13" s="35" customFormat="1" ht="15" customHeight="1" x14ac:dyDescent="0.25"/>
    <row r="143" spans="13:13" s="35" customFormat="1" ht="15" customHeight="1" x14ac:dyDescent="0.25"/>
    <row r="144" spans="13:13" s="35" customFormat="1" ht="15" customHeight="1" x14ac:dyDescent="0.25"/>
    <row r="145" s="35" customFormat="1" ht="15" customHeight="1" x14ac:dyDescent="0.25"/>
    <row r="146" s="35" customFormat="1" ht="15" customHeight="1" x14ac:dyDescent="0.25"/>
    <row r="147" s="35" customFormat="1" ht="15" customHeight="1" x14ac:dyDescent="0.25"/>
    <row r="148" s="35" customFormat="1" ht="15" customHeight="1" x14ac:dyDescent="0.25"/>
    <row r="149" s="35" customFormat="1" ht="15" customHeight="1" x14ac:dyDescent="0.25"/>
    <row r="150" s="35" customFormat="1" ht="15" customHeight="1" x14ac:dyDescent="0.25"/>
    <row r="151" s="35" customFormat="1" ht="15" customHeight="1" x14ac:dyDescent="0.25"/>
    <row r="152" s="35" customFormat="1" ht="15" customHeight="1" x14ac:dyDescent="0.25"/>
    <row r="153" s="35" customFormat="1" ht="15" customHeight="1" x14ac:dyDescent="0.25"/>
    <row r="154" s="35" customFormat="1" ht="15" customHeight="1" x14ac:dyDescent="0.25"/>
    <row r="155" s="35" customFormat="1" ht="15" customHeight="1" x14ac:dyDescent="0.25"/>
    <row r="156" s="35" customFormat="1" ht="15" customHeight="1" x14ac:dyDescent="0.25"/>
    <row r="157" s="35" customFormat="1" ht="15" customHeight="1" x14ac:dyDescent="0.25"/>
    <row r="158" s="35" customFormat="1" ht="15" customHeight="1" x14ac:dyDescent="0.25"/>
    <row r="159" s="35" customFormat="1" ht="15" customHeight="1" x14ac:dyDescent="0.25"/>
    <row r="160" s="35" customFormat="1" ht="15" customHeight="1" x14ac:dyDescent="0.25"/>
    <row r="161" s="35" customFormat="1" ht="15" customHeight="1" x14ac:dyDescent="0.25"/>
    <row r="162" s="35" customFormat="1" ht="15" customHeight="1" x14ac:dyDescent="0.25"/>
    <row r="163" s="35" customFormat="1" ht="15" customHeight="1" x14ac:dyDescent="0.25"/>
    <row r="164" s="35" customFormat="1" ht="15" customHeight="1" x14ac:dyDescent="0.25"/>
    <row r="165" s="35" customFormat="1" ht="15" customHeight="1" x14ac:dyDescent="0.25"/>
    <row r="166" s="35" customFormat="1" ht="15" customHeight="1" x14ac:dyDescent="0.25"/>
    <row r="167" s="35" customFormat="1" ht="15" customHeight="1" x14ac:dyDescent="0.25"/>
    <row r="168" s="35" customFormat="1" ht="15" customHeight="1" x14ac:dyDescent="0.25"/>
    <row r="169" s="35" customFormat="1" ht="15" customHeight="1" x14ac:dyDescent="0.25"/>
    <row r="170" s="35" customFormat="1" ht="15" customHeight="1" x14ac:dyDescent="0.25"/>
    <row r="171" s="35" customFormat="1" ht="15" customHeight="1" x14ac:dyDescent="0.25"/>
    <row r="172" s="35" customFormat="1" ht="15" customHeight="1" x14ac:dyDescent="0.25"/>
    <row r="173" s="35" customFormat="1" ht="15" customHeight="1" x14ac:dyDescent="0.25"/>
    <row r="174" s="35" customFormat="1" ht="15" customHeight="1" x14ac:dyDescent="0.25"/>
    <row r="175" s="35" customFormat="1" ht="15" customHeight="1" x14ac:dyDescent="0.25"/>
    <row r="176" s="35" customFormat="1" ht="15" customHeight="1" x14ac:dyDescent="0.25"/>
    <row r="177" s="35" customFormat="1" ht="15" customHeight="1" x14ac:dyDescent="0.25"/>
    <row r="178" s="35" customFormat="1" ht="15" customHeight="1" x14ac:dyDescent="0.25"/>
    <row r="179" s="35" customFormat="1" ht="15" customHeight="1" x14ac:dyDescent="0.25"/>
    <row r="180" s="35" customFormat="1" ht="15" customHeight="1" x14ac:dyDescent="0.25"/>
    <row r="181" s="35" customFormat="1" ht="15" customHeight="1" x14ac:dyDescent="0.25"/>
    <row r="182" s="35" customFormat="1" ht="15" customHeight="1" x14ac:dyDescent="0.25"/>
    <row r="183" s="35" customFormat="1" ht="15" customHeight="1" x14ac:dyDescent="0.25"/>
    <row r="184" s="35" customFormat="1" ht="15" customHeight="1" x14ac:dyDescent="0.25"/>
    <row r="185" s="35" customFormat="1" ht="15" customHeight="1" x14ac:dyDescent="0.25"/>
    <row r="186" s="35" customFormat="1" ht="15" customHeight="1" x14ac:dyDescent="0.25"/>
    <row r="187" s="35" customFormat="1" ht="15" customHeight="1" x14ac:dyDescent="0.25"/>
    <row r="188" s="35" customFormat="1" ht="15" customHeight="1" x14ac:dyDescent="0.25"/>
    <row r="189" s="35" customFormat="1" ht="15" customHeight="1" x14ac:dyDescent="0.25"/>
    <row r="190" s="35" customFormat="1" ht="15" customHeight="1" x14ac:dyDescent="0.25"/>
    <row r="191" s="35" customFormat="1" ht="15" customHeight="1" x14ac:dyDescent="0.25"/>
    <row r="192" s="35" customFormat="1" ht="15" customHeight="1" x14ac:dyDescent="0.25"/>
    <row r="193" s="35" customFormat="1" ht="15" customHeight="1" x14ac:dyDescent="0.25"/>
    <row r="194" s="35" customFormat="1" ht="15" customHeight="1" x14ac:dyDescent="0.25"/>
    <row r="195" s="35" customFormat="1" ht="15" customHeight="1" x14ac:dyDescent="0.25"/>
    <row r="196" s="35" customFormat="1" ht="15" customHeight="1" x14ac:dyDescent="0.25"/>
    <row r="197" s="35" customFormat="1" ht="15" customHeight="1" x14ac:dyDescent="0.25"/>
    <row r="198" s="35" customFormat="1" ht="15" customHeight="1" x14ac:dyDescent="0.25"/>
    <row r="199" s="35" customFormat="1" ht="15" customHeight="1" x14ac:dyDescent="0.25"/>
    <row r="200" s="35" customFormat="1" ht="15" customHeight="1" x14ac:dyDescent="0.25"/>
    <row r="201" s="35" customFormat="1" ht="15" customHeight="1" x14ac:dyDescent="0.25"/>
    <row r="202" s="35" customFormat="1" ht="15" customHeight="1" x14ac:dyDescent="0.25"/>
    <row r="203" s="35" customFormat="1" ht="15" customHeight="1" x14ac:dyDescent="0.25"/>
    <row r="204" s="35" customFormat="1" ht="15" customHeight="1" x14ac:dyDescent="0.25"/>
    <row r="205" s="35" customFormat="1" ht="15" customHeight="1" x14ac:dyDescent="0.25"/>
    <row r="206" s="35" customFormat="1" ht="15" customHeight="1" x14ac:dyDescent="0.25"/>
    <row r="207" s="35" customFormat="1" ht="15" customHeight="1" x14ac:dyDescent="0.25"/>
    <row r="208" s="35" customFormat="1" ht="15" customHeight="1" x14ac:dyDescent="0.25"/>
    <row r="209" s="35" customFormat="1" ht="15" customHeight="1" x14ac:dyDescent="0.25"/>
    <row r="210" s="35" customFormat="1" ht="15" customHeight="1" x14ac:dyDescent="0.25"/>
    <row r="211" s="35" customFormat="1" ht="15" customHeight="1" x14ac:dyDescent="0.25"/>
    <row r="212" s="35" customFormat="1" ht="15" customHeight="1" x14ac:dyDescent="0.25"/>
    <row r="213" s="35" customFormat="1" ht="15" customHeight="1" x14ac:dyDescent="0.25"/>
    <row r="214" s="35" customFormat="1" ht="15" customHeight="1" x14ac:dyDescent="0.25"/>
    <row r="215" s="35" customFormat="1" ht="15" customHeight="1" x14ac:dyDescent="0.25"/>
    <row r="216" s="35" customFormat="1" ht="15" customHeight="1" x14ac:dyDescent="0.25"/>
    <row r="217" s="35" customFormat="1" ht="15" customHeight="1" x14ac:dyDescent="0.25"/>
    <row r="218" s="35" customFormat="1" ht="15" customHeight="1" x14ac:dyDescent="0.25"/>
    <row r="219" s="35" customFormat="1" ht="15" customHeight="1" x14ac:dyDescent="0.25"/>
    <row r="220" s="35" customFormat="1" ht="15" customHeight="1" x14ac:dyDescent="0.25"/>
    <row r="221" s="35" customFormat="1" ht="15" customHeight="1" x14ac:dyDescent="0.25"/>
    <row r="222" s="35" customFormat="1" ht="15" customHeight="1" x14ac:dyDescent="0.25"/>
    <row r="223" s="35" customFormat="1" ht="15" customHeight="1" x14ac:dyDescent="0.25"/>
    <row r="224" s="35" customFormat="1" ht="15" customHeight="1" x14ac:dyDescent="0.25"/>
    <row r="225" s="35" customFormat="1" ht="15" customHeight="1" x14ac:dyDescent="0.25"/>
    <row r="226" s="35" customFormat="1" ht="15" customHeight="1" x14ac:dyDescent="0.25"/>
    <row r="227" s="35" customFormat="1" ht="15" customHeight="1" x14ac:dyDescent="0.25"/>
    <row r="228" s="35" customFormat="1" ht="15" customHeight="1" x14ac:dyDescent="0.25"/>
    <row r="229" s="35" customFormat="1" ht="15" customHeight="1" x14ac:dyDescent="0.25"/>
    <row r="230" s="35" customFormat="1" ht="15" customHeight="1" x14ac:dyDescent="0.25"/>
    <row r="231" s="35" customFormat="1" ht="15" customHeight="1" x14ac:dyDescent="0.25"/>
    <row r="232" s="35" customFormat="1" ht="15" customHeight="1" x14ac:dyDescent="0.25"/>
    <row r="233" s="35" customFormat="1" ht="15" customHeight="1" x14ac:dyDescent="0.25"/>
    <row r="234" s="35" customFormat="1" ht="15" customHeight="1" x14ac:dyDescent="0.25"/>
    <row r="235" s="35" customFormat="1" ht="15" customHeight="1" x14ac:dyDescent="0.25"/>
    <row r="236" s="35" customFormat="1" ht="15" customHeight="1" x14ac:dyDescent="0.25"/>
    <row r="237" s="35" customFormat="1" ht="15" customHeight="1" x14ac:dyDescent="0.25"/>
    <row r="238" s="35" customFormat="1" ht="15" customHeight="1" x14ac:dyDescent="0.25"/>
    <row r="239" s="35" customFormat="1" ht="15" customHeight="1" x14ac:dyDescent="0.25"/>
    <row r="240" s="35" customFormat="1" ht="15" customHeight="1" x14ac:dyDescent="0.25"/>
    <row r="241" s="35" customFormat="1" ht="15" customHeight="1" x14ac:dyDescent="0.25"/>
    <row r="242" s="35" customFormat="1" ht="15" customHeight="1" x14ac:dyDescent="0.25"/>
    <row r="243" s="35" customFormat="1" ht="15" customHeight="1" x14ac:dyDescent="0.25"/>
    <row r="244" s="35" customFormat="1" ht="15" customHeight="1" x14ac:dyDescent="0.25"/>
    <row r="245" s="35" customFormat="1" ht="15" customHeight="1" x14ac:dyDescent="0.25"/>
    <row r="246" s="35" customFormat="1" ht="15" customHeight="1" x14ac:dyDescent="0.25"/>
    <row r="247" s="35" customFormat="1" ht="15" customHeight="1" x14ac:dyDescent="0.25"/>
    <row r="248" s="35" customFormat="1" ht="15" customHeight="1" x14ac:dyDescent="0.25"/>
    <row r="249" s="35" customFormat="1" ht="15" customHeight="1" x14ac:dyDescent="0.25"/>
    <row r="250" s="35" customFormat="1" ht="15" customHeight="1" x14ac:dyDescent="0.25"/>
    <row r="251" s="35" customFormat="1" ht="15" customHeight="1" x14ac:dyDescent="0.25"/>
    <row r="252" s="35" customFormat="1" ht="15" customHeight="1" x14ac:dyDescent="0.25"/>
    <row r="253" s="35" customFormat="1" ht="15" customHeight="1" x14ac:dyDescent="0.25"/>
    <row r="254" s="35" customFormat="1" ht="15" customHeight="1" x14ac:dyDescent="0.25"/>
    <row r="255" s="35" customFormat="1" ht="15" customHeight="1" x14ac:dyDescent="0.25"/>
    <row r="256" s="35" customFormat="1" ht="15" customHeight="1" x14ac:dyDescent="0.25"/>
    <row r="257" s="35" customFormat="1" ht="15" customHeight="1" x14ac:dyDescent="0.25"/>
    <row r="258" s="35" customFormat="1" ht="15" customHeight="1" x14ac:dyDescent="0.25"/>
    <row r="259" s="35" customFormat="1" ht="15" customHeight="1" x14ac:dyDescent="0.25"/>
    <row r="260" s="35" customFormat="1" ht="15" customHeight="1" x14ac:dyDescent="0.25"/>
    <row r="261" s="35" customFormat="1" ht="15" customHeight="1" x14ac:dyDescent="0.25"/>
    <row r="262" s="35" customFormat="1" ht="15" customHeight="1" x14ac:dyDescent="0.25"/>
    <row r="263" s="35" customFormat="1" ht="15" customHeight="1" x14ac:dyDescent="0.25"/>
    <row r="264" s="35" customFormat="1" ht="15" customHeight="1" x14ac:dyDescent="0.25"/>
    <row r="265" s="35" customFormat="1" ht="15" customHeight="1" x14ac:dyDescent="0.25"/>
    <row r="266" s="35" customFormat="1" ht="15" customHeight="1" x14ac:dyDescent="0.25"/>
    <row r="267" s="35" customFormat="1" ht="15" customHeight="1" x14ac:dyDescent="0.25"/>
    <row r="268" s="35" customFormat="1" ht="15" customHeight="1" x14ac:dyDescent="0.25"/>
    <row r="269" s="35" customFormat="1" ht="15" customHeight="1" x14ac:dyDescent="0.25"/>
    <row r="270" s="35" customFormat="1" ht="15" customHeight="1" x14ac:dyDescent="0.25"/>
    <row r="271" s="35" customFormat="1" ht="15" customHeight="1" x14ac:dyDescent="0.25"/>
    <row r="272" s="35" customFormat="1" ht="15" customHeight="1" x14ac:dyDescent="0.25"/>
    <row r="273" s="35" customFormat="1" ht="15" customHeight="1" x14ac:dyDescent="0.25"/>
    <row r="274" s="35" customFormat="1" ht="15" customHeight="1" x14ac:dyDescent="0.25"/>
    <row r="275" s="35" customFormat="1" ht="15" customHeight="1" x14ac:dyDescent="0.25"/>
    <row r="276" s="35" customFormat="1" ht="15" customHeight="1" x14ac:dyDescent="0.25"/>
    <row r="277" s="35" customFormat="1" ht="15" customHeight="1" x14ac:dyDescent="0.25"/>
    <row r="278" s="35" customFormat="1" ht="15" customHeight="1" x14ac:dyDescent="0.25"/>
    <row r="279" s="35" customFormat="1" ht="15" customHeight="1" x14ac:dyDescent="0.25"/>
    <row r="280" s="35" customFormat="1" ht="15" customHeight="1" x14ac:dyDescent="0.25"/>
    <row r="281" s="35" customFormat="1" ht="15" customHeight="1" x14ac:dyDescent="0.25"/>
    <row r="282" s="35" customFormat="1" ht="15" customHeight="1" x14ac:dyDescent="0.25"/>
    <row r="283" s="35" customFormat="1" ht="15" customHeight="1" x14ac:dyDescent="0.25"/>
    <row r="284" s="35" customFormat="1" ht="15" customHeight="1" x14ac:dyDescent="0.25"/>
    <row r="285" s="35" customFormat="1" ht="15" customHeight="1" x14ac:dyDescent="0.25"/>
    <row r="286" s="35" customFormat="1" ht="15" customHeight="1" x14ac:dyDescent="0.25"/>
    <row r="287" s="35" customFormat="1" ht="15" customHeight="1" x14ac:dyDescent="0.25"/>
    <row r="288" s="35" customFormat="1" ht="15" customHeight="1" x14ac:dyDescent="0.25"/>
    <row r="289" s="35" customFormat="1" ht="15" customHeight="1" x14ac:dyDescent="0.25"/>
    <row r="290" s="35" customFormat="1" ht="15" customHeight="1" x14ac:dyDescent="0.25"/>
    <row r="291" s="35" customFormat="1" ht="15" customHeight="1" x14ac:dyDescent="0.25"/>
    <row r="292" s="35" customFormat="1" ht="15" customHeight="1" x14ac:dyDescent="0.25"/>
    <row r="293" s="35" customFormat="1" ht="15" customHeight="1" x14ac:dyDescent="0.25"/>
    <row r="294" s="35" customFormat="1" ht="15" customHeight="1" x14ac:dyDescent="0.25"/>
    <row r="295" s="35" customFormat="1" ht="15" customHeight="1" x14ac:dyDescent="0.25"/>
    <row r="296" s="35" customFormat="1" ht="15" customHeight="1" x14ac:dyDescent="0.25"/>
    <row r="297" s="35" customFormat="1" ht="15" customHeight="1" x14ac:dyDescent="0.25"/>
    <row r="298" s="35" customFormat="1" ht="15" customHeight="1" x14ac:dyDescent="0.25"/>
    <row r="299" s="35" customFormat="1" ht="15" customHeight="1" x14ac:dyDescent="0.25"/>
    <row r="300" s="35" customFormat="1" ht="15" customHeight="1" x14ac:dyDescent="0.25"/>
    <row r="301" s="35" customFormat="1" ht="15" customHeight="1" x14ac:dyDescent="0.25"/>
    <row r="302" s="35" customFormat="1" ht="15" customHeight="1" x14ac:dyDescent="0.25"/>
    <row r="303" s="35" customFormat="1" ht="15" customHeight="1" x14ac:dyDescent="0.25"/>
    <row r="304" s="35" customFormat="1" ht="15" customHeight="1" x14ac:dyDescent="0.25"/>
    <row r="305" s="35" customFormat="1" ht="15" customHeight="1" x14ac:dyDescent="0.25"/>
    <row r="306" s="35" customFormat="1" ht="15" customHeight="1" x14ac:dyDescent="0.25"/>
    <row r="307" s="35" customFormat="1" ht="15" customHeight="1" x14ac:dyDescent="0.25"/>
    <row r="308" s="35" customFormat="1" ht="15" customHeight="1" x14ac:dyDescent="0.25"/>
    <row r="309" s="35" customFormat="1" ht="15" customHeight="1" x14ac:dyDescent="0.25"/>
    <row r="310" s="35" customFormat="1" ht="15" customHeight="1" x14ac:dyDescent="0.25"/>
    <row r="311" s="35" customFormat="1" ht="15" customHeight="1" x14ac:dyDescent="0.25"/>
    <row r="312" s="35" customFormat="1" ht="15" customHeight="1" x14ac:dyDescent="0.25"/>
    <row r="313" s="35" customFormat="1" ht="15" customHeight="1" x14ac:dyDescent="0.25"/>
    <row r="314" s="35" customFormat="1" ht="15" customHeight="1" x14ac:dyDescent="0.25"/>
    <row r="315" s="35" customFormat="1" ht="15" customHeight="1" x14ac:dyDescent="0.25"/>
    <row r="316" s="35" customFormat="1" ht="15" customHeight="1" x14ac:dyDescent="0.25"/>
    <row r="317" s="35" customFormat="1" ht="15" customHeight="1" x14ac:dyDescent="0.25"/>
    <row r="318" s="35" customFormat="1" ht="15" customHeight="1" x14ac:dyDescent="0.25"/>
    <row r="319" s="35" customFormat="1" ht="15" customHeight="1" x14ac:dyDescent="0.25"/>
    <row r="320" s="35" customFormat="1" ht="15" customHeight="1" x14ac:dyDescent="0.25"/>
    <row r="321" s="35" customFormat="1" ht="15" customHeight="1" x14ac:dyDescent="0.25"/>
    <row r="322" s="35" customFormat="1" ht="15" customHeight="1" x14ac:dyDescent="0.25"/>
    <row r="323" s="35" customFormat="1" ht="15" customHeight="1" x14ac:dyDescent="0.25"/>
    <row r="324" s="35" customFormat="1" ht="15" customHeight="1" x14ac:dyDescent="0.25"/>
    <row r="325" s="35" customFormat="1" ht="15" customHeight="1" x14ac:dyDescent="0.25"/>
    <row r="326" s="35" customFormat="1" ht="15" customHeight="1" x14ac:dyDescent="0.25"/>
    <row r="327" s="35" customFormat="1" ht="15" customHeight="1" x14ac:dyDescent="0.25"/>
    <row r="328" s="35" customFormat="1" ht="15" customHeight="1" x14ac:dyDescent="0.25"/>
    <row r="329" s="35" customFormat="1" ht="15" customHeight="1" x14ac:dyDescent="0.25"/>
    <row r="330" s="35" customFormat="1" ht="15" customHeight="1" x14ac:dyDescent="0.25"/>
    <row r="331" s="35" customFormat="1" ht="15" customHeight="1" x14ac:dyDescent="0.25"/>
    <row r="332" s="35" customFormat="1" ht="15" customHeight="1" x14ac:dyDescent="0.25"/>
    <row r="333" s="35" customFormat="1" ht="15" customHeight="1" x14ac:dyDescent="0.25"/>
    <row r="334" s="35" customFormat="1" ht="15" customHeight="1" x14ac:dyDescent="0.25"/>
    <row r="335" s="35" customFormat="1" ht="15" customHeight="1" x14ac:dyDescent="0.25"/>
    <row r="336" s="35" customFormat="1" ht="15" customHeight="1" x14ac:dyDescent="0.25"/>
    <row r="337" s="35" customFormat="1" ht="15" customHeight="1" x14ac:dyDescent="0.25"/>
    <row r="338" s="35" customFormat="1" ht="15" customHeight="1" x14ac:dyDescent="0.25"/>
    <row r="339" s="35" customFormat="1" ht="15" customHeight="1" x14ac:dyDescent="0.25"/>
    <row r="340" s="35" customFormat="1" ht="15" customHeight="1" x14ac:dyDescent="0.25"/>
    <row r="341" s="35" customFormat="1" ht="15" customHeight="1" x14ac:dyDescent="0.25"/>
    <row r="342" s="35" customFormat="1" ht="15" customHeight="1" x14ac:dyDescent="0.25"/>
    <row r="343" s="35" customFormat="1" ht="15" customHeight="1" x14ac:dyDescent="0.25"/>
    <row r="344" s="35" customFormat="1" ht="15" customHeight="1" x14ac:dyDescent="0.25"/>
    <row r="345" s="35" customFormat="1" ht="15" customHeight="1" x14ac:dyDescent="0.25"/>
    <row r="346" s="35" customFormat="1" ht="15" customHeight="1" x14ac:dyDescent="0.25"/>
    <row r="347" s="35" customFormat="1" ht="15" customHeight="1" x14ac:dyDescent="0.25"/>
    <row r="348" s="35" customFormat="1" ht="15" customHeight="1" x14ac:dyDescent="0.25"/>
    <row r="349" s="35" customFormat="1" ht="15" customHeight="1" x14ac:dyDescent="0.25"/>
    <row r="350" s="35" customFormat="1" ht="15" customHeight="1" x14ac:dyDescent="0.25"/>
    <row r="351" s="35" customFormat="1" ht="15" customHeight="1" x14ac:dyDescent="0.25"/>
    <row r="352" s="35" customFormat="1" ht="15" customHeight="1" x14ac:dyDescent="0.25"/>
    <row r="353" s="35" customFormat="1" ht="15" customHeight="1" x14ac:dyDescent="0.25"/>
    <row r="354" s="35" customFormat="1" ht="15" customHeight="1" x14ac:dyDescent="0.25"/>
    <row r="355" s="35" customFormat="1" ht="15" customHeight="1" x14ac:dyDescent="0.25"/>
    <row r="356" s="35" customFormat="1" ht="15" customHeight="1" x14ac:dyDescent="0.25"/>
    <row r="357" s="35" customFormat="1" ht="15" customHeight="1" x14ac:dyDescent="0.25"/>
    <row r="358" s="35" customFormat="1" ht="15" customHeight="1" x14ac:dyDescent="0.25"/>
    <row r="359" s="35" customFormat="1" ht="15" customHeight="1" x14ac:dyDescent="0.25"/>
    <row r="360" s="35" customFormat="1" ht="15" customHeight="1" x14ac:dyDescent="0.25"/>
    <row r="361" s="35" customFormat="1" ht="15" customHeight="1" x14ac:dyDescent="0.25"/>
    <row r="362" s="35" customFormat="1" ht="15" customHeight="1" x14ac:dyDescent="0.25"/>
    <row r="363" s="35" customFormat="1" ht="15" customHeight="1" x14ac:dyDescent="0.25"/>
    <row r="364" s="35" customFormat="1" ht="15" customHeight="1" x14ac:dyDescent="0.25"/>
    <row r="365" s="35" customFormat="1" ht="15" customHeight="1" x14ac:dyDescent="0.25"/>
    <row r="366" s="35" customFormat="1" ht="15" customHeight="1" x14ac:dyDescent="0.25"/>
    <row r="367" s="35" customFormat="1" ht="15" customHeight="1" x14ac:dyDescent="0.25"/>
    <row r="368" s="35" customFormat="1" ht="15" customHeight="1" x14ac:dyDescent="0.25"/>
    <row r="369" s="35" customFormat="1" ht="15" customHeight="1" x14ac:dyDescent="0.25"/>
    <row r="370" s="35" customFormat="1" ht="15" customHeight="1" x14ac:dyDescent="0.25"/>
    <row r="371" s="35" customFormat="1" ht="15" customHeight="1" x14ac:dyDescent="0.25"/>
    <row r="372" s="35" customFormat="1" ht="15" customHeight="1" x14ac:dyDescent="0.25"/>
    <row r="373" s="35" customFormat="1" ht="15" customHeight="1" x14ac:dyDescent="0.25"/>
    <row r="374" s="35" customFormat="1" ht="15" customHeight="1" x14ac:dyDescent="0.25"/>
    <row r="375" s="35" customFormat="1" ht="15" customHeight="1" x14ac:dyDescent="0.25"/>
    <row r="376" s="35" customFormat="1" ht="15" customHeight="1" x14ac:dyDescent="0.25"/>
    <row r="377" s="35" customFormat="1" ht="15" customHeight="1" x14ac:dyDescent="0.25"/>
    <row r="378" s="35" customFormat="1" ht="15" customHeight="1" x14ac:dyDescent="0.25"/>
    <row r="379" s="35" customFormat="1" ht="15" customHeight="1" x14ac:dyDescent="0.25"/>
    <row r="380" s="35" customFormat="1" ht="15" customHeight="1" x14ac:dyDescent="0.25"/>
    <row r="381" s="35" customFormat="1" ht="15" customHeight="1" x14ac:dyDescent="0.25"/>
    <row r="382" s="35" customFormat="1" ht="15" customHeight="1" x14ac:dyDescent="0.25"/>
    <row r="383" s="35" customFormat="1" ht="15" customHeight="1" x14ac:dyDescent="0.25"/>
    <row r="384" s="35" customFormat="1" ht="15" customHeight="1" x14ac:dyDescent="0.25"/>
    <row r="385" s="35" customFormat="1" ht="15" customHeight="1" x14ac:dyDescent="0.25"/>
    <row r="386" s="35" customFormat="1" ht="15" customHeight="1" x14ac:dyDescent="0.25"/>
    <row r="387" s="35" customFormat="1" ht="15" customHeight="1" x14ac:dyDescent="0.25"/>
    <row r="388" s="35" customFormat="1" ht="15" customHeight="1" x14ac:dyDescent="0.25"/>
    <row r="389" s="35" customFormat="1" ht="15" customHeight="1" x14ac:dyDescent="0.25"/>
    <row r="390" s="35" customFormat="1" ht="15" customHeight="1" x14ac:dyDescent="0.25"/>
    <row r="391" s="35" customFormat="1" ht="15" customHeight="1" x14ac:dyDescent="0.25"/>
    <row r="392" s="35" customFormat="1" ht="15" customHeight="1" x14ac:dyDescent="0.25"/>
    <row r="393" s="35" customFormat="1" ht="15" customHeight="1" x14ac:dyDescent="0.25"/>
    <row r="394" s="35" customFormat="1" ht="15" customHeight="1" x14ac:dyDescent="0.25"/>
    <row r="395" s="35" customFormat="1" ht="15" customHeight="1" x14ac:dyDescent="0.25"/>
    <row r="396" s="35" customFormat="1" ht="15" customHeight="1" x14ac:dyDescent="0.25"/>
    <row r="397" s="35" customFormat="1" ht="15" customHeight="1" x14ac:dyDescent="0.25"/>
    <row r="398" s="35" customFormat="1" ht="15" customHeight="1" x14ac:dyDescent="0.25"/>
    <row r="399" s="35" customFormat="1" ht="15" customHeight="1" x14ac:dyDescent="0.25"/>
    <row r="400" s="35" customFormat="1" ht="15" customHeight="1" x14ac:dyDescent="0.25"/>
    <row r="401" s="35" customFormat="1" ht="15" customHeight="1" x14ac:dyDescent="0.25"/>
    <row r="402" s="35" customFormat="1" ht="15" customHeight="1" x14ac:dyDescent="0.25"/>
    <row r="403" s="35" customFormat="1" ht="15" customHeight="1" x14ac:dyDescent="0.25"/>
    <row r="404" s="35" customFormat="1" ht="15" customHeight="1" x14ac:dyDescent="0.25"/>
    <row r="405" s="35" customFormat="1" ht="15" customHeight="1" x14ac:dyDescent="0.25"/>
    <row r="406" s="35" customFormat="1" ht="15" customHeight="1" x14ac:dyDescent="0.25"/>
    <row r="407" s="35" customFormat="1" ht="15" customHeight="1" x14ac:dyDescent="0.25"/>
    <row r="408" s="35" customFormat="1" ht="15" customHeight="1" x14ac:dyDescent="0.25"/>
    <row r="409" s="35" customFormat="1" ht="15" customHeight="1" x14ac:dyDescent="0.25"/>
    <row r="410" s="35" customFormat="1" ht="15" customHeight="1" x14ac:dyDescent="0.25"/>
    <row r="411" s="35" customFormat="1" ht="15" customHeight="1" x14ac:dyDescent="0.25"/>
    <row r="412" s="35" customFormat="1" ht="15" customHeight="1" x14ac:dyDescent="0.25"/>
    <row r="413" s="35" customFormat="1" ht="15" customHeight="1" x14ac:dyDescent="0.25"/>
    <row r="414" s="35" customFormat="1" ht="15" customHeight="1" x14ac:dyDescent="0.25"/>
    <row r="415" s="35" customFormat="1" ht="15" customHeight="1" x14ac:dyDescent="0.25"/>
    <row r="416" s="35" customFormat="1" ht="15" customHeight="1" x14ac:dyDescent="0.25"/>
    <row r="417" s="35" customFormat="1" ht="15" customHeight="1" x14ac:dyDescent="0.25"/>
    <row r="418" s="35" customFormat="1" ht="15" customHeight="1" x14ac:dyDescent="0.25"/>
    <row r="419" s="35" customFormat="1" ht="15" customHeight="1" x14ac:dyDescent="0.25"/>
    <row r="420" s="35" customFormat="1" ht="15" customHeight="1" x14ac:dyDescent="0.25"/>
    <row r="421" s="35" customFormat="1" ht="15" customHeight="1" x14ac:dyDescent="0.25"/>
    <row r="422" s="35" customFormat="1" ht="15" customHeight="1" x14ac:dyDescent="0.25"/>
    <row r="423" s="35" customFormat="1" ht="15" customHeight="1" x14ac:dyDescent="0.25"/>
    <row r="424" s="35" customFormat="1" ht="15" customHeight="1" x14ac:dyDescent="0.25"/>
    <row r="425" s="35" customFormat="1" ht="15" customHeight="1" x14ac:dyDescent="0.25"/>
    <row r="426" s="35" customFormat="1" ht="15" customHeight="1" x14ac:dyDescent="0.25"/>
    <row r="427" s="35" customFormat="1" ht="15" customHeight="1" x14ac:dyDescent="0.25"/>
    <row r="428" s="35" customFormat="1" ht="15" customHeight="1" x14ac:dyDescent="0.25"/>
    <row r="429" s="35" customFormat="1" ht="15" customHeight="1" x14ac:dyDescent="0.25"/>
    <row r="430" s="35" customFormat="1" ht="15" customHeight="1" x14ac:dyDescent="0.25"/>
    <row r="431" s="35" customFormat="1" ht="15" customHeight="1" x14ac:dyDescent="0.25"/>
    <row r="432" s="35" customFormat="1" ht="15" customHeight="1" x14ac:dyDescent="0.25"/>
    <row r="433" s="35" customFormat="1" ht="15" customHeight="1" x14ac:dyDescent="0.25"/>
    <row r="434" s="35" customFormat="1" ht="15" customHeight="1" x14ac:dyDescent="0.25"/>
    <row r="435" s="35" customFormat="1" ht="15" customHeight="1" x14ac:dyDescent="0.25"/>
    <row r="436" s="35" customFormat="1" ht="15" customHeight="1" x14ac:dyDescent="0.25"/>
    <row r="437" s="35" customFormat="1" ht="15" customHeight="1" x14ac:dyDescent="0.25"/>
    <row r="438" s="35" customFormat="1" ht="15" customHeight="1" x14ac:dyDescent="0.25"/>
    <row r="439" s="35" customFormat="1" ht="15" customHeight="1" x14ac:dyDescent="0.25"/>
    <row r="440" s="35" customFormat="1" ht="15" customHeight="1" x14ac:dyDescent="0.25"/>
    <row r="441" s="35" customFormat="1" ht="15" customHeight="1" x14ac:dyDescent="0.25"/>
    <row r="442" s="35" customFormat="1" ht="15" customHeight="1" x14ac:dyDescent="0.25"/>
    <row r="443" s="35" customFormat="1" ht="15" customHeight="1" x14ac:dyDescent="0.25"/>
    <row r="444" s="35" customFormat="1" ht="15" customHeight="1" x14ac:dyDescent="0.25"/>
    <row r="445" s="35" customFormat="1" ht="15" customHeight="1" x14ac:dyDescent="0.25"/>
    <row r="446" s="35" customFormat="1" ht="15" customHeight="1" x14ac:dyDescent="0.25"/>
    <row r="447" s="35" customFormat="1" ht="15" customHeight="1" x14ac:dyDescent="0.25"/>
    <row r="448" s="35" customFormat="1" ht="15" customHeight="1" x14ac:dyDescent="0.25"/>
    <row r="449" s="35" customFormat="1" ht="15" customHeight="1" x14ac:dyDescent="0.25"/>
    <row r="450" s="35" customFormat="1" ht="15" customHeight="1" x14ac:dyDescent="0.25"/>
    <row r="451" s="35" customFormat="1" ht="15" customHeight="1" x14ac:dyDescent="0.25"/>
    <row r="452" s="35" customFormat="1" ht="15" customHeight="1" x14ac:dyDescent="0.25"/>
    <row r="453" s="35" customFormat="1" ht="15" customHeight="1" x14ac:dyDescent="0.25"/>
    <row r="454" s="35" customFormat="1" ht="15" customHeight="1" x14ac:dyDescent="0.25"/>
    <row r="455" s="35" customFormat="1" ht="15" customHeight="1" x14ac:dyDescent="0.25"/>
    <row r="456" s="35" customFormat="1" ht="15" customHeight="1" x14ac:dyDescent="0.25"/>
    <row r="457" s="35" customFormat="1" ht="15" customHeight="1" x14ac:dyDescent="0.25"/>
    <row r="458" s="35" customFormat="1" ht="15" customHeight="1" x14ac:dyDescent="0.25"/>
    <row r="459" s="35" customFormat="1" ht="15" customHeight="1" x14ac:dyDescent="0.25"/>
    <row r="460" s="35" customFormat="1" ht="15" customHeight="1" x14ac:dyDescent="0.25"/>
    <row r="461" s="35" customFormat="1" ht="15" customHeight="1" x14ac:dyDescent="0.25"/>
    <row r="462" s="35" customFormat="1" ht="15" customHeight="1" x14ac:dyDescent="0.25"/>
    <row r="463" s="35" customFormat="1" ht="15" customHeight="1" x14ac:dyDescent="0.25"/>
    <row r="464" s="35" customFormat="1" ht="15" customHeight="1" x14ac:dyDescent="0.25"/>
    <row r="465" s="35" customFormat="1" ht="15" customHeight="1" x14ac:dyDescent="0.25"/>
    <row r="466" s="35" customFormat="1" ht="15" customHeight="1" x14ac:dyDescent="0.25"/>
    <row r="467" s="35" customFormat="1" ht="15" customHeight="1" x14ac:dyDescent="0.25"/>
    <row r="468" s="35" customFormat="1" ht="15" customHeight="1" x14ac:dyDescent="0.25"/>
    <row r="469" s="35" customFormat="1" ht="15" customHeight="1" x14ac:dyDescent="0.25"/>
    <row r="470" s="35" customFormat="1" ht="15" customHeight="1" x14ac:dyDescent="0.25"/>
    <row r="471" s="35" customFormat="1" ht="15" customHeight="1" x14ac:dyDescent="0.25"/>
    <row r="472" s="35" customFormat="1" ht="15" customHeight="1" x14ac:dyDescent="0.25"/>
    <row r="473" s="35" customFormat="1" ht="15" customHeight="1" x14ac:dyDescent="0.25"/>
    <row r="474" s="35" customFormat="1" ht="15" customHeight="1" x14ac:dyDescent="0.25"/>
    <row r="475" s="35" customFormat="1" ht="15" customHeight="1" x14ac:dyDescent="0.25"/>
    <row r="476" s="35" customFormat="1" ht="15" customHeight="1" x14ac:dyDescent="0.25"/>
    <row r="477" s="35" customFormat="1" ht="15" customHeight="1" x14ac:dyDescent="0.25"/>
    <row r="478" s="35" customFormat="1" ht="15" customHeight="1" x14ac:dyDescent="0.25"/>
    <row r="479" s="35" customFormat="1" ht="15" customHeight="1" x14ac:dyDescent="0.25"/>
    <row r="480" s="35" customFormat="1" ht="15" customHeight="1" x14ac:dyDescent="0.25"/>
    <row r="481" s="35" customFormat="1" ht="15" customHeight="1" x14ac:dyDescent="0.25"/>
    <row r="482" s="35" customFormat="1" ht="15" customHeight="1" x14ac:dyDescent="0.25"/>
    <row r="483" s="35" customFormat="1" ht="15" customHeight="1" x14ac:dyDescent="0.25"/>
    <row r="484" s="35" customFormat="1" ht="15" customHeight="1" x14ac:dyDescent="0.25"/>
    <row r="485" s="35" customFormat="1" ht="15" customHeight="1" x14ac:dyDescent="0.25"/>
    <row r="486" s="35" customFormat="1" ht="15" customHeight="1" x14ac:dyDescent="0.25"/>
    <row r="487" s="35" customFormat="1" ht="15" customHeight="1" x14ac:dyDescent="0.25"/>
    <row r="488" s="35" customFormat="1" ht="15" customHeight="1" x14ac:dyDescent="0.25"/>
    <row r="489" s="35" customFormat="1" ht="15" customHeight="1" x14ac:dyDescent="0.25"/>
    <row r="490" s="35" customFormat="1" ht="15" customHeight="1" x14ac:dyDescent="0.25"/>
    <row r="491" s="35" customFormat="1" ht="15" customHeight="1" x14ac:dyDescent="0.25"/>
    <row r="492" s="35" customFormat="1" ht="15" customHeight="1" x14ac:dyDescent="0.25"/>
    <row r="493" s="35" customFormat="1" ht="15" customHeight="1" x14ac:dyDescent="0.25"/>
    <row r="494" s="35" customFormat="1" ht="15" customHeight="1" x14ac:dyDescent="0.25"/>
    <row r="495" s="35" customFormat="1" ht="15" customHeight="1" x14ac:dyDescent="0.25"/>
    <row r="496" s="35" customFormat="1" ht="15" customHeight="1" x14ac:dyDescent="0.25"/>
    <row r="497" s="35" customFormat="1" ht="15" customHeight="1" x14ac:dyDescent="0.25"/>
    <row r="498" s="35" customFormat="1" ht="15" customHeight="1" x14ac:dyDescent="0.25"/>
    <row r="499" s="35" customFormat="1" ht="15" customHeight="1" x14ac:dyDescent="0.25"/>
    <row r="500" s="35" customFormat="1" ht="15" customHeight="1" x14ac:dyDescent="0.25"/>
    <row r="501" s="35" customFormat="1" ht="15" customHeight="1" x14ac:dyDescent="0.25"/>
    <row r="502" s="35" customFormat="1" ht="15" customHeight="1" x14ac:dyDescent="0.25"/>
    <row r="503" s="35" customFormat="1" ht="15" customHeight="1" x14ac:dyDescent="0.25"/>
    <row r="504" s="35" customFormat="1" ht="15" customHeight="1" x14ac:dyDescent="0.25"/>
    <row r="505" s="35" customFormat="1" ht="15" customHeight="1" x14ac:dyDescent="0.25"/>
    <row r="506" s="35" customFormat="1" ht="15" customHeight="1" x14ac:dyDescent="0.25"/>
    <row r="507" s="35" customFormat="1" ht="15" customHeight="1" x14ac:dyDescent="0.25"/>
    <row r="508" s="35" customFormat="1" ht="15" customHeight="1" x14ac:dyDescent="0.25"/>
    <row r="509" s="35" customFormat="1" ht="15" customHeight="1" x14ac:dyDescent="0.25"/>
    <row r="510" s="35" customFormat="1" ht="15" customHeight="1" x14ac:dyDescent="0.25"/>
    <row r="511" s="35" customFormat="1" ht="15" customHeight="1" x14ac:dyDescent="0.25"/>
    <row r="512" s="35" customFormat="1" ht="15" customHeight="1" x14ac:dyDescent="0.25"/>
    <row r="513" s="35" customFormat="1" ht="15" customHeight="1" x14ac:dyDescent="0.25"/>
    <row r="514" s="35" customFormat="1" ht="15" customHeight="1" x14ac:dyDescent="0.25"/>
    <row r="515" s="35" customFormat="1" ht="15" customHeight="1" x14ac:dyDescent="0.25"/>
    <row r="516" s="35" customFormat="1" ht="15" customHeight="1" x14ac:dyDescent="0.25"/>
    <row r="517" s="35" customFormat="1" ht="15" customHeight="1" x14ac:dyDescent="0.25"/>
    <row r="518" s="35" customFormat="1" ht="15" customHeight="1" x14ac:dyDescent="0.25"/>
    <row r="519" s="35" customFormat="1" ht="15" customHeight="1" x14ac:dyDescent="0.25"/>
    <row r="520" s="35" customFormat="1" ht="15" customHeight="1" x14ac:dyDescent="0.25"/>
    <row r="521" s="35" customFormat="1" ht="15" customHeight="1" x14ac:dyDescent="0.25"/>
    <row r="522" s="35" customFormat="1" ht="15" customHeight="1" x14ac:dyDescent="0.25"/>
    <row r="523" s="35" customFormat="1" ht="15" customHeight="1" x14ac:dyDescent="0.25"/>
    <row r="524" s="35" customFormat="1" ht="15" customHeight="1" x14ac:dyDescent="0.25"/>
    <row r="525" s="35" customFormat="1" ht="15" customHeight="1" x14ac:dyDescent="0.25"/>
    <row r="526" s="35" customFormat="1" ht="15" customHeight="1" x14ac:dyDescent="0.25"/>
    <row r="527" s="35" customFormat="1" ht="15" customHeight="1" x14ac:dyDescent="0.25"/>
    <row r="528" s="35" customFormat="1" ht="15" customHeight="1" x14ac:dyDescent="0.25"/>
    <row r="529" s="35" customFormat="1" ht="15" customHeight="1" x14ac:dyDescent="0.25"/>
    <row r="530" s="35" customFormat="1" ht="15" customHeight="1" x14ac:dyDescent="0.25"/>
    <row r="531" s="35" customFormat="1" ht="15" customHeight="1" x14ac:dyDescent="0.25"/>
    <row r="532" s="35" customFormat="1" ht="15" customHeight="1" x14ac:dyDescent="0.25"/>
    <row r="533" s="35" customFormat="1" ht="15" customHeight="1" x14ac:dyDescent="0.25"/>
    <row r="534" s="35" customFormat="1" ht="15" customHeight="1" x14ac:dyDescent="0.25"/>
    <row r="535" s="35" customFormat="1" ht="15" customHeight="1" x14ac:dyDescent="0.25"/>
    <row r="536" s="35" customFormat="1" ht="15" customHeight="1" x14ac:dyDescent="0.25"/>
    <row r="537" s="35" customFormat="1" ht="15" customHeight="1" x14ac:dyDescent="0.25"/>
    <row r="538" s="35" customFormat="1" ht="15" customHeight="1" x14ac:dyDescent="0.25"/>
    <row r="539" s="35" customFormat="1" ht="15" customHeight="1" x14ac:dyDescent="0.25"/>
    <row r="540" s="35" customFormat="1" ht="15" customHeight="1" x14ac:dyDescent="0.25"/>
    <row r="541" s="35" customFormat="1" ht="15" customHeight="1" x14ac:dyDescent="0.25"/>
    <row r="542" s="35" customFormat="1" ht="15" customHeight="1" x14ac:dyDescent="0.25"/>
    <row r="543" s="35" customFormat="1" ht="15" customHeight="1" x14ac:dyDescent="0.25"/>
    <row r="544" s="35" customFormat="1" ht="15" customHeight="1" x14ac:dyDescent="0.25"/>
    <row r="545" s="35" customFormat="1" ht="15" customHeight="1" x14ac:dyDescent="0.25"/>
    <row r="546" s="35" customFormat="1" ht="15" customHeight="1" x14ac:dyDescent="0.25"/>
    <row r="547" s="35" customFormat="1" ht="15" customHeight="1" x14ac:dyDescent="0.25"/>
    <row r="548" s="35" customFormat="1" ht="15" customHeight="1" x14ac:dyDescent="0.25"/>
    <row r="549" s="35" customFormat="1" ht="15" customHeight="1" x14ac:dyDescent="0.25"/>
    <row r="550" s="35" customFormat="1" ht="15" customHeight="1" x14ac:dyDescent="0.25"/>
    <row r="551" s="35" customFormat="1" ht="15" customHeight="1" x14ac:dyDescent="0.25"/>
    <row r="552" s="35" customFormat="1" ht="15" customHeight="1" x14ac:dyDescent="0.25"/>
    <row r="553" s="35" customFormat="1" ht="15" customHeight="1" x14ac:dyDescent="0.25"/>
    <row r="554" s="35" customFormat="1" ht="15" customHeight="1" x14ac:dyDescent="0.25"/>
    <row r="555" s="35" customFormat="1" ht="15" customHeight="1" x14ac:dyDescent="0.25"/>
    <row r="556" s="35" customFormat="1" ht="15" customHeight="1" x14ac:dyDescent="0.25"/>
    <row r="557" s="35" customFormat="1" ht="15" customHeight="1" x14ac:dyDescent="0.25"/>
    <row r="558" s="35" customFormat="1" ht="15" customHeight="1" x14ac:dyDescent="0.25"/>
    <row r="559" s="35" customFormat="1" ht="15" customHeight="1" x14ac:dyDescent="0.25"/>
    <row r="560" s="35" customFormat="1" ht="15" customHeight="1" x14ac:dyDescent="0.25"/>
    <row r="561" s="35" customFormat="1" ht="15" customHeight="1" x14ac:dyDescent="0.25"/>
    <row r="562" s="35" customFormat="1" ht="15" customHeight="1" x14ac:dyDescent="0.25"/>
    <row r="563" s="35" customFormat="1" ht="15" customHeight="1" x14ac:dyDescent="0.25"/>
    <row r="564" s="35" customFormat="1" ht="15" customHeight="1" x14ac:dyDescent="0.25"/>
    <row r="565" s="35" customFormat="1" ht="15" customHeight="1" x14ac:dyDescent="0.25"/>
    <row r="566" s="35" customFormat="1" ht="15" customHeight="1" x14ac:dyDescent="0.25"/>
    <row r="567" s="35" customFormat="1" ht="15" customHeight="1" x14ac:dyDescent="0.25"/>
    <row r="568" s="35" customFormat="1" ht="15" customHeight="1" x14ac:dyDescent="0.25"/>
    <row r="569" s="35" customFormat="1" ht="15" customHeight="1" x14ac:dyDescent="0.25"/>
    <row r="570" s="35" customFormat="1" ht="15" customHeight="1" x14ac:dyDescent="0.25"/>
    <row r="571" s="35" customFormat="1" ht="15" customHeight="1" x14ac:dyDescent="0.25"/>
    <row r="572" s="35" customFormat="1" ht="15" customHeight="1" x14ac:dyDescent="0.25"/>
    <row r="573" s="35" customFormat="1" ht="15" customHeight="1" x14ac:dyDescent="0.25"/>
    <row r="574" s="35" customFormat="1" ht="15" customHeight="1" x14ac:dyDescent="0.25"/>
    <row r="575" s="35" customFormat="1" ht="15" customHeight="1" x14ac:dyDescent="0.25"/>
    <row r="576" s="35" customFormat="1" ht="15" customHeight="1" x14ac:dyDescent="0.25"/>
    <row r="577" s="35" customFormat="1" ht="15" customHeight="1" x14ac:dyDescent="0.25"/>
    <row r="578" s="35" customFormat="1" ht="15" customHeight="1" x14ac:dyDescent="0.25"/>
    <row r="579" s="35" customFormat="1" ht="15" customHeight="1" x14ac:dyDescent="0.25"/>
    <row r="580" s="35" customFormat="1" ht="15" customHeight="1" x14ac:dyDescent="0.25"/>
    <row r="581" s="35" customFormat="1" ht="15" customHeight="1" x14ac:dyDescent="0.25"/>
    <row r="582" s="35" customFormat="1" ht="15" customHeight="1" x14ac:dyDescent="0.25"/>
    <row r="583" s="35" customFormat="1" ht="15" customHeight="1" x14ac:dyDescent="0.25"/>
    <row r="584" s="35" customFormat="1" ht="15" customHeight="1" x14ac:dyDescent="0.25"/>
    <row r="585" s="35" customFormat="1" ht="15" customHeight="1" x14ac:dyDescent="0.25"/>
    <row r="586" s="35" customFormat="1" ht="15" customHeight="1" x14ac:dyDescent="0.25"/>
    <row r="587" s="35" customFormat="1" ht="15" customHeight="1" x14ac:dyDescent="0.25"/>
    <row r="588" s="35" customFormat="1" ht="15" customHeight="1" x14ac:dyDescent="0.25"/>
    <row r="589" s="35" customFormat="1" ht="15" customHeight="1" x14ac:dyDescent="0.25"/>
    <row r="590" s="35" customFormat="1" ht="15" customHeight="1" x14ac:dyDescent="0.25"/>
    <row r="591" s="35" customFormat="1" ht="15" customHeight="1" x14ac:dyDescent="0.25"/>
    <row r="592" s="35" customFormat="1" ht="15" customHeight="1" x14ac:dyDescent="0.25"/>
    <row r="593" s="35" customFormat="1" ht="15" customHeight="1" x14ac:dyDescent="0.25"/>
    <row r="594" s="35" customFormat="1" ht="15" customHeight="1" x14ac:dyDescent="0.25"/>
    <row r="595" s="35" customFormat="1" ht="15" customHeight="1" x14ac:dyDescent="0.25"/>
    <row r="596" s="35" customFormat="1" ht="15" customHeight="1" x14ac:dyDescent="0.25"/>
    <row r="597" s="35" customFormat="1" ht="15" customHeight="1" x14ac:dyDescent="0.25"/>
    <row r="598" s="35" customFormat="1" ht="15" customHeight="1" x14ac:dyDescent="0.25"/>
    <row r="599" s="35" customFormat="1" ht="15" customHeight="1" x14ac:dyDescent="0.25"/>
    <row r="600" s="35" customFormat="1" ht="15" customHeight="1" x14ac:dyDescent="0.25"/>
    <row r="601" s="35" customFormat="1" ht="15" customHeight="1" x14ac:dyDescent="0.25"/>
    <row r="602" s="35" customFormat="1" ht="15" customHeight="1" x14ac:dyDescent="0.25"/>
    <row r="603" s="35" customFormat="1" ht="15" customHeight="1" x14ac:dyDescent="0.25"/>
    <row r="604" s="35" customFormat="1" ht="15" customHeight="1" x14ac:dyDescent="0.25"/>
    <row r="605" s="35" customFormat="1" ht="15" customHeight="1" x14ac:dyDescent="0.25"/>
    <row r="606" s="35" customFormat="1" ht="15" customHeight="1" x14ac:dyDescent="0.25"/>
    <row r="607" s="35" customFormat="1" ht="15" customHeight="1" x14ac:dyDescent="0.25"/>
    <row r="608" s="35" customFormat="1" ht="15" customHeight="1" x14ac:dyDescent="0.25"/>
    <row r="609" s="35" customFormat="1" ht="15" customHeight="1" x14ac:dyDescent="0.25"/>
    <row r="610" s="35" customFormat="1" ht="15" customHeight="1" x14ac:dyDescent="0.25"/>
    <row r="611" s="35" customFormat="1" ht="15" customHeight="1" x14ac:dyDescent="0.25"/>
    <row r="612" s="35" customFormat="1" ht="15" customHeight="1" x14ac:dyDescent="0.25"/>
    <row r="613" s="35" customFormat="1" ht="15" customHeight="1" x14ac:dyDescent="0.25"/>
    <row r="614" s="35" customFormat="1" ht="15" customHeight="1" x14ac:dyDescent="0.25"/>
    <row r="615" s="35" customFormat="1" ht="15" customHeight="1" x14ac:dyDescent="0.25"/>
    <row r="616" s="35" customFormat="1" ht="15" customHeight="1" x14ac:dyDescent="0.25"/>
    <row r="617" s="35" customFormat="1" ht="15" customHeight="1" x14ac:dyDescent="0.25"/>
    <row r="618" s="35" customFormat="1" ht="15" customHeight="1" x14ac:dyDescent="0.25"/>
    <row r="619" s="35" customFormat="1" ht="15" customHeight="1" x14ac:dyDescent="0.25"/>
    <row r="620" s="35" customFormat="1" ht="15" customHeight="1" x14ac:dyDescent="0.25"/>
    <row r="621" s="35" customFormat="1" ht="15" customHeight="1" x14ac:dyDescent="0.25"/>
    <row r="622" s="35" customFormat="1" ht="15" customHeight="1" x14ac:dyDescent="0.25"/>
    <row r="623" s="35" customFormat="1" ht="15" customHeight="1" x14ac:dyDescent="0.25"/>
    <row r="624" s="35" customFormat="1" ht="15" customHeight="1" x14ac:dyDescent="0.25"/>
    <row r="625" s="35" customFormat="1" ht="15" customHeight="1" x14ac:dyDescent="0.25"/>
    <row r="626" s="35" customFormat="1" ht="15" customHeight="1" x14ac:dyDescent="0.25"/>
    <row r="627" s="35" customFormat="1" ht="15" customHeight="1" x14ac:dyDescent="0.25"/>
    <row r="628" s="35" customFormat="1" ht="15" customHeight="1" x14ac:dyDescent="0.25"/>
    <row r="629" s="35" customFormat="1" ht="15" customHeight="1" x14ac:dyDescent="0.25"/>
    <row r="630" s="35" customFormat="1" ht="15" customHeight="1" x14ac:dyDescent="0.25"/>
    <row r="631" s="35" customFormat="1" ht="15" customHeight="1" x14ac:dyDescent="0.25"/>
    <row r="632" s="35" customFormat="1" ht="15" customHeight="1" x14ac:dyDescent="0.25"/>
    <row r="633" s="35" customFormat="1" ht="15" customHeight="1" x14ac:dyDescent="0.25"/>
    <row r="634" s="35" customFormat="1" ht="15" customHeight="1" x14ac:dyDescent="0.25"/>
    <row r="635" s="35" customFormat="1" ht="15" customHeight="1" x14ac:dyDescent="0.25"/>
    <row r="636" s="35" customFormat="1" ht="15" customHeight="1" x14ac:dyDescent="0.25"/>
    <row r="637" s="35" customFormat="1" ht="15" customHeight="1" x14ac:dyDescent="0.25"/>
    <row r="638" s="35" customFormat="1" ht="15" customHeight="1" x14ac:dyDescent="0.25"/>
    <row r="639" s="35" customFormat="1" ht="15" customHeight="1" x14ac:dyDescent="0.25"/>
    <row r="640" s="35" customFormat="1" ht="15" customHeight="1" x14ac:dyDescent="0.25"/>
    <row r="641" s="35" customFormat="1" ht="15" customHeight="1" x14ac:dyDescent="0.25"/>
    <row r="642" s="35" customFormat="1" ht="15" customHeight="1" x14ac:dyDescent="0.25"/>
    <row r="643" s="35" customFormat="1" ht="15" customHeight="1" x14ac:dyDescent="0.25"/>
    <row r="644" s="35" customFormat="1" ht="15" customHeight="1" x14ac:dyDescent="0.25"/>
    <row r="645" s="35" customFormat="1" ht="15" customHeight="1" x14ac:dyDescent="0.25"/>
    <row r="646" s="35" customFormat="1" ht="15" customHeight="1" x14ac:dyDescent="0.25"/>
    <row r="647" s="35" customFormat="1" ht="15" customHeight="1" x14ac:dyDescent="0.25"/>
    <row r="648" s="35" customFormat="1" ht="15" customHeight="1" x14ac:dyDescent="0.25"/>
    <row r="649" s="35" customFormat="1" ht="15" customHeight="1" x14ac:dyDescent="0.25"/>
    <row r="650" s="35" customFormat="1" ht="15" customHeight="1" x14ac:dyDescent="0.25"/>
    <row r="651" s="35" customFormat="1" ht="15" customHeight="1" x14ac:dyDescent="0.25"/>
    <row r="652" s="35" customFormat="1" ht="15" customHeight="1" x14ac:dyDescent="0.25"/>
    <row r="653" s="35" customFormat="1" ht="15" customHeight="1" x14ac:dyDescent="0.25"/>
    <row r="654" s="35" customFormat="1" ht="15" customHeight="1" x14ac:dyDescent="0.25"/>
    <row r="655" s="35" customFormat="1" ht="15" customHeight="1" x14ac:dyDescent="0.25"/>
    <row r="656" s="35" customFormat="1" ht="15" customHeight="1" x14ac:dyDescent="0.25"/>
    <row r="657" s="35" customFormat="1" ht="15" customHeight="1" x14ac:dyDescent="0.25"/>
    <row r="658" s="35" customFormat="1" ht="15" customHeight="1" x14ac:dyDescent="0.25"/>
    <row r="659" s="35" customFormat="1" ht="15" customHeight="1" x14ac:dyDescent="0.25"/>
    <row r="660" s="35" customFormat="1" ht="15" customHeight="1" x14ac:dyDescent="0.25"/>
    <row r="661" s="35" customFormat="1" ht="15" customHeight="1" x14ac:dyDescent="0.25"/>
    <row r="662" s="35" customFormat="1" ht="15" customHeight="1" x14ac:dyDescent="0.25"/>
    <row r="663" s="35" customFormat="1" ht="15" customHeight="1" x14ac:dyDescent="0.25"/>
    <row r="664" s="35" customFormat="1" ht="15" customHeight="1" x14ac:dyDescent="0.25"/>
    <row r="665" s="35" customFormat="1" ht="15" customHeight="1" x14ac:dyDescent="0.25"/>
    <row r="666" s="35" customFormat="1" ht="15" customHeight="1" x14ac:dyDescent="0.25"/>
    <row r="667" s="35" customFormat="1" ht="15" customHeight="1" x14ac:dyDescent="0.25"/>
    <row r="668" s="35" customFormat="1" ht="15" customHeight="1" x14ac:dyDescent="0.25"/>
    <row r="669" s="35" customFormat="1" ht="15" customHeight="1" x14ac:dyDescent="0.25"/>
    <row r="670" s="35" customFormat="1" ht="15" customHeight="1" x14ac:dyDescent="0.25"/>
    <row r="671" s="35" customFormat="1" ht="15" customHeight="1" x14ac:dyDescent="0.25"/>
    <row r="672" s="35" customFormat="1" ht="15" customHeight="1" x14ac:dyDescent="0.25"/>
    <row r="673" s="35" customFormat="1" ht="15" customHeight="1" x14ac:dyDescent="0.25"/>
    <row r="674" s="35" customFormat="1" ht="15" customHeight="1" x14ac:dyDescent="0.25"/>
    <row r="675" s="35" customFormat="1" ht="15" customHeight="1" x14ac:dyDescent="0.25"/>
    <row r="676" s="35" customFormat="1" ht="15" customHeight="1" x14ac:dyDescent="0.25"/>
    <row r="677" s="35" customFormat="1" ht="15" customHeight="1" x14ac:dyDescent="0.25"/>
    <row r="678" s="35" customFormat="1" ht="15" customHeight="1" x14ac:dyDescent="0.25"/>
    <row r="679" s="35" customFormat="1" ht="15" customHeight="1" x14ac:dyDescent="0.25"/>
    <row r="680" s="35" customFormat="1" ht="15" customHeight="1" x14ac:dyDescent="0.25"/>
    <row r="681" s="35" customFormat="1" ht="15" customHeight="1" x14ac:dyDescent="0.25"/>
    <row r="682" s="35" customFormat="1" ht="15" customHeight="1" x14ac:dyDescent="0.25"/>
    <row r="683" s="35" customFormat="1" ht="15" customHeight="1" x14ac:dyDescent="0.25"/>
    <row r="684" s="35" customFormat="1" ht="15" customHeight="1" x14ac:dyDescent="0.25"/>
    <row r="685" s="35" customFormat="1" ht="15" customHeight="1" x14ac:dyDescent="0.25"/>
    <row r="686" s="35" customFormat="1" ht="15" customHeight="1" x14ac:dyDescent="0.25"/>
    <row r="687" s="35" customFormat="1" ht="15" customHeight="1" x14ac:dyDescent="0.25"/>
    <row r="688" s="35" customFormat="1" ht="15" customHeight="1" x14ac:dyDescent="0.25"/>
    <row r="689" s="35" customFormat="1" ht="15" customHeight="1" x14ac:dyDescent="0.25"/>
    <row r="690" s="35" customFormat="1" ht="15" customHeight="1" x14ac:dyDescent="0.25"/>
    <row r="691" s="35" customFormat="1" ht="15" customHeight="1" x14ac:dyDescent="0.25"/>
    <row r="692" s="35" customFormat="1" ht="15" customHeight="1" x14ac:dyDescent="0.25"/>
    <row r="693" s="35" customFormat="1" ht="15" customHeight="1" x14ac:dyDescent="0.25"/>
    <row r="694" s="35" customFormat="1" ht="15" customHeight="1" x14ac:dyDescent="0.25"/>
    <row r="695" s="35" customFormat="1" ht="15" customHeight="1" x14ac:dyDescent="0.25"/>
    <row r="696" s="35" customFormat="1" ht="15" customHeight="1" x14ac:dyDescent="0.25"/>
    <row r="697" s="35" customFormat="1" ht="15" customHeight="1" x14ac:dyDescent="0.25"/>
    <row r="698" s="35" customFormat="1" ht="15" customHeight="1" x14ac:dyDescent="0.25"/>
    <row r="699" s="35" customFormat="1" ht="15" customHeight="1" x14ac:dyDescent="0.25"/>
    <row r="700" s="35" customFormat="1" ht="15" customHeight="1" x14ac:dyDescent="0.25"/>
    <row r="701" s="35" customFormat="1" ht="15" customHeight="1" x14ac:dyDescent="0.25"/>
    <row r="702" s="35" customFormat="1" ht="15" customHeight="1" x14ac:dyDescent="0.25"/>
    <row r="703" s="35" customFormat="1" ht="15" customHeight="1" x14ac:dyDescent="0.25"/>
    <row r="704" s="35" customFormat="1" ht="15" customHeight="1" x14ac:dyDescent="0.25"/>
    <row r="705" s="35" customFormat="1" ht="15" customHeight="1" x14ac:dyDescent="0.25"/>
    <row r="706" s="35" customFormat="1" ht="15" customHeight="1" x14ac:dyDescent="0.25"/>
    <row r="707" s="35" customFormat="1" ht="15" customHeight="1" x14ac:dyDescent="0.25"/>
    <row r="708" s="35" customFormat="1" ht="15" customHeight="1" x14ac:dyDescent="0.25"/>
    <row r="709" s="35" customFormat="1" ht="15" customHeight="1" x14ac:dyDescent="0.25"/>
    <row r="710" s="35" customFormat="1" ht="15" customHeight="1" x14ac:dyDescent="0.25"/>
    <row r="711" s="35" customFormat="1" ht="15" customHeight="1" x14ac:dyDescent="0.25"/>
    <row r="712" s="35" customFormat="1" ht="15" customHeight="1" x14ac:dyDescent="0.25"/>
    <row r="713" s="35" customFormat="1" ht="15" customHeight="1" x14ac:dyDescent="0.25"/>
    <row r="714" s="35" customFormat="1" ht="15" customHeight="1" x14ac:dyDescent="0.25"/>
    <row r="715" s="35" customFormat="1" ht="15" customHeight="1" x14ac:dyDescent="0.25"/>
    <row r="716" s="35" customFormat="1" ht="15" customHeight="1" x14ac:dyDescent="0.25"/>
    <row r="717" s="35" customFormat="1" ht="15" customHeight="1" x14ac:dyDescent="0.25"/>
    <row r="718" s="35" customFormat="1" ht="15" customHeight="1" x14ac:dyDescent="0.25"/>
    <row r="719" s="35" customFormat="1" ht="15" customHeight="1" x14ac:dyDescent="0.25"/>
    <row r="720" s="35" customFormat="1" ht="15" customHeight="1" x14ac:dyDescent="0.25"/>
    <row r="721" s="35" customFormat="1" ht="15" customHeight="1" x14ac:dyDescent="0.25"/>
    <row r="722" s="35" customFormat="1" ht="15" customHeight="1" x14ac:dyDescent="0.25"/>
    <row r="723" s="35" customFormat="1" ht="15" customHeight="1" x14ac:dyDescent="0.25"/>
    <row r="724" s="35" customFormat="1" ht="15" customHeight="1" x14ac:dyDescent="0.25"/>
    <row r="725" s="35" customFormat="1" ht="15" customHeight="1" x14ac:dyDescent="0.25"/>
    <row r="726" s="35" customFormat="1" ht="15" customHeight="1" x14ac:dyDescent="0.25"/>
    <row r="727" s="35" customFormat="1" ht="15" customHeight="1" x14ac:dyDescent="0.25"/>
    <row r="728" s="35" customFormat="1" ht="15" customHeight="1" x14ac:dyDescent="0.25"/>
    <row r="729" s="35" customFormat="1" ht="15" customHeight="1" x14ac:dyDescent="0.25"/>
    <row r="730" s="35" customFormat="1" ht="15" customHeight="1" x14ac:dyDescent="0.25"/>
    <row r="731" s="35" customFormat="1" ht="15" customHeight="1" x14ac:dyDescent="0.25"/>
    <row r="732" s="35" customFormat="1" ht="15" customHeight="1" x14ac:dyDescent="0.25"/>
    <row r="733" s="35" customFormat="1" ht="15" customHeight="1" x14ac:dyDescent="0.25"/>
    <row r="734" s="35" customFormat="1" ht="15" customHeight="1" x14ac:dyDescent="0.25"/>
    <row r="735" s="35" customFormat="1" ht="15" customHeight="1" x14ac:dyDescent="0.25"/>
    <row r="736" s="35" customFormat="1" ht="15" customHeight="1" x14ac:dyDescent="0.25"/>
    <row r="737" s="35" customFormat="1" ht="15" customHeight="1" x14ac:dyDescent="0.25"/>
    <row r="738" s="35" customFormat="1" ht="15" customHeight="1" x14ac:dyDescent="0.25"/>
    <row r="739" s="35" customFormat="1" ht="15" customHeight="1" x14ac:dyDescent="0.25"/>
    <row r="740" s="35" customFormat="1" ht="15" customHeight="1" x14ac:dyDescent="0.25"/>
    <row r="741" s="35" customFormat="1" ht="15" customHeight="1" x14ac:dyDescent="0.25"/>
    <row r="742" s="35" customFormat="1" ht="15" customHeight="1" x14ac:dyDescent="0.25"/>
    <row r="743" s="35" customFormat="1" ht="15" customHeight="1" x14ac:dyDescent="0.25"/>
    <row r="744" s="35" customFormat="1" ht="15" customHeight="1" x14ac:dyDescent="0.25"/>
    <row r="745" s="35" customFormat="1" ht="15" customHeight="1" x14ac:dyDescent="0.25"/>
    <row r="746" s="35" customFormat="1" ht="15" customHeight="1" x14ac:dyDescent="0.25"/>
    <row r="747" s="35" customFormat="1" ht="15" customHeight="1" x14ac:dyDescent="0.25"/>
    <row r="748" s="35" customFormat="1" ht="15" customHeight="1" x14ac:dyDescent="0.25"/>
    <row r="749" s="35" customFormat="1" ht="15" customHeight="1" x14ac:dyDescent="0.25"/>
    <row r="750" s="35" customFormat="1" ht="15" customHeight="1" x14ac:dyDescent="0.25"/>
    <row r="751" s="35" customFormat="1" ht="15" customHeight="1" x14ac:dyDescent="0.25"/>
    <row r="752" s="35" customFormat="1" ht="15" customHeight="1" x14ac:dyDescent="0.25"/>
    <row r="753" s="35" customFormat="1" ht="15" customHeight="1" x14ac:dyDescent="0.25"/>
    <row r="754" s="35" customFormat="1" ht="15" customHeight="1" x14ac:dyDescent="0.25"/>
    <row r="755" s="35" customFormat="1" ht="15" customHeight="1" x14ac:dyDescent="0.25"/>
    <row r="756" s="35" customFormat="1" ht="15" customHeight="1" x14ac:dyDescent="0.25"/>
    <row r="757" s="35" customFormat="1" ht="15" customHeight="1" x14ac:dyDescent="0.25"/>
    <row r="758" s="35" customFormat="1" ht="15" customHeight="1" x14ac:dyDescent="0.25"/>
    <row r="759" s="35" customFormat="1" ht="15" customHeight="1" x14ac:dyDescent="0.25"/>
    <row r="760" s="35" customFormat="1" ht="15" customHeight="1" x14ac:dyDescent="0.25"/>
    <row r="761" s="35" customFormat="1" ht="15" customHeight="1" x14ac:dyDescent="0.25"/>
    <row r="762" s="35" customFormat="1" ht="15" customHeight="1" x14ac:dyDescent="0.25"/>
    <row r="763" s="35" customFormat="1" ht="15" customHeight="1" x14ac:dyDescent="0.25"/>
    <row r="764" s="35" customFormat="1" ht="15" customHeight="1" x14ac:dyDescent="0.25"/>
    <row r="765" s="35" customFormat="1" ht="15" customHeight="1" x14ac:dyDescent="0.25"/>
    <row r="766" s="35" customFormat="1" ht="15" customHeight="1" x14ac:dyDescent="0.25"/>
    <row r="767" s="35" customFormat="1" ht="15" customHeight="1" x14ac:dyDescent="0.25"/>
    <row r="768" s="35" customFormat="1" ht="15" customHeight="1" x14ac:dyDescent="0.25"/>
    <row r="769" s="35" customFormat="1" ht="15" customHeight="1" x14ac:dyDescent="0.25"/>
    <row r="770" s="35" customFormat="1" ht="15" customHeight="1" x14ac:dyDescent="0.25"/>
    <row r="771" s="35" customFormat="1" ht="15" customHeight="1" x14ac:dyDescent="0.25"/>
    <row r="772" s="35" customFormat="1" ht="15" customHeight="1" x14ac:dyDescent="0.25"/>
    <row r="773" s="35" customFormat="1" ht="15" customHeight="1" x14ac:dyDescent="0.25"/>
    <row r="774" s="35" customFormat="1" ht="15" customHeight="1" x14ac:dyDescent="0.25"/>
    <row r="775" s="35" customFormat="1" ht="15" customHeight="1" x14ac:dyDescent="0.25"/>
    <row r="776" s="35" customFormat="1" ht="15" customHeight="1" x14ac:dyDescent="0.25"/>
    <row r="777" s="35" customFormat="1" ht="15" customHeight="1" x14ac:dyDescent="0.25"/>
    <row r="778" s="35" customFormat="1" ht="15" customHeight="1" x14ac:dyDescent="0.25"/>
    <row r="779" s="35" customFormat="1" ht="15" customHeight="1" x14ac:dyDescent="0.25"/>
    <row r="780" s="35" customFormat="1" ht="15" customHeight="1" x14ac:dyDescent="0.25"/>
    <row r="781" s="35" customFormat="1" ht="15" customHeight="1" x14ac:dyDescent="0.25"/>
    <row r="782" s="35" customFormat="1" ht="15" customHeight="1" x14ac:dyDescent="0.25"/>
    <row r="783" s="35" customFormat="1" ht="15" customHeight="1" x14ac:dyDescent="0.25"/>
    <row r="784" s="35" customFormat="1" ht="15" customHeight="1" x14ac:dyDescent="0.25"/>
    <row r="785" s="35" customFormat="1" ht="15" customHeight="1" x14ac:dyDescent="0.25"/>
    <row r="786" s="35" customFormat="1" ht="15" customHeight="1" x14ac:dyDescent="0.25"/>
    <row r="787" s="35" customFormat="1" ht="15" customHeight="1" x14ac:dyDescent="0.25"/>
    <row r="788" s="35" customFormat="1" ht="15" customHeight="1" x14ac:dyDescent="0.25"/>
    <row r="789" s="35" customFormat="1" ht="15" customHeight="1" x14ac:dyDescent="0.25"/>
    <row r="790" s="35" customFormat="1" ht="15" customHeight="1" x14ac:dyDescent="0.25"/>
    <row r="791" s="35" customFormat="1" ht="15" customHeight="1" x14ac:dyDescent="0.25"/>
    <row r="792" s="35" customFormat="1" ht="15" customHeight="1" x14ac:dyDescent="0.25"/>
    <row r="793" s="35" customFormat="1" ht="15" customHeight="1" x14ac:dyDescent="0.25"/>
    <row r="794" s="35" customFormat="1" ht="15" customHeight="1" x14ac:dyDescent="0.25"/>
    <row r="795" s="35" customFormat="1" ht="15" customHeight="1" x14ac:dyDescent="0.25"/>
    <row r="796" s="35" customFormat="1" ht="15" customHeight="1" x14ac:dyDescent="0.25"/>
    <row r="797" s="35" customFormat="1" ht="15" customHeight="1" x14ac:dyDescent="0.25"/>
    <row r="798" s="35" customFormat="1" ht="15" customHeight="1" x14ac:dyDescent="0.25"/>
    <row r="799" s="35" customFormat="1" ht="15" customHeight="1" x14ac:dyDescent="0.25"/>
    <row r="800" s="35" customFormat="1" ht="15" customHeight="1" x14ac:dyDescent="0.25"/>
    <row r="801" s="35" customFormat="1" ht="15" customHeight="1" x14ac:dyDescent="0.25"/>
    <row r="802" s="35" customFormat="1" ht="15" customHeight="1" x14ac:dyDescent="0.25"/>
    <row r="803" s="35" customFormat="1" ht="15" customHeight="1" x14ac:dyDescent="0.25"/>
    <row r="804" s="35" customFormat="1" ht="15" customHeight="1" x14ac:dyDescent="0.25"/>
    <row r="805" s="35" customFormat="1" ht="15" customHeight="1" x14ac:dyDescent="0.25"/>
    <row r="806" s="35" customFormat="1" ht="15" customHeight="1" x14ac:dyDescent="0.25"/>
    <row r="807" s="35" customFormat="1" ht="15" customHeight="1" x14ac:dyDescent="0.25"/>
    <row r="808" s="35" customFormat="1" ht="15" customHeight="1" x14ac:dyDescent="0.25"/>
    <row r="809" s="35" customFormat="1" ht="15" customHeight="1" x14ac:dyDescent="0.25"/>
    <row r="810" s="35" customFormat="1" ht="15" customHeight="1" x14ac:dyDescent="0.25"/>
    <row r="811" s="35" customFormat="1" ht="15" customHeight="1" x14ac:dyDescent="0.25"/>
    <row r="812" s="35" customFormat="1" ht="15" customHeight="1" x14ac:dyDescent="0.25"/>
    <row r="813" s="35" customFormat="1" ht="15" customHeight="1" x14ac:dyDescent="0.25"/>
    <row r="814" s="35" customFormat="1" ht="15" customHeight="1" x14ac:dyDescent="0.25"/>
    <row r="815" s="35" customFormat="1" ht="15" customHeight="1" x14ac:dyDescent="0.25"/>
    <row r="816" s="35" customFormat="1" ht="15" customHeight="1" x14ac:dyDescent="0.25"/>
    <row r="817" s="35" customFormat="1" ht="15" customHeight="1" x14ac:dyDescent="0.25"/>
    <row r="818" s="35" customFormat="1" ht="15" customHeight="1" x14ac:dyDescent="0.25"/>
    <row r="819" s="35" customFormat="1" ht="15" customHeight="1" x14ac:dyDescent="0.25"/>
    <row r="820" s="35" customFormat="1" ht="15" customHeight="1" x14ac:dyDescent="0.25"/>
    <row r="821" s="35" customFormat="1" ht="15" customHeight="1" x14ac:dyDescent="0.25"/>
    <row r="822" s="35" customFormat="1" ht="15" customHeight="1" x14ac:dyDescent="0.25"/>
    <row r="823" s="35" customFormat="1" ht="15" customHeight="1" x14ac:dyDescent="0.25"/>
    <row r="824" s="35" customFormat="1" ht="15" customHeight="1" x14ac:dyDescent="0.25"/>
    <row r="825" s="35" customFormat="1" ht="15" customHeight="1" x14ac:dyDescent="0.25"/>
    <row r="826" s="35" customFormat="1" ht="15" customHeight="1" x14ac:dyDescent="0.25"/>
    <row r="827" s="35" customFormat="1" ht="15" customHeight="1" x14ac:dyDescent="0.25"/>
    <row r="828" s="35" customFormat="1" ht="15" customHeight="1" x14ac:dyDescent="0.25"/>
    <row r="829" s="35" customFormat="1" ht="15" customHeight="1" x14ac:dyDescent="0.25"/>
    <row r="830" s="35" customFormat="1" ht="15" customHeight="1" x14ac:dyDescent="0.25"/>
    <row r="831" s="35" customFormat="1" ht="15" customHeight="1" x14ac:dyDescent="0.25"/>
    <row r="832" s="35" customFormat="1" ht="15" customHeight="1" x14ac:dyDescent="0.25"/>
    <row r="833" s="35" customFormat="1" ht="15" customHeight="1" x14ac:dyDescent="0.25"/>
    <row r="834" s="35" customFormat="1" ht="15" customHeight="1" x14ac:dyDescent="0.25"/>
    <row r="835" s="35" customFormat="1" ht="15" customHeight="1" x14ac:dyDescent="0.25"/>
    <row r="836" s="35" customFormat="1" ht="15" customHeight="1" x14ac:dyDescent="0.25"/>
    <row r="837" s="35" customFormat="1" ht="15" customHeight="1" x14ac:dyDescent="0.25"/>
    <row r="838" s="35" customFormat="1" ht="15" customHeight="1" x14ac:dyDescent="0.25"/>
    <row r="839" s="35" customFormat="1" ht="15" customHeight="1" x14ac:dyDescent="0.25"/>
    <row r="840" s="35" customFormat="1" ht="15" customHeight="1" x14ac:dyDescent="0.25"/>
    <row r="841" s="35" customFormat="1" ht="15" customHeight="1" x14ac:dyDescent="0.25"/>
    <row r="842" s="35" customFormat="1" ht="15" customHeight="1" x14ac:dyDescent="0.25"/>
    <row r="843" s="35" customFormat="1" ht="15" customHeight="1" x14ac:dyDescent="0.25"/>
    <row r="844" s="35" customFormat="1" ht="15" customHeight="1" x14ac:dyDescent="0.25"/>
    <row r="845" s="35" customFormat="1" ht="15" customHeight="1" x14ac:dyDescent="0.25"/>
    <row r="846" s="35" customFormat="1" ht="15" customHeight="1" x14ac:dyDescent="0.25"/>
    <row r="847" s="35" customFormat="1" ht="15" customHeight="1" x14ac:dyDescent="0.25"/>
    <row r="848" s="35" customFormat="1" ht="15" customHeight="1" x14ac:dyDescent="0.25"/>
    <row r="849" s="35" customFormat="1" ht="15" customHeight="1" x14ac:dyDescent="0.25"/>
    <row r="850" s="35" customFormat="1" ht="15" customHeight="1" x14ac:dyDescent="0.25"/>
    <row r="851" s="35" customFormat="1" ht="15" customHeight="1" x14ac:dyDescent="0.25"/>
    <row r="852" s="35" customFormat="1" ht="15" customHeight="1" x14ac:dyDescent="0.25"/>
    <row r="853" s="35" customFormat="1" ht="15" customHeight="1" x14ac:dyDescent="0.25"/>
    <row r="854" s="35" customFormat="1" ht="15" customHeight="1" x14ac:dyDescent="0.25"/>
    <row r="855" s="35" customFormat="1" ht="15" customHeight="1" x14ac:dyDescent="0.25"/>
    <row r="856" s="35" customFormat="1" ht="15" customHeight="1" x14ac:dyDescent="0.25"/>
    <row r="857" s="35" customFormat="1" ht="15" customHeight="1" x14ac:dyDescent="0.25"/>
    <row r="858" s="35" customFormat="1" ht="15" customHeight="1" x14ac:dyDescent="0.25"/>
    <row r="859" s="35" customFormat="1" ht="15" customHeight="1" x14ac:dyDescent="0.25"/>
    <row r="860" s="35" customFormat="1" ht="15" customHeight="1" x14ac:dyDescent="0.25"/>
    <row r="861" s="35" customFormat="1" ht="15" customHeight="1" x14ac:dyDescent="0.25"/>
    <row r="862" s="35" customFormat="1" ht="15" customHeight="1" x14ac:dyDescent="0.25"/>
    <row r="863" s="35" customFormat="1" ht="15" customHeight="1" x14ac:dyDescent="0.25"/>
    <row r="864" s="35" customFormat="1" ht="15" customHeight="1" x14ac:dyDescent="0.25"/>
    <row r="865" s="35" customFormat="1" ht="15" customHeight="1" x14ac:dyDescent="0.25"/>
    <row r="866" s="35" customFormat="1" ht="15" customHeight="1" x14ac:dyDescent="0.25"/>
    <row r="867" s="35" customFormat="1" ht="15" customHeight="1" x14ac:dyDescent="0.25"/>
    <row r="868" s="35" customFormat="1" ht="15" customHeight="1" x14ac:dyDescent="0.25"/>
    <row r="869" s="35" customFormat="1" ht="15" customHeight="1" x14ac:dyDescent="0.25"/>
    <row r="870" s="35" customFormat="1" ht="15" customHeight="1" x14ac:dyDescent="0.25"/>
    <row r="871" s="35" customFormat="1" ht="15" customHeight="1" x14ac:dyDescent="0.25"/>
    <row r="872" s="35" customFormat="1" ht="15" customHeight="1" x14ac:dyDescent="0.25"/>
    <row r="873" s="35" customFormat="1" ht="15" customHeight="1" x14ac:dyDescent="0.25"/>
    <row r="874" s="35" customFormat="1" ht="15" customHeight="1" x14ac:dyDescent="0.25"/>
    <row r="875" s="35" customFormat="1" ht="15" customHeight="1" x14ac:dyDescent="0.25"/>
    <row r="876" s="35" customFormat="1" ht="15" customHeight="1" x14ac:dyDescent="0.25"/>
    <row r="877" s="35" customFormat="1" ht="15" customHeight="1" x14ac:dyDescent="0.25"/>
    <row r="878" s="35" customFormat="1" ht="15" customHeight="1" x14ac:dyDescent="0.25"/>
    <row r="879" s="35" customFormat="1" ht="15" customHeight="1" x14ac:dyDescent="0.25"/>
    <row r="880" s="35" customFormat="1" ht="15" customHeight="1" x14ac:dyDescent="0.25"/>
    <row r="881" s="35" customFormat="1" ht="15" customHeight="1" x14ac:dyDescent="0.25"/>
    <row r="882" s="35" customFormat="1" ht="15" customHeight="1" x14ac:dyDescent="0.25"/>
    <row r="883" s="35" customFormat="1" ht="15" customHeight="1" x14ac:dyDescent="0.25"/>
    <row r="884" s="35" customFormat="1" ht="15" customHeight="1" x14ac:dyDescent="0.25"/>
    <row r="885" s="35" customFormat="1" ht="15" customHeight="1" x14ac:dyDescent="0.25"/>
    <row r="886" s="35" customFormat="1" ht="15" customHeight="1" x14ac:dyDescent="0.25"/>
    <row r="887" s="35" customFormat="1" ht="15" customHeight="1" x14ac:dyDescent="0.25"/>
    <row r="888" s="35" customFormat="1" ht="15" customHeight="1" x14ac:dyDescent="0.25"/>
    <row r="889" s="35" customFormat="1" ht="15" customHeight="1" x14ac:dyDescent="0.25"/>
    <row r="890" s="35" customFormat="1" ht="15" customHeight="1" x14ac:dyDescent="0.25"/>
    <row r="891" s="35" customFormat="1" ht="15" customHeight="1" x14ac:dyDescent="0.25"/>
    <row r="892" s="35" customFormat="1" ht="15" customHeight="1" x14ac:dyDescent="0.25"/>
    <row r="893" s="35" customFormat="1" ht="15" customHeight="1" x14ac:dyDescent="0.25"/>
    <row r="894" s="35" customFormat="1" ht="15" customHeight="1" x14ac:dyDescent="0.25"/>
    <row r="895" s="35" customFormat="1" ht="15" customHeight="1" x14ac:dyDescent="0.25"/>
    <row r="896" s="35" customFormat="1" ht="15" customHeight="1" x14ac:dyDescent="0.25"/>
    <row r="897" s="35" customFormat="1" ht="15" customHeight="1" x14ac:dyDescent="0.25"/>
    <row r="898" s="35" customFormat="1" ht="15" customHeight="1" x14ac:dyDescent="0.25"/>
    <row r="899" s="35" customFormat="1" ht="15" customHeight="1" x14ac:dyDescent="0.25"/>
    <row r="900" s="35" customFormat="1" ht="15" customHeight="1" x14ac:dyDescent="0.25"/>
    <row r="901" s="35" customFormat="1" ht="15" customHeight="1" x14ac:dyDescent="0.25"/>
    <row r="902" s="35" customFormat="1" ht="15" customHeight="1" x14ac:dyDescent="0.25"/>
    <row r="903" s="35" customFormat="1" ht="15" customHeight="1" x14ac:dyDescent="0.25"/>
    <row r="904" s="35" customFormat="1" ht="15" customHeight="1" x14ac:dyDescent="0.25"/>
    <row r="905" s="35" customFormat="1" ht="15" customHeight="1" x14ac:dyDescent="0.25"/>
    <row r="906" s="35" customFormat="1" ht="15" customHeight="1" x14ac:dyDescent="0.25"/>
    <row r="907" s="35" customFormat="1" ht="15" customHeight="1" x14ac:dyDescent="0.25"/>
    <row r="908" s="35" customFormat="1" ht="15" customHeight="1" x14ac:dyDescent="0.25"/>
    <row r="909" s="35" customFormat="1" ht="15" customHeight="1" x14ac:dyDescent="0.25"/>
    <row r="910" s="35" customFormat="1" ht="15" customHeight="1" x14ac:dyDescent="0.25"/>
    <row r="911" s="35" customFormat="1" ht="15" customHeight="1" x14ac:dyDescent="0.25"/>
    <row r="912" s="35" customFormat="1" ht="15" customHeight="1" x14ac:dyDescent="0.25"/>
    <row r="913" s="35" customFormat="1" ht="15" customHeight="1" x14ac:dyDescent="0.25"/>
    <row r="914" s="35" customFormat="1" ht="15" customHeight="1" x14ac:dyDescent="0.25"/>
    <row r="915" s="35" customFormat="1" ht="15" customHeight="1" x14ac:dyDescent="0.25"/>
    <row r="916" s="35" customFormat="1" ht="15" customHeight="1" x14ac:dyDescent="0.25"/>
    <row r="917" s="35" customFormat="1" ht="15" customHeight="1" x14ac:dyDescent="0.25"/>
    <row r="918" s="35" customFormat="1" ht="15" customHeight="1" x14ac:dyDescent="0.25"/>
    <row r="919" s="35" customFormat="1" ht="15" customHeight="1" x14ac:dyDescent="0.25"/>
    <row r="920" s="35" customFormat="1" ht="15" customHeight="1" x14ac:dyDescent="0.25"/>
    <row r="921" s="35" customFormat="1" ht="15" customHeight="1" x14ac:dyDescent="0.25"/>
    <row r="922" s="35" customFormat="1" ht="15" customHeight="1" x14ac:dyDescent="0.25"/>
    <row r="923" s="35" customFormat="1" ht="15" customHeight="1" x14ac:dyDescent="0.25"/>
    <row r="924" s="35" customFormat="1" ht="15" customHeight="1" x14ac:dyDescent="0.25"/>
    <row r="925" s="35" customFormat="1" ht="15" customHeight="1" x14ac:dyDescent="0.25"/>
    <row r="926" s="35" customFormat="1" ht="15" customHeight="1" x14ac:dyDescent="0.25"/>
    <row r="927" s="35" customFormat="1" ht="15" customHeight="1" x14ac:dyDescent="0.25"/>
    <row r="928" s="35" customFormat="1" ht="15" customHeight="1" x14ac:dyDescent="0.25"/>
    <row r="929" s="35" customFormat="1" ht="15" customHeight="1" x14ac:dyDescent="0.25"/>
    <row r="930" s="35" customFormat="1" ht="15" customHeight="1" x14ac:dyDescent="0.25"/>
    <row r="931" s="35" customFormat="1" ht="15" customHeight="1" x14ac:dyDescent="0.25"/>
    <row r="932" s="35" customFormat="1" ht="15" customHeight="1" x14ac:dyDescent="0.25"/>
    <row r="933" s="35" customFormat="1" ht="15" customHeight="1" x14ac:dyDescent="0.25"/>
    <row r="934" s="35" customFormat="1" ht="15" customHeight="1" x14ac:dyDescent="0.25"/>
    <row r="935" s="35" customFormat="1" ht="15" customHeight="1" x14ac:dyDescent="0.25"/>
    <row r="936" s="35" customFormat="1" ht="15" customHeight="1" x14ac:dyDescent="0.25"/>
    <row r="937" s="35" customFormat="1" ht="15" customHeight="1" x14ac:dyDescent="0.25"/>
    <row r="938" s="35" customFormat="1" ht="15" customHeight="1" x14ac:dyDescent="0.25"/>
    <row r="939" s="35" customFormat="1" ht="15" customHeight="1" x14ac:dyDescent="0.25"/>
    <row r="940" s="35" customFormat="1" ht="15" customHeight="1" x14ac:dyDescent="0.25"/>
    <row r="941" s="35" customFormat="1" ht="15" customHeight="1" x14ac:dyDescent="0.25"/>
    <row r="942" s="35" customFormat="1" ht="15" customHeight="1" x14ac:dyDescent="0.25"/>
    <row r="943" s="35" customFormat="1" ht="15" customHeight="1" x14ac:dyDescent="0.25"/>
    <row r="944" s="35" customFormat="1" ht="15" customHeight="1" x14ac:dyDescent="0.25"/>
    <row r="945" s="35" customFormat="1" ht="15" customHeight="1" x14ac:dyDescent="0.25"/>
    <row r="946" s="35" customFormat="1" ht="15" customHeight="1" x14ac:dyDescent="0.25"/>
    <row r="947" s="35" customFormat="1" ht="15" customHeight="1" x14ac:dyDescent="0.25"/>
    <row r="948" s="35" customFormat="1" ht="15" customHeight="1" x14ac:dyDescent="0.25"/>
    <row r="949" s="35" customFormat="1" ht="15" customHeight="1" x14ac:dyDescent="0.25"/>
    <row r="950" s="35" customFormat="1" ht="15" customHeight="1" x14ac:dyDescent="0.25"/>
    <row r="951" s="35" customFormat="1" ht="15" customHeight="1" x14ac:dyDescent="0.25"/>
    <row r="952" s="35" customFormat="1" ht="15" customHeight="1" x14ac:dyDescent="0.25"/>
    <row r="953" s="35" customFormat="1" ht="15" customHeight="1" x14ac:dyDescent="0.25"/>
    <row r="954" s="35" customFormat="1" ht="15" customHeight="1" x14ac:dyDescent="0.25"/>
    <row r="955" s="35" customFormat="1" ht="15" customHeight="1" x14ac:dyDescent="0.25"/>
    <row r="956" s="35" customFormat="1" ht="15" customHeight="1" x14ac:dyDescent="0.25"/>
    <row r="957" s="35" customFormat="1" ht="15" customHeight="1" x14ac:dyDescent="0.25"/>
    <row r="958" s="35" customFormat="1" ht="15" customHeight="1" x14ac:dyDescent="0.25"/>
    <row r="959" s="35" customFormat="1" ht="15" customHeight="1" x14ac:dyDescent="0.25"/>
    <row r="960" s="35" customFormat="1" ht="15" customHeight="1" x14ac:dyDescent="0.25"/>
    <row r="961" s="35" customFormat="1" ht="15" customHeight="1" x14ac:dyDescent="0.25"/>
    <row r="962" s="35" customFormat="1" ht="15" customHeight="1" x14ac:dyDescent="0.25"/>
    <row r="963" s="35" customFormat="1" ht="15" customHeight="1" x14ac:dyDescent="0.25"/>
    <row r="964" s="35" customFormat="1" ht="15" customHeight="1" x14ac:dyDescent="0.25"/>
    <row r="965" s="35" customFormat="1" ht="15" customHeight="1" x14ac:dyDescent="0.25"/>
    <row r="966" s="35" customFormat="1" ht="15" customHeight="1" x14ac:dyDescent="0.25"/>
    <row r="967" s="35" customFormat="1" ht="15" customHeight="1" x14ac:dyDescent="0.25"/>
    <row r="968" s="35" customFormat="1" ht="15" customHeight="1" x14ac:dyDescent="0.25"/>
    <row r="969" s="35" customFormat="1" ht="15" customHeight="1" x14ac:dyDescent="0.25"/>
    <row r="970" s="35" customFormat="1" ht="15" customHeight="1" x14ac:dyDescent="0.25"/>
    <row r="971" s="35" customFormat="1" ht="15" customHeight="1" x14ac:dyDescent="0.25"/>
    <row r="972" s="35" customFormat="1" ht="15" customHeight="1" x14ac:dyDescent="0.25"/>
    <row r="973" s="35" customFormat="1" ht="15" customHeight="1" x14ac:dyDescent="0.25"/>
    <row r="974" s="35" customFormat="1" ht="15" customHeight="1" x14ac:dyDescent="0.25"/>
    <row r="975" s="35" customFormat="1" ht="15" customHeight="1" x14ac:dyDescent="0.25"/>
    <row r="976" s="35" customFormat="1" ht="15" customHeight="1" x14ac:dyDescent="0.25"/>
    <row r="977" s="35" customFormat="1" ht="15" customHeight="1" x14ac:dyDescent="0.25"/>
    <row r="978" s="35" customFormat="1" ht="15" customHeight="1" x14ac:dyDescent="0.25"/>
    <row r="979" s="35" customFormat="1" ht="15" customHeight="1" x14ac:dyDescent="0.25"/>
    <row r="980" s="35" customFormat="1" ht="15" customHeight="1" x14ac:dyDescent="0.25"/>
    <row r="981" s="35" customFormat="1" ht="15" customHeight="1" x14ac:dyDescent="0.25"/>
    <row r="982" s="35" customFormat="1" ht="15" customHeight="1" x14ac:dyDescent="0.25"/>
    <row r="983" s="35" customFormat="1" ht="15" customHeight="1" x14ac:dyDescent="0.25"/>
    <row r="984" s="35" customFormat="1" ht="15" customHeight="1" x14ac:dyDescent="0.25"/>
    <row r="985" s="35" customFormat="1" ht="15" customHeight="1" x14ac:dyDescent="0.25"/>
    <row r="986" s="35" customFormat="1" ht="15" customHeight="1" x14ac:dyDescent="0.25"/>
    <row r="987" s="35" customFormat="1" ht="15" customHeight="1" x14ac:dyDescent="0.25"/>
    <row r="988" s="35" customFormat="1" ht="15" customHeight="1" x14ac:dyDescent="0.25"/>
    <row r="989" s="35" customFormat="1" ht="15" customHeight="1" x14ac:dyDescent="0.25"/>
    <row r="990" s="35" customFormat="1" ht="15" customHeight="1" x14ac:dyDescent="0.25"/>
    <row r="991" s="35" customFormat="1" ht="15" customHeight="1" x14ac:dyDescent="0.25"/>
    <row r="992" s="35" customFormat="1" ht="15" customHeight="1" x14ac:dyDescent="0.25"/>
    <row r="993" s="35" customFormat="1" ht="15" customHeight="1" x14ac:dyDescent="0.25"/>
    <row r="994" s="35" customFormat="1" ht="15" customHeight="1" x14ac:dyDescent="0.25"/>
    <row r="995" s="35" customFormat="1" ht="15" customHeight="1" x14ac:dyDescent="0.25"/>
    <row r="996" s="35" customFormat="1" ht="15" customHeight="1" x14ac:dyDescent="0.25"/>
    <row r="997" s="35" customFormat="1" ht="15" customHeight="1" x14ac:dyDescent="0.25"/>
    <row r="998" s="35" customFormat="1" ht="15" customHeight="1" x14ac:dyDescent="0.25"/>
    <row r="999" s="35" customFormat="1" ht="15" customHeight="1" x14ac:dyDescent="0.25"/>
    <row r="1000" s="35" customFormat="1" ht="15" customHeight="1" x14ac:dyDescent="0.25"/>
    <row r="1001" s="35" customFormat="1" ht="15" customHeight="1" x14ac:dyDescent="0.25"/>
    <row r="1002" s="35" customFormat="1" ht="15" customHeight="1" x14ac:dyDescent="0.25"/>
    <row r="1003" s="35" customFormat="1" ht="15" customHeight="1" x14ac:dyDescent="0.25"/>
    <row r="1004" s="35" customFormat="1" ht="15" customHeight="1" x14ac:dyDescent="0.25"/>
    <row r="1005" s="35" customFormat="1" ht="15" customHeight="1" x14ac:dyDescent="0.25"/>
    <row r="1006" s="35" customFormat="1" ht="15" customHeight="1" x14ac:dyDescent="0.25"/>
    <row r="1007" s="35" customFormat="1" ht="15" customHeight="1" x14ac:dyDescent="0.25"/>
    <row r="1008" s="35" customFormat="1" ht="15" customHeight="1" x14ac:dyDescent="0.25"/>
    <row r="1009" s="35" customFormat="1" ht="15" customHeight="1" x14ac:dyDescent="0.25"/>
    <row r="1010" s="35" customFormat="1" ht="15" customHeight="1" x14ac:dyDescent="0.25"/>
    <row r="1011" s="35" customFormat="1" ht="15" customHeight="1" x14ac:dyDescent="0.25"/>
    <row r="1012" s="35" customFormat="1" ht="15" customHeight="1" x14ac:dyDescent="0.25"/>
    <row r="1013" s="35" customFormat="1" ht="15" customHeight="1" x14ac:dyDescent="0.25"/>
    <row r="1014" s="35" customFormat="1" ht="15" customHeight="1" x14ac:dyDescent="0.25"/>
    <row r="1015" s="35" customFormat="1" ht="15" customHeight="1" x14ac:dyDescent="0.25"/>
    <row r="1016" s="35" customFormat="1" ht="15" customHeight="1" x14ac:dyDescent="0.25"/>
    <row r="1017" s="35" customFormat="1" ht="15" customHeight="1" x14ac:dyDescent="0.25"/>
    <row r="1018" s="35" customFormat="1" ht="15" customHeight="1" x14ac:dyDescent="0.25"/>
    <row r="1019" s="35" customFormat="1" ht="15" customHeight="1" x14ac:dyDescent="0.25"/>
    <row r="1020" s="35" customFormat="1" ht="15" customHeight="1" x14ac:dyDescent="0.25"/>
    <row r="1021" s="35" customFormat="1" ht="15" customHeight="1" x14ac:dyDescent="0.25"/>
    <row r="1022" s="35" customFormat="1" ht="15" customHeight="1" x14ac:dyDescent="0.25"/>
    <row r="1023" s="35" customFormat="1" ht="15" customHeight="1" x14ac:dyDescent="0.25"/>
    <row r="1024" s="35" customFormat="1" ht="15" customHeight="1" x14ac:dyDescent="0.25"/>
    <row r="1025" s="35" customFormat="1" ht="15" customHeight="1" x14ac:dyDescent="0.25"/>
    <row r="1026" s="35" customFormat="1" ht="15" customHeight="1" x14ac:dyDescent="0.25"/>
    <row r="1027" s="35" customFormat="1" ht="15" customHeight="1" x14ac:dyDescent="0.25"/>
    <row r="1028" s="35" customFormat="1" ht="15" customHeight="1" x14ac:dyDescent="0.25"/>
    <row r="1029" s="35" customFormat="1" ht="15" customHeight="1" x14ac:dyDescent="0.25"/>
    <row r="1030" s="35" customFormat="1" ht="15" customHeight="1" x14ac:dyDescent="0.25"/>
    <row r="1031" s="35" customFormat="1" ht="15" customHeight="1" x14ac:dyDescent="0.25"/>
    <row r="1032" s="35" customFormat="1" ht="15" customHeight="1" x14ac:dyDescent="0.25"/>
    <row r="1033" s="35" customFormat="1" ht="15" customHeight="1" x14ac:dyDescent="0.25"/>
    <row r="1034" s="35" customFormat="1" ht="15" customHeight="1" x14ac:dyDescent="0.25"/>
    <row r="1035" s="35" customFormat="1" ht="15" customHeight="1" x14ac:dyDescent="0.25"/>
    <row r="1036" s="35" customFormat="1" ht="15" customHeight="1" x14ac:dyDescent="0.25"/>
    <row r="1037" s="35" customFormat="1" ht="15" customHeight="1" x14ac:dyDescent="0.25"/>
    <row r="1038" s="35" customFormat="1" ht="15" customHeight="1" x14ac:dyDescent="0.25"/>
    <row r="1039" s="35" customFormat="1" ht="15" customHeight="1" x14ac:dyDescent="0.25"/>
    <row r="1040" s="35" customFormat="1" ht="15" customHeight="1" x14ac:dyDescent="0.25"/>
    <row r="1041" s="35" customFormat="1" ht="15" customHeight="1" x14ac:dyDescent="0.25"/>
    <row r="1042" s="35" customFormat="1" ht="15" customHeight="1" x14ac:dyDescent="0.25"/>
    <row r="1043" s="35" customFormat="1" ht="15" customHeight="1" x14ac:dyDescent="0.25"/>
    <row r="1044" s="35" customFormat="1" ht="15" customHeight="1" x14ac:dyDescent="0.25"/>
    <row r="1045" s="35" customFormat="1" ht="15" customHeight="1" x14ac:dyDescent="0.25"/>
    <row r="1046" s="35" customFormat="1" ht="15" customHeight="1" x14ac:dyDescent="0.25"/>
    <row r="1047" s="35" customFormat="1" ht="15" customHeight="1" x14ac:dyDescent="0.25"/>
    <row r="1048" s="35" customFormat="1" ht="15" customHeight="1" x14ac:dyDescent="0.25"/>
    <row r="1049" s="35" customFormat="1" ht="15" customHeight="1" x14ac:dyDescent="0.25"/>
    <row r="1050" s="35" customFormat="1" ht="15" customHeight="1" x14ac:dyDescent="0.25"/>
    <row r="1051" s="35" customFormat="1" ht="15" customHeight="1" x14ac:dyDescent="0.25"/>
    <row r="1052" s="35" customFormat="1" ht="15" customHeight="1" x14ac:dyDescent="0.25"/>
    <row r="1053" s="35" customFormat="1" ht="15" customHeight="1" x14ac:dyDescent="0.25"/>
    <row r="1054" s="35" customFormat="1" ht="15" customHeight="1" x14ac:dyDescent="0.25"/>
    <row r="1055" s="35" customFormat="1" ht="15" customHeight="1" x14ac:dyDescent="0.25"/>
    <row r="1056" s="35" customFormat="1" ht="15" customHeight="1" x14ac:dyDescent="0.25"/>
    <row r="1057" s="35" customFormat="1" ht="15" customHeight="1" x14ac:dyDescent="0.25"/>
    <row r="1058" s="35" customFormat="1" ht="15" customHeight="1" x14ac:dyDescent="0.25"/>
    <row r="1059" s="35" customFormat="1" ht="15" customHeight="1" x14ac:dyDescent="0.25"/>
    <row r="1060" s="35" customFormat="1" ht="15" customHeight="1" x14ac:dyDescent="0.25"/>
    <row r="1061" s="35" customFormat="1" ht="15" customHeight="1" x14ac:dyDescent="0.25"/>
    <row r="1062" s="35" customFormat="1" ht="15" customHeight="1" x14ac:dyDescent="0.25"/>
    <row r="1063" s="35" customFormat="1" ht="15" customHeight="1" x14ac:dyDescent="0.25"/>
    <row r="1064" s="35" customFormat="1" ht="15" customHeight="1" x14ac:dyDescent="0.25"/>
    <row r="1065" s="35" customFormat="1" ht="15" customHeight="1" x14ac:dyDescent="0.25"/>
    <row r="1066" s="35" customFormat="1" ht="15" customHeight="1" x14ac:dyDescent="0.25"/>
    <row r="1067" s="35" customFormat="1" ht="15" customHeight="1" x14ac:dyDescent="0.25"/>
    <row r="1068" s="35" customFormat="1" ht="15" customHeight="1" x14ac:dyDescent="0.25"/>
    <row r="1069" s="35" customFormat="1" ht="15" customHeight="1" x14ac:dyDescent="0.25"/>
    <row r="1070" s="35" customFormat="1" ht="15" customHeight="1" x14ac:dyDescent="0.25"/>
    <row r="1071" s="35" customFormat="1" ht="15" customHeight="1" x14ac:dyDescent="0.25"/>
    <row r="1072" s="35" customFormat="1" ht="15" customHeight="1" x14ac:dyDescent="0.25"/>
    <row r="1073" s="35" customFormat="1" ht="15" customHeight="1" x14ac:dyDescent="0.25"/>
    <row r="1074" s="35" customFormat="1" ht="15" customHeight="1" x14ac:dyDescent="0.25"/>
    <row r="1075" s="35" customFormat="1" ht="15" customHeight="1" x14ac:dyDescent="0.25"/>
    <row r="1076" s="35" customFormat="1" ht="15" customHeight="1" x14ac:dyDescent="0.25"/>
    <row r="1077" s="35" customFormat="1" ht="15" customHeight="1" x14ac:dyDescent="0.25"/>
    <row r="1078" s="35" customFormat="1" ht="15" customHeight="1" x14ac:dyDescent="0.25"/>
    <row r="1079" s="35" customFormat="1" ht="15" customHeight="1" x14ac:dyDescent="0.25"/>
    <row r="1080" s="35" customFormat="1" ht="15" customHeight="1" x14ac:dyDescent="0.25"/>
    <row r="1081" s="35" customFormat="1" ht="15" customHeight="1" x14ac:dyDescent="0.25"/>
    <row r="1082" s="35" customFormat="1" ht="15" customHeight="1" x14ac:dyDescent="0.25"/>
    <row r="1083" s="35" customFormat="1" ht="15" customHeight="1" x14ac:dyDescent="0.25"/>
    <row r="1084" s="35" customFormat="1" ht="15" customHeight="1" x14ac:dyDescent="0.25"/>
    <row r="1085" s="35" customFormat="1" ht="15" customHeight="1" x14ac:dyDescent="0.25"/>
    <row r="1086" s="35" customFormat="1" ht="15" customHeight="1" x14ac:dyDescent="0.25"/>
    <row r="1087" s="35" customFormat="1" ht="15" customHeight="1" x14ac:dyDescent="0.25"/>
    <row r="1088" s="35" customFormat="1" ht="15" customHeight="1" x14ac:dyDescent="0.25"/>
    <row r="1089" s="35" customFormat="1" ht="15" customHeight="1" x14ac:dyDescent="0.25"/>
    <row r="1090" s="35" customFormat="1" ht="15" customHeight="1" x14ac:dyDescent="0.25"/>
    <row r="1091" s="35" customFormat="1" ht="15" customHeight="1" x14ac:dyDescent="0.25"/>
    <row r="1092" s="35" customFormat="1" ht="15" customHeight="1" x14ac:dyDescent="0.25"/>
    <row r="1093" s="35" customFormat="1" ht="15" customHeight="1" x14ac:dyDescent="0.25"/>
    <row r="1094" s="35" customFormat="1" ht="15" customHeight="1" x14ac:dyDescent="0.25"/>
    <row r="1095" s="35" customFormat="1" ht="15" customHeight="1" x14ac:dyDescent="0.25"/>
    <row r="1096" s="35" customFormat="1" ht="15" customHeight="1" x14ac:dyDescent="0.25"/>
    <row r="1097" s="35" customFormat="1" ht="15" customHeight="1" x14ac:dyDescent="0.25"/>
    <row r="1098" s="35" customFormat="1" ht="15" customHeight="1" x14ac:dyDescent="0.25"/>
    <row r="1099" s="35" customFormat="1" ht="15" customHeight="1" x14ac:dyDescent="0.25"/>
    <row r="1100" s="35" customFormat="1" ht="15" customHeight="1" x14ac:dyDescent="0.25"/>
    <row r="1101" s="35" customFormat="1" ht="15" customHeight="1" x14ac:dyDescent="0.25"/>
    <row r="1102" s="35" customFormat="1" ht="15" customHeight="1" x14ac:dyDescent="0.25"/>
    <row r="1103" s="35" customFormat="1" ht="15" customHeight="1" x14ac:dyDescent="0.25"/>
    <row r="1104" s="35" customFormat="1" ht="15" customHeight="1" x14ac:dyDescent="0.25"/>
    <row r="1105" s="35" customFormat="1" ht="15" customHeight="1" x14ac:dyDescent="0.25"/>
    <row r="1106" s="35" customFormat="1" ht="15" customHeight="1" x14ac:dyDescent="0.25"/>
    <row r="1107" s="35" customFormat="1" ht="15" customHeight="1" x14ac:dyDescent="0.25"/>
    <row r="1108" s="35" customFormat="1" ht="15" customHeight="1" x14ac:dyDescent="0.25"/>
    <row r="1109" s="35" customFormat="1" ht="15" customHeight="1" x14ac:dyDescent="0.25"/>
    <row r="1110" s="35" customFormat="1" ht="15" customHeight="1" x14ac:dyDescent="0.25"/>
    <row r="1111" s="35" customFormat="1" ht="15" customHeight="1" x14ac:dyDescent="0.25"/>
    <row r="1112" s="35" customFormat="1" ht="15" customHeight="1" x14ac:dyDescent="0.25"/>
    <row r="1113" s="35" customFormat="1" ht="15" customHeight="1" x14ac:dyDescent="0.25"/>
    <row r="1114" s="35" customFormat="1" ht="15" customHeight="1" x14ac:dyDescent="0.25"/>
    <row r="1115" s="35" customFormat="1" ht="15" customHeight="1" x14ac:dyDescent="0.25"/>
    <row r="1116" s="35" customFormat="1" ht="15" customHeight="1" x14ac:dyDescent="0.25"/>
    <row r="1117" s="35" customFormat="1" ht="15" customHeight="1" x14ac:dyDescent="0.25"/>
    <row r="1118" s="35" customFormat="1" ht="15" customHeight="1" x14ac:dyDescent="0.25"/>
    <row r="1119" s="35" customFormat="1" ht="15" customHeight="1" x14ac:dyDescent="0.25"/>
    <row r="1120" s="35" customFormat="1" ht="15" customHeight="1" x14ac:dyDescent="0.25"/>
    <row r="1121" s="35" customFormat="1" ht="15" customHeight="1" x14ac:dyDescent="0.25"/>
    <row r="1122" s="35" customFormat="1" ht="15" customHeight="1" x14ac:dyDescent="0.25"/>
    <row r="1123" s="35" customFormat="1" ht="15" customHeight="1" x14ac:dyDescent="0.25"/>
    <row r="1124" s="35" customFormat="1" ht="15" customHeight="1" x14ac:dyDescent="0.25"/>
    <row r="1125" s="35" customFormat="1" ht="15" customHeight="1" x14ac:dyDescent="0.25"/>
    <row r="1126" s="35" customFormat="1" ht="15" customHeight="1" x14ac:dyDescent="0.25"/>
    <row r="1127" s="35" customFormat="1" ht="15" customHeight="1" x14ac:dyDescent="0.25"/>
    <row r="1128" s="35" customFormat="1" ht="15" customHeight="1" x14ac:dyDescent="0.25"/>
    <row r="1129" s="35" customFormat="1" ht="15" customHeight="1" x14ac:dyDescent="0.25"/>
    <row r="1130" s="35" customFormat="1" ht="15" customHeight="1" x14ac:dyDescent="0.25"/>
    <row r="1131" s="35" customFormat="1" ht="15" customHeight="1" x14ac:dyDescent="0.25"/>
    <row r="1132" s="35" customFormat="1" ht="15" customHeight="1" x14ac:dyDescent="0.25"/>
    <row r="1133" s="35" customFormat="1" ht="15" customHeight="1" x14ac:dyDescent="0.25"/>
    <row r="1134" s="35" customFormat="1" ht="15" customHeight="1" x14ac:dyDescent="0.25"/>
    <row r="1135" s="35" customFormat="1" ht="15" customHeight="1" x14ac:dyDescent="0.25"/>
    <row r="1136" s="35" customFormat="1" ht="15" customHeight="1" x14ac:dyDescent="0.25"/>
    <row r="1137" s="35" customFormat="1" ht="15" customHeight="1" x14ac:dyDescent="0.25"/>
    <row r="1138" s="35" customFormat="1" ht="15" customHeight="1" x14ac:dyDescent="0.25"/>
    <row r="1139" s="35" customFormat="1" ht="15" customHeight="1" x14ac:dyDescent="0.25"/>
    <row r="1140" s="35" customFormat="1" ht="15" customHeight="1" x14ac:dyDescent="0.25"/>
    <row r="1141" s="35" customFormat="1" ht="15" customHeight="1" x14ac:dyDescent="0.25"/>
    <row r="1142" s="35" customFormat="1" ht="15" customHeight="1" x14ac:dyDescent="0.25"/>
    <row r="1143" s="35" customFormat="1" ht="15" customHeight="1" x14ac:dyDescent="0.25"/>
    <row r="1144" s="35" customFormat="1" ht="15" customHeight="1" x14ac:dyDescent="0.25"/>
    <row r="1145" s="35" customFormat="1" ht="15" customHeight="1" x14ac:dyDescent="0.25"/>
    <row r="1146" s="35" customFormat="1" ht="15" customHeight="1" x14ac:dyDescent="0.25"/>
    <row r="1147" s="35" customFormat="1" ht="15" customHeight="1" x14ac:dyDescent="0.25"/>
    <row r="1148" s="35" customFormat="1" ht="15" customHeight="1" x14ac:dyDescent="0.25"/>
    <row r="1149" s="35" customFormat="1" ht="15" customHeight="1" x14ac:dyDescent="0.25"/>
    <row r="1150" s="35" customFormat="1" ht="15" customHeight="1" x14ac:dyDescent="0.25"/>
    <row r="1151" s="35" customFormat="1" ht="15" customHeight="1" x14ac:dyDescent="0.25"/>
    <row r="1152" s="35" customFormat="1" ht="15" customHeight="1" x14ac:dyDescent="0.25"/>
    <row r="1153" s="35" customFormat="1" ht="15" customHeight="1" x14ac:dyDescent="0.25"/>
    <row r="1154" s="35" customFormat="1" ht="15" customHeight="1" x14ac:dyDescent="0.25"/>
    <row r="1155" s="35" customFormat="1" ht="15" customHeight="1" x14ac:dyDescent="0.25"/>
    <row r="1156" s="35" customFormat="1" ht="15" customHeight="1" x14ac:dyDescent="0.25"/>
    <row r="1157" s="35" customFormat="1" ht="15" customHeight="1" x14ac:dyDescent="0.25"/>
    <row r="1158" s="35" customFormat="1" ht="15" customHeight="1" x14ac:dyDescent="0.25"/>
    <row r="1159" s="35" customFormat="1" ht="15" customHeight="1" x14ac:dyDescent="0.25"/>
    <row r="1160" s="35" customFormat="1" ht="15" customHeight="1" x14ac:dyDescent="0.25"/>
    <row r="1161" s="35" customFormat="1" ht="15" customHeight="1" x14ac:dyDescent="0.25"/>
    <row r="1162" s="35" customFormat="1" ht="15" customHeight="1" x14ac:dyDescent="0.25"/>
    <row r="1163" s="35" customFormat="1" ht="15" customHeight="1" x14ac:dyDescent="0.25"/>
    <row r="1164" s="35" customFormat="1" ht="15" customHeight="1" x14ac:dyDescent="0.25"/>
    <row r="1165" s="35" customFormat="1" ht="15" customHeight="1" x14ac:dyDescent="0.25"/>
    <row r="1166" s="35" customFormat="1" ht="15" customHeight="1" x14ac:dyDescent="0.25"/>
    <row r="1167" s="35" customFormat="1" ht="15" customHeight="1" x14ac:dyDescent="0.25"/>
    <row r="1168" s="35" customFormat="1" ht="15" customHeight="1" x14ac:dyDescent="0.25"/>
    <row r="1169" s="35" customFormat="1" ht="15" customHeight="1" x14ac:dyDescent="0.25"/>
    <row r="1170" s="35" customFormat="1" ht="15" customHeight="1" x14ac:dyDescent="0.25"/>
    <row r="1171" s="35" customFormat="1" ht="15" customHeight="1" x14ac:dyDescent="0.25"/>
    <row r="1172" s="35" customFormat="1" ht="15" customHeight="1" x14ac:dyDescent="0.25"/>
    <row r="1173" s="35" customFormat="1" ht="15" customHeight="1" x14ac:dyDescent="0.25"/>
    <row r="1174" s="35" customFormat="1" ht="15" customHeight="1" x14ac:dyDescent="0.25"/>
    <row r="1175" s="35" customFormat="1" ht="15" customHeight="1" x14ac:dyDescent="0.25"/>
    <row r="1176" s="35" customFormat="1" ht="15" customHeight="1" x14ac:dyDescent="0.25"/>
    <row r="1177" s="35" customFormat="1" ht="15" customHeight="1" x14ac:dyDescent="0.25"/>
    <row r="1178" s="35" customFormat="1" ht="15" customHeight="1" x14ac:dyDescent="0.25"/>
    <row r="1179" s="35" customFormat="1" ht="15" customHeight="1" x14ac:dyDescent="0.25"/>
    <row r="1180" s="35" customFormat="1" ht="15" customHeight="1" x14ac:dyDescent="0.25"/>
    <row r="1181" s="35" customFormat="1" ht="15" customHeight="1" x14ac:dyDescent="0.25"/>
    <row r="1182" s="35" customFormat="1" ht="15" customHeight="1" x14ac:dyDescent="0.25"/>
    <row r="1183" s="35" customFormat="1" ht="15" customHeight="1" x14ac:dyDescent="0.25"/>
    <row r="1184" s="35" customFormat="1" ht="15" customHeight="1" x14ac:dyDescent="0.25"/>
    <row r="1185" s="35" customFormat="1" ht="15" customHeight="1" x14ac:dyDescent="0.25"/>
    <row r="1186" s="35" customFormat="1" ht="15" customHeight="1" x14ac:dyDescent="0.25"/>
    <row r="1187" s="35" customFormat="1" ht="15" customHeight="1" x14ac:dyDescent="0.25"/>
    <row r="1188" s="35" customFormat="1" ht="15" customHeight="1" x14ac:dyDescent="0.25"/>
    <row r="1189" s="35" customFormat="1" ht="15" customHeight="1" x14ac:dyDescent="0.25"/>
    <row r="1190" s="35" customFormat="1" ht="15" customHeight="1" x14ac:dyDescent="0.25"/>
    <row r="1191" s="35" customFormat="1" ht="15" customHeight="1" x14ac:dyDescent="0.25"/>
    <row r="1192" s="35" customFormat="1" ht="15" customHeight="1" x14ac:dyDescent="0.25"/>
    <row r="1193" s="35" customFormat="1" ht="15" customHeight="1" x14ac:dyDescent="0.25"/>
    <row r="1194" s="35" customFormat="1" ht="15" customHeight="1" x14ac:dyDescent="0.25"/>
    <row r="1195" s="35" customFormat="1" ht="15" customHeight="1" x14ac:dyDescent="0.25"/>
    <row r="1196" s="35" customFormat="1" ht="15" customHeight="1" x14ac:dyDescent="0.25"/>
    <row r="1197" s="35" customFormat="1" ht="15" customHeight="1" x14ac:dyDescent="0.25"/>
    <row r="1198" s="35" customFormat="1" ht="15" customHeight="1" x14ac:dyDescent="0.25"/>
    <row r="1199" s="35" customFormat="1" ht="15" customHeight="1" x14ac:dyDescent="0.25"/>
    <row r="1200" s="35" customFormat="1" ht="15" customHeight="1" x14ac:dyDescent="0.25"/>
    <row r="1201" s="35" customFormat="1" ht="15" customHeight="1" x14ac:dyDescent="0.25"/>
    <row r="1202" s="35" customFormat="1" ht="15" customHeight="1" x14ac:dyDescent="0.25"/>
    <row r="1203" s="35" customFormat="1" ht="15" customHeight="1" x14ac:dyDescent="0.25"/>
    <row r="1204" s="35" customFormat="1" ht="15" customHeight="1" x14ac:dyDescent="0.25"/>
    <row r="1205" s="35" customFormat="1" ht="15" customHeight="1" x14ac:dyDescent="0.25"/>
    <row r="1206" s="35" customFormat="1" ht="15" customHeight="1" x14ac:dyDescent="0.25"/>
    <row r="1207" s="35" customFormat="1" ht="15" customHeight="1" x14ac:dyDescent="0.25"/>
    <row r="1208" s="35" customFormat="1" ht="15" customHeight="1" x14ac:dyDescent="0.25"/>
    <row r="1209" s="35" customFormat="1" ht="15" customHeight="1" x14ac:dyDescent="0.25"/>
    <row r="1210" s="35" customFormat="1" ht="15" customHeight="1" x14ac:dyDescent="0.25"/>
    <row r="1211" s="35" customFormat="1" ht="15" customHeight="1" x14ac:dyDescent="0.25"/>
    <row r="1212" s="35" customFormat="1" ht="15" customHeight="1" x14ac:dyDescent="0.25"/>
    <row r="1213" s="35" customFormat="1" ht="15" customHeight="1" x14ac:dyDescent="0.25"/>
    <row r="1214" s="35" customFormat="1" ht="15" customHeight="1" x14ac:dyDescent="0.25"/>
    <row r="1215" s="35" customFormat="1" ht="15" customHeight="1" x14ac:dyDescent="0.25"/>
    <row r="1216" s="35" customFormat="1" ht="15" customHeight="1" x14ac:dyDescent="0.25"/>
    <row r="1217" s="35" customFormat="1" ht="15" customHeight="1" x14ac:dyDescent="0.25"/>
    <row r="1218" s="35" customFormat="1" ht="15" customHeight="1" x14ac:dyDescent="0.25"/>
    <row r="1219" s="35" customFormat="1" ht="15" customHeight="1" x14ac:dyDescent="0.25"/>
    <row r="1220" s="35" customFormat="1" ht="15" customHeight="1" x14ac:dyDescent="0.25"/>
    <row r="1221" s="35" customFormat="1" ht="15" customHeight="1" x14ac:dyDescent="0.25"/>
    <row r="1222" s="35" customFormat="1" ht="15" customHeight="1" x14ac:dyDescent="0.25"/>
    <row r="1223" s="35" customFormat="1" ht="15" customHeight="1" x14ac:dyDescent="0.25"/>
    <row r="1224" s="35" customFormat="1" ht="15" customHeight="1" x14ac:dyDescent="0.25"/>
    <row r="1225" s="35" customFormat="1" ht="15" customHeight="1" x14ac:dyDescent="0.25"/>
    <row r="1226" s="35" customFormat="1" ht="15" customHeight="1" x14ac:dyDescent="0.25"/>
    <row r="1227" s="35" customFormat="1" ht="15" customHeight="1" x14ac:dyDescent="0.25"/>
    <row r="1228" s="35" customFormat="1" ht="15" customHeight="1" x14ac:dyDescent="0.25"/>
    <row r="1229" s="35" customFormat="1" ht="15" customHeight="1" x14ac:dyDescent="0.25"/>
    <row r="1230" s="35" customFormat="1" ht="15" customHeight="1" x14ac:dyDescent="0.25"/>
    <row r="1231" s="35" customFormat="1" ht="15" customHeight="1" x14ac:dyDescent="0.25"/>
    <row r="1232" s="35" customFormat="1" ht="15" customHeight="1" x14ac:dyDescent="0.25"/>
    <row r="1233" s="35" customFormat="1" ht="15" customHeight="1" x14ac:dyDescent="0.25"/>
    <row r="1234" s="35" customFormat="1" ht="15" customHeight="1" x14ac:dyDescent="0.25"/>
    <row r="1235" s="35" customFormat="1" ht="15" customHeight="1" x14ac:dyDescent="0.25"/>
    <row r="1236" s="35" customFormat="1" ht="15" customHeight="1" x14ac:dyDescent="0.25"/>
    <row r="1237" s="35" customFormat="1" ht="15" customHeight="1" x14ac:dyDescent="0.25"/>
    <row r="1238" s="35" customFormat="1" ht="15" customHeight="1" x14ac:dyDescent="0.25"/>
    <row r="1239" s="35" customFormat="1" ht="15" customHeight="1" x14ac:dyDescent="0.25"/>
    <row r="1240" s="35" customFormat="1" ht="15" customHeight="1" x14ac:dyDescent="0.25"/>
    <row r="1241" s="35" customFormat="1" ht="15" customHeight="1" x14ac:dyDescent="0.25"/>
    <row r="1242" s="35" customFormat="1" ht="15" customHeight="1" x14ac:dyDescent="0.25"/>
    <row r="1243" s="35" customFormat="1" ht="15" customHeight="1" x14ac:dyDescent="0.25"/>
    <row r="1244" s="35" customFormat="1" ht="15" customHeight="1" x14ac:dyDescent="0.25"/>
    <row r="1245" s="35" customFormat="1" ht="15" customHeight="1" x14ac:dyDescent="0.25"/>
    <row r="1246" s="35" customFormat="1" ht="15" customHeight="1" x14ac:dyDescent="0.25"/>
    <row r="1247" s="35" customFormat="1" ht="15" customHeight="1" x14ac:dyDescent="0.25"/>
    <row r="1248" s="35" customFormat="1" ht="15" customHeight="1" x14ac:dyDescent="0.25"/>
    <row r="1249" s="35" customFormat="1" ht="15" customHeight="1" x14ac:dyDescent="0.25"/>
    <row r="1250" s="35" customFormat="1" ht="15" customHeight="1" x14ac:dyDescent="0.25"/>
    <row r="1251" s="35" customFormat="1" ht="15" customHeight="1" x14ac:dyDescent="0.25"/>
    <row r="1252" s="35" customFormat="1" ht="15" customHeight="1" x14ac:dyDescent="0.25"/>
    <row r="1253" s="35" customFormat="1" ht="15" customHeight="1" x14ac:dyDescent="0.25"/>
    <row r="1254" s="35" customFormat="1" ht="15" customHeight="1" x14ac:dyDescent="0.25"/>
    <row r="1255" s="35" customFormat="1" ht="15" customHeight="1" x14ac:dyDescent="0.25"/>
    <row r="1256" s="35" customFormat="1" ht="15" customHeight="1" x14ac:dyDescent="0.25"/>
    <row r="1257" s="35" customFormat="1" ht="15" customHeight="1" x14ac:dyDescent="0.25"/>
    <row r="1258" s="35" customFormat="1" ht="15" customHeight="1" x14ac:dyDescent="0.25"/>
    <row r="1259" s="35" customFormat="1" ht="15" customHeight="1" x14ac:dyDescent="0.25"/>
    <row r="1260" s="35" customFormat="1" ht="15" customHeight="1" x14ac:dyDescent="0.25"/>
    <row r="1261" s="35" customFormat="1" ht="15" customHeight="1" x14ac:dyDescent="0.25"/>
    <row r="1262" s="35" customFormat="1" ht="15" customHeight="1" x14ac:dyDescent="0.25"/>
    <row r="1263" s="35" customFormat="1" ht="15" customHeight="1" x14ac:dyDescent="0.25"/>
    <row r="1264" s="35" customFormat="1" ht="15" customHeight="1" x14ac:dyDescent="0.25"/>
    <row r="1265" s="35" customFormat="1" ht="15" customHeight="1" x14ac:dyDescent="0.25"/>
    <row r="1266" s="35" customFormat="1" ht="15" customHeight="1" x14ac:dyDescent="0.25"/>
    <row r="1267" s="35" customFormat="1" ht="15" customHeight="1" x14ac:dyDescent="0.25"/>
    <row r="1268" s="35" customFormat="1" ht="15" customHeight="1" x14ac:dyDescent="0.25"/>
    <row r="1269" s="35" customFormat="1" ht="15" customHeight="1" x14ac:dyDescent="0.25"/>
    <row r="1270" s="35" customFormat="1" ht="15" customHeight="1" x14ac:dyDescent="0.25"/>
    <row r="1271" s="35" customFormat="1" ht="15" customHeight="1" x14ac:dyDescent="0.25"/>
    <row r="1272" s="35" customFormat="1" ht="15" customHeight="1" x14ac:dyDescent="0.25"/>
    <row r="1273" s="35" customFormat="1" ht="15" customHeight="1" x14ac:dyDescent="0.25"/>
    <row r="1274" s="35" customFormat="1" ht="15" customHeight="1" x14ac:dyDescent="0.25"/>
    <row r="1275" s="35" customFormat="1" ht="15" customHeight="1" x14ac:dyDescent="0.25"/>
    <row r="1276" s="35" customFormat="1" ht="15" customHeight="1" x14ac:dyDescent="0.25"/>
    <row r="1277" s="35" customFormat="1" ht="15" customHeight="1" x14ac:dyDescent="0.25"/>
    <row r="1278" s="35" customFormat="1" ht="15" customHeight="1" x14ac:dyDescent="0.25"/>
    <row r="1279" s="35" customFormat="1" ht="15" customHeight="1" x14ac:dyDescent="0.25"/>
    <row r="1280" s="35" customFormat="1" ht="15" customHeight="1" x14ac:dyDescent="0.25"/>
    <row r="1281" s="35" customFormat="1" ht="15" customHeight="1" x14ac:dyDescent="0.25"/>
    <row r="1282" s="35" customFormat="1" ht="15" customHeight="1" x14ac:dyDescent="0.25"/>
    <row r="1283" s="35" customFormat="1" ht="15" customHeight="1" x14ac:dyDescent="0.25"/>
    <row r="1284" s="35" customFormat="1" ht="15" customHeight="1" x14ac:dyDescent="0.25"/>
    <row r="1285" s="35" customFormat="1" ht="15" customHeight="1" x14ac:dyDescent="0.25"/>
    <row r="1286" s="35" customFormat="1" ht="15" customHeight="1" x14ac:dyDescent="0.25"/>
    <row r="1287" s="35" customFormat="1" ht="15" customHeight="1" x14ac:dyDescent="0.25"/>
    <row r="1288" s="35" customFormat="1" ht="15" customHeight="1" x14ac:dyDescent="0.25"/>
    <row r="1289" s="35" customFormat="1" ht="15" customHeight="1" x14ac:dyDescent="0.25"/>
    <row r="1290" s="35" customFormat="1" ht="15" customHeight="1" x14ac:dyDescent="0.25"/>
    <row r="1291" s="35" customFormat="1" ht="15" customHeight="1" x14ac:dyDescent="0.25"/>
    <row r="1292" s="35" customFormat="1" ht="15" customHeight="1" x14ac:dyDescent="0.25"/>
    <row r="1293" s="35" customFormat="1" ht="15" customHeight="1" x14ac:dyDescent="0.25"/>
    <row r="1294" s="35" customFormat="1" ht="15" customHeight="1" x14ac:dyDescent="0.25"/>
    <row r="1295" s="35" customFormat="1" ht="15" customHeight="1" x14ac:dyDescent="0.25"/>
    <row r="1296" s="35" customFormat="1" ht="15" customHeight="1" x14ac:dyDescent="0.25"/>
    <row r="1297" s="35" customFormat="1" ht="15" customHeight="1" x14ac:dyDescent="0.25"/>
    <row r="1298" s="35" customFormat="1" ht="15" customHeight="1" x14ac:dyDescent="0.25"/>
    <row r="1299" s="35" customFormat="1" ht="15" customHeight="1" x14ac:dyDescent="0.25"/>
    <row r="1300" s="35" customFormat="1" ht="15" customHeight="1" x14ac:dyDescent="0.25"/>
    <row r="1301" s="35" customFormat="1" ht="15" customHeight="1" x14ac:dyDescent="0.25"/>
    <row r="1302" s="35" customFormat="1" ht="15" customHeight="1" x14ac:dyDescent="0.25"/>
    <row r="1303" s="35" customFormat="1" ht="15" customHeight="1" x14ac:dyDescent="0.25"/>
    <row r="1304" s="35" customFormat="1" ht="15" customHeight="1" x14ac:dyDescent="0.25"/>
    <row r="1305" s="35" customFormat="1" ht="15" customHeight="1" x14ac:dyDescent="0.25"/>
    <row r="1306" s="35" customFormat="1" ht="15" customHeight="1" x14ac:dyDescent="0.25"/>
    <row r="1307" s="35" customFormat="1" ht="15" customHeight="1" x14ac:dyDescent="0.25"/>
    <row r="1308" s="35" customFormat="1" ht="15" customHeight="1" x14ac:dyDescent="0.25"/>
    <row r="1309" s="35" customFormat="1" ht="15" customHeight="1" x14ac:dyDescent="0.25"/>
    <row r="1310" s="35" customFormat="1" ht="15" customHeight="1" x14ac:dyDescent="0.25"/>
    <row r="1311" s="35" customFormat="1" ht="15" customHeight="1" x14ac:dyDescent="0.25"/>
    <row r="1312" s="35" customFormat="1" ht="15" customHeight="1" x14ac:dyDescent="0.25"/>
    <row r="1313" s="35" customFormat="1" ht="15" customHeight="1" x14ac:dyDescent="0.25"/>
    <row r="1314" s="35" customFormat="1" ht="15" customHeight="1" x14ac:dyDescent="0.25"/>
    <row r="1315" s="35" customFormat="1" ht="15" customHeight="1" x14ac:dyDescent="0.25"/>
    <row r="1316" s="35" customFormat="1" ht="15" customHeight="1" x14ac:dyDescent="0.25"/>
    <row r="1317" s="35" customFormat="1" ht="15" customHeight="1" x14ac:dyDescent="0.25"/>
    <row r="1318" s="35" customFormat="1" ht="15" customHeight="1" x14ac:dyDescent="0.25"/>
    <row r="1319" s="35" customFormat="1" ht="15" customHeight="1" x14ac:dyDescent="0.25"/>
    <row r="1320" s="35" customFormat="1" ht="15" customHeight="1" x14ac:dyDescent="0.25"/>
    <row r="1321" s="35" customFormat="1" ht="15" customHeight="1" x14ac:dyDescent="0.25"/>
    <row r="1322" s="35" customFormat="1" ht="15" customHeight="1" x14ac:dyDescent="0.25"/>
    <row r="1323" s="35" customFormat="1" ht="15" customHeight="1" x14ac:dyDescent="0.25"/>
    <row r="1324" s="35" customFormat="1" ht="15" customHeight="1" x14ac:dyDescent="0.25"/>
    <row r="1325" s="35" customFormat="1" ht="15" customHeight="1" x14ac:dyDescent="0.25"/>
    <row r="1326" s="35" customFormat="1" ht="15" customHeight="1" x14ac:dyDescent="0.25"/>
    <row r="1327" s="35" customFormat="1" ht="15" customHeight="1" x14ac:dyDescent="0.25"/>
    <row r="1328" s="35" customFormat="1" ht="15" customHeight="1" x14ac:dyDescent="0.25"/>
    <row r="1329" s="35" customFormat="1" ht="15" customHeight="1" x14ac:dyDescent="0.25"/>
    <row r="1330" s="35" customFormat="1" ht="15" customHeight="1" x14ac:dyDescent="0.25"/>
    <row r="1331" s="35" customFormat="1" ht="15" customHeight="1" x14ac:dyDescent="0.25"/>
    <row r="1332" s="35" customFormat="1" ht="15" customHeight="1" x14ac:dyDescent="0.25"/>
    <row r="1333" s="35" customFormat="1" ht="15" customHeight="1" x14ac:dyDescent="0.25"/>
    <row r="1334" s="35" customFormat="1" ht="15" customHeight="1" x14ac:dyDescent="0.25"/>
    <row r="1335" s="35" customFormat="1" ht="15" customHeight="1" x14ac:dyDescent="0.25"/>
    <row r="1336" s="35" customFormat="1" ht="15" customHeight="1" x14ac:dyDescent="0.25"/>
    <row r="1337" s="35" customFormat="1" ht="15" customHeight="1" x14ac:dyDescent="0.25"/>
    <row r="1338" s="35" customFormat="1" ht="15" customHeight="1" x14ac:dyDescent="0.25"/>
    <row r="1339" s="35" customFormat="1" ht="15" customHeight="1" x14ac:dyDescent="0.25"/>
    <row r="1340" s="35" customFormat="1" ht="15" customHeight="1" x14ac:dyDescent="0.25"/>
    <row r="1341" s="35" customFormat="1" ht="15" customHeight="1" x14ac:dyDescent="0.25"/>
    <row r="1342" s="35" customFormat="1" ht="15" customHeight="1" x14ac:dyDescent="0.25"/>
    <row r="1343" s="35" customFormat="1" ht="15" customHeight="1" x14ac:dyDescent="0.25"/>
    <row r="1344" s="35" customFormat="1" ht="15" customHeight="1" x14ac:dyDescent="0.25"/>
    <row r="1345" s="35" customFormat="1" ht="15" customHeight="1" x14ac:dyDescent="0.25"/>
    <row r="1346" s="35" customFormat="1" ht="15" customHeight="1" x14ac:dyDescent="0.25"/>
    <row r="1347" s="35" customFormat="1" ht="15" customHeight="1" x14ac:dyDescent="0.25"/>
    <row r="1348" s="35" customFormat="1" ht="15" customHeight="1" x14ac:dyDescent="0.25"/>
    <row r="1349" s="35" customFormat="1" ht="15" customHeight="1" x14ac:dyDescent="0.25"/>
    <row r="1350" s="35" customFormat="1" ht="15" customHeight="1" x14ac:dyDescent="0.25"/>
    <row r="1351" s="35" customFormat="1" ht="15" customHeight="1" x14ac:dyDescent="0.25"/>
    <row r="1352" s="35" customFormat="1" ht="15" customHeight="1" x14ac:dyDescent="0.25"/>
    <row r="1353" s="35" customFormat="1" ht="15" customHeight="1" x14ac:dyDescent="0.25"/>
    <row r="1354" s="35" customFormat="1" ht="15" customHeight="1" x14ac:dyDescent="0.25"/>
    <row r="1355" s="35" customFormat="1" ht="15" customHeight="1" x14ac:dyDescent="0.25"/>
    <row r="1356" s="35" customFormat="1" ht="15" customHeight="1" x14ac:dyDescent="0.25"/>
    <row r="1357" s="35" customFormat="1" ht="15" customHeight="1" x14ac:dyDescent="0.25"/>
    <row r="1358" s="35" customFormat="1" ht="15" customHeight="1" x14ac:dyDescent="0.25"/>
    <row r="1359" s="35" customFormat="1" ht="15" customHeight="1" x14ac:dyDescent="0.25"/>
    <row r="1360" s="35" customFormat="1" ht="15" customHeight="1" x14ac:dyDescent="0.25"/>
    <row r="1361" s="35" customFormat="1" ht="15" customHeight="1" x14ac:dyDescent="0.25"/>
    <row r="1362" s="35" customFormat="1" ht="15" customHeight="1" x14ac:dyDescent="0.25"/>
    <row r="1363" s="35" customFormat="1" ht="15" customHeight="1" x14ac:dyDescent="0.25"/>
    <row r="1364" s="35" customFormat="1" ht="15" customHeight="1" x14ac:dyDescent="0.25"/>
    <row r="1365" s="35" customFormat="1" ht="15" customHeight="1" x14ac:dyDescent="0.25"/>
    <row r="1366" s="35" customFormat="1" ht="15" customHeight="1" x14ac:dyDescent="0.25"/>
    <row r="1367" s="35" customFormat="1" ht="15" customHeight="1" x14ac:dyDescent="0.25"/>
    <row r="1368" s="35" customFormat="1" ht="15" customHeight="1" x14ac:dyDescent="0.25"/>
    <row r="1369" s="35" customFormat="1" ht="15" customHeight="1" x14ac:dyDescent="0.25"/>
    <row r="1370" s="35" customFormat="1" ht="15" customHeight="1" x14ac:dyDescent="0.25"/>
    <row r="1371" s="35" customFormat="1" ht="15" customHeight="1" x14ac:dyDescent="0.25"/>
    <row r="1372" s="35" customFormat="1" ht="15" customHeight="1" x14ac:dyDescent="0.25"/>
    <row r="1373" s="35" customFormat="1" ht="15" customHeight="1" x14ac:dyDescent="0.25"/>
    <row r="1374" s="35" customFormat="1" ht="15" customHeight="1" x14ac:dyDescent="0.25"/>
    <row r="1375" s="35" customFormat="1" ht="15" customHeight="1" x14ac:dyDescent="0.25"/>
    <row r="1376" s="35" customFormat="1" ht="15" customHeight="1" x14ac:dyDescent="0.25"/>
    <row r="1377" s="35" customFormat="1" ht="15" customHeight="1" x14ac:dyDescent="0.25"/>
    <row r="1378" s="35" customFormat="1" ht="15" customHeight="1" x14ac:dyDescent="0.25"/>
    <row r="1379" s="35" customFormat="1" ht="15" customHeight="1" x14ac:dyDescent="0.25"/>
    <row r="1380" s="35" customFormat="1" ht="15" customHeight="1" x14ac:dyDescent="0.25"/>
    <row r="1381" s="35" customFormat="1" ht="15" customHeight="1" x14ac:dyDescent="0.25"/>
    <row r="1382" s="35" customFormat="1" ht="15" customHeight="1" x14ac:dyDescent="0.25"/>
    <row r="1383" s="35" customFormat="1" ht="15" customHeight="1" x14ac:dyDescent="0.25"/>
    <row r="1384" s="35" customFormat="1" ht="15" customHeight="1" x14ac:dyDescent="0.25"/>
    <row r="1385" s="35" customFormat="1" ht="15" customHeight="1" x14ac:dyDescent="0.25"/>
    <row r="1386" s="35" customFormat="1" ht="15" customHeight="1" x14ac:dyDescent="0.25"/>
    <row r="1387" s="35" customFormat="1" ht="15" customHeight="1" x14ac:dyDescent="0.25"/>
    <row r="1388" s="35" customFormat="1" ht="15" customHeight="1" x14ac:dyDescent="0.25"/>
    <row r="1389" s="35" customFormat="1" ht="15" customHeight="1" x14ac:dyDescent="0.25"/>
    <row r="1390" s="35" customFormat="1" ht="15" customHeight="1" x14ac:dyDescent="0.25"/>
    <row r="1391" s="35" customFormat="1" ht="15" customHeight="1" x14ac:dyDescent="0.25"/>
    <row r="1392" s="35" customFormat="1" ht="15" customHeight="1" x14ac:dyDescent="0.25"/>
    <row r="1393" s="35" customFormat="1" ht="15" customHeight="1" x14ac:dyDescent="0.25"/>
    <row r="1394" s="35" customFormat="1" ht="15" customHeight="1" x14ac:dyDescent="0.25"/>
    <row r="1395" s="35" customFormat="1" ht="15" customHeight="1" x14ac:dyDescent="0.25"/>
    <row r="1396" s="35" customFormat="1" ht="15" customHeight="1" x14ac:dyDescent="0.25"/>
    <row r="1397" s="35" customFormat="1" ht="15" customHeight="1" x14ac:dyDescent="0.25"/>
    <row r="1398" s="35" customFormat="1" ht="15" customHeight="1" x14ac:dyDescent="0.25"/>
    <row r="1399" s="35" customFormat="1" ht="15" customHeight="1" x14ac:dyDescent="0.25"/>
    <row r="1400" s="35" customFormat="1" ht="15" customHeight="1" x14ac:dyDescent="0.25"/>
    <row r="1401" s="35" customFormat="1" ht="15" customHeight="1" x14ac:dyDescent="0.25"/>
    <row r="1402" s="35" customFormat="1" ht="15" customHeight="1" x14ac:dyDescent="0.25"/>
    <row r="1403" s="35" customFormat="1" ht="15" customHeight="1" x14ac:dyDescent="0.25"/>
    <row r="1404" s="35" customFormat="1" ht="15" customHeight="1" x14ac:dyDescent="0.25"/>
    <row r="1405" s="35" customFormat="1" ht="15" customHeight="1" x14ac:dyDescent="0.25"/>
    <row r="1406" s="35" customFormat="1" ht="15" customHeight="1" x14ac:dyDescent="0.25"/>
    <row r="1407" s="35" customFormat="1" ht="15" customHeight="1" x14ac:dyDescent="0.25"/>
    <row r="1408" s="35" customFormat="1" ht="15" customHeight="1" x14ac:dyDescent="0.25"/>
    <row r="1409" s="35" customFormat="1" ht="15" customHeight="1" x14ac:dyDescent="0.25"/>
    <row r="1410" s="35" customFormat="1" ht="15" customHeight="1" x14ac:dyDescent="0.25"/>
    <row r="1411" s="35" customFormat="1" ht="15" customHeight="1" x14ac:dyDescent="0.25"/>
    <row r="1412" s="35" customFormat="1" ht="15" customHeight="1" x14ac:dyDescent="0.25"/>
    <row r="1413" s="35" customFormat="1" ht="15" customHeight="1" x14ac:dyDescent="0.25"/>
    <row r="1414" s="35" customFormat="1" ht="15" customHeight="1" x14ac:dyDescent="0.25"/>
    <row r="1415" s="35" customFormat="1" ht="15" customHeight="1" x14ac:dyDescent="0.25"/>
    <row r="1416" s="35" customFormat="1" ht="15" customHeight="1" x14ac:dyDescent="0.25"/>
    <row r="1417" s="35" customFormat="1" ht="15" customHeight="1" x14ac:dyDescent="0.25"/>
    <row r="1418" s="35" customFormat="1" ht="15" customHeight="1" x14ac:dyDescent="0.25"/>
    <row r="1419" s="35" customFormat="1" ht="15" customHeight="1" x14ac:dyDescent="0.25"/>
    <row r="1420" s="35" customFormat="1" ht="15" customHeight="1" x14ac:dyDescent="0.25"/>
    <row r="1421" s="35" customFormat="1" ht="15" customHeight="1" x14ac:dyDescent="0.25"/>
    <row r="1422" s="35" customFormat="1" ht="15" customHeight="1" x14ac:dyDescent="0.25"/>
    <row r="1423" s="35" customFormat="1" ht="15" customHeight="1" x14ac:dyDescent="0.25"/>
    <row r="1424" s="35" customFormat="1" ht="15" customHeight="1" x14ac:dyDescent="0.25"/>
    <row r="1425" s="35" customFormat="1" ht="15" customHeight="1" x14ac:dyDescent="0.25"/>
    <row r="1426" s="35" customFormat="1" ht="15" customHeight="1" x14ac:dyDescent="0.25"/>
    <row r="1427" s="35" customFormat="1" ht="15" customHeight="1" x14ac:dyDescent="0.25"/>
    <row r="1428" s="35" customFormat="1" ht="15" customHeight="1" x14ac:dyDescent="0.25"/>
    <row r="1429" s="35" customFormat="1" ht="15" customHeight="1" x14ac:dyDescent="0.25"/>
    <row r="1430" s="35" customFormat="1" ht="15" customHeight="1" x14ac:dyDescent="0.25"/>
    <row r="1431" s="35" customFormat="1" ht="15" customHeight="1" x14ac:dyDescent="0.25"/>
    <row r="1432" s="35" customFormat="1" ht="15" customHeight="1" x14ac:dyDescent="0.25"/>
    <row r="1433" s="35" customFormat="1" ht="15" customHeight="1" x14ac:dyDescent="0.25"/>
    <row r="1434" s="35" customFormat="1" ht="15" customHeight="1" x14ac:dyDescent="0.25"/>
    <row r="1435" s="35" customFormat="1" ht="15" customHeight="1" x14ac:dyDescent="0.25"/>
    <row r="1436" s="35" customFormat="1" ht="15" customHeight="1" x14ac:dyDescent="0.25"/>
    <row r="1437" s="35" customFormat="1" ht="15" customHeight="1" x14ac:dyDescent="0.25"/>
    <row r="1438" s="35" customFormat="1" ht="15" customHeight="1" x14ac:dyDescent="0.25"/>
    <row r="1439" s="35" customFormat="1" ht="15" customHeight="1" x14ac:dyDescent="0.25"/>
    <row r="1440" s="35" customFormat="1" ht="15" customHeight="1" x14ac:dyDescent="0.25"/>
    <row r="1441" s="35" customFormat="1" ht="15" customHeight="1" x14ac:dyDescent="0.25"/>
    <row r="1442" s="35" customFormat="1" ht="15" customHeight="1" x14ac:dyDescent="0.25"/>
    <row r="1443" s="35" customFormat="1" ht="15" customHeight="1" x14ac:dyDescent="0.25"/>
    <row r="1444" s="35" customFormat="1" ht="15" customHeight="1" x14ac:dyDescent="0.25"/>
    <row r="1445" s="35" customFormat="1" ht="15" customHeight="1" x14ac:dyDescent="0.25"/>
    <row r="1446" s="35" customFormat="1" ht="15" customHeight="1" x14ac:dyDescent="0.25"/>
    <row r="1447" s="35" customFormat="1" ht="15" customHeight="1" x14ac:dyDescent="0.25"/>
    <row r="1448" s="35" customFormat="1" ht="15" customHeight="1" x14ac:dyDescent="0.25"/>
    <row r="1449" s="35" customFormat="1" ht="15" customHeight="1" x14ac:dyDescent="0.25"/>
    <row r="1450" s="35" customFormat="1" ht="15" customHeight="1" x14ac:dyDescent="0.25"/>
    <row r="1451" s="35" customFormat="1" ht="15" customHeight="1" x14ac:dyDescent="0.25"/>
    <row r="1452" s="35" customFormat="1" ht="15" customHeight="1" x14ac:dyDescent="0.25"/>
    <row r="1453" s="35" customFormat="1" ht="15" customHeight="1" x14ac:dyDescent="0.25"/>
    <row r="1454" s="35" customFormat="1" ht="15" customHeight="1" x14ac:dyDescent="0.25"/>
    <row r="1455" s="35" customFormat="1" ht="15" customHeight="1" x14ac:dyDescent="0.25"/>
    <row r="1456" s="35" customFormat="1" ht="15" customHeight="1" x14ac:dyDescent="0.25"/>
    <row r="1457" s="35" customFormat="1" ht="15" customHeight="1" x14ac:dyDescent="0.25"/>
    <row r="1458" s="35" customFormat="1" ht="15" customHeight="1" x14ac:dyDescent="0.25"/>
    <row r="1459" s="35" customFormat="1" ht="15" customHeight="1" x14ac:dyDescent="0.25"/>
    <row r="1460" s="35" customFormat="1" ht="15" customHeight="1" x14ac:dyDescent="0.25"/>
    <row r="1461" s="35" customFormat="1" ht="15" customHeight="1" x14ac:dyDescent="0.25"/>
    <row r="1462" s="35" customFormat="1" ht="15" customHeight="1" x14ac:dyDescent="0.25"/>
    <row r="1463" s="35" customFormat="1" ht="15" customHeight="1" x14ac:dyDescent="0.25"/>
    <row r="1464" s="35" customFormat="1" ht="15" customHeight="1" x14ac:dyDescent="0.25"/>
    <row r="1465" s="35" customFormat="1" ht="15" customHeight="1" x14ac:dyDescent="0.25"/>
    <row r="1466" s="35" customFormat="1" ht="15" customHeight="1" x14ac:dyDescent="0.25"/>
    <row r="1467" s="35" customFormat="1" ht="15" customHeight="1" x14ac:dyDescent="0.25"/>
    <row r="1468" s="35" customFormat="1" ht="15" customHeight="1" x14ac:dyDescent="0.25"/>
    <row r="1469" s="35" customFormat="1" ht="15" customHeight="1" x14ac:dyDescent="0.25"/>
    <row r="1470" s="35" customFormat="1" ht="15" customHeight="1" x14ac:dyDescent="0.25"/>
    <row r="1471" s="35" customFormat="1" ht="15" customHeight="1" x14ac:dyDescent="0.25"/>
    <row r="1472" s="35" customFormat="1" ht="15" customHeight="1" x14ac:dyDescent="0.25"/>
    <row r="1473" s="35" customFormat="1" ht="15" customHeight="1" x14ac:dyDescent="0.25"/>
    <row r="1474" s="35" customFormat="1" ht="15" customHeight="1" x14ac:dyDescent="0.25"/>
    <row r="1475" s="35" customFormat="1" ht="15" customHeight="1" x14ac:dyDescent="0.25"/>
    <row r="1476" s="35" customFormat="1" ht="15" customHeight="1" x14ac:dyDescent="0.25"/>
    <row r="1477" s="35" customFormat="1" ht="15" customHeight="1" x14ac:dyDescent="0.25"/>
    <row r="1478" s="35" customFormat="1" ht="15" customHeight="1" x14ac:dyDescent="0.25"/>
    <row r="1479" s="35" customFormat="1" ht="15" customHeight="1" x14ac:dyDescent="0.25"/>
    <row r="1480" s="35" customFormat="1" ht="15" customHeight="1" x14ac:dyDescent="0.25"/>
    <row r="1481" s="35" customFormat="1" ht="15" customHeight="1" x14ac:dyDescent="0.25"/>
    <row r="1482" s="35" customFormat="1" ht="15" customHeight="1" x14ac:dyDescent="0.25"/>
    <row r="1483" s="35" customFormat="1" ht="15" customHeight="1" x14ac:dyDescent="0.25"/>
    <row r="1484" s="35" customFormat="1" ht="15" customHeight="1" x14ac:dyDescent="0.25"/>
    <row r="1485" s="35" customFormat="1" ht="15" customHeight="1" x14ac:dyDescent="0.25"/>
    <row r="1486" s="35" customFormat="1" ht="15" customHeight="1" x14ac:dyDescent="0.25"/>
    <row r="1487" s="35" customFormat="1" ht="15" customHeight="1" x14ac:dyDescent="0.25"/>
    <row r="1488" s="35" customFormat="1" ht="15" customHeight="1" x14ac:dyDescent="0.25"/>
    <row r="1489" s="35" customFormat="1" ht="15" customHeight="1" x14ac:dyDescent="0.25"/>
    <row r="1490" s="35" customFormat="1" ht="15" customHeight="1" x14ac:dyDescent="0.25"/>
    <row r="1491" s="35" customFormat="1" ht="15" customHeight="1" x14ac:dyDescent="0.25"/>
    <row r="1492" s="35" customFormat="1" ht="15" customHeight="1" x14ac:dyDescent="0.25"/>
    <row r="1493" s="35" customFormat="1" ht="15" customHeight="1" x14ac:dyDescent="0.25"/>
    <row r="1494" s="35" customFormat="1" ht="15" customHeight="1" x14ac:dyDescent="0.25"/>
    <row r="1495" s="35" customFormat="1" ht="15" customHeight="1" x14ac:dyDescent="0.25"/>
    <row r="1496" s="35" customFormat="1" ht="15" customHeight="1" x14ac:dyDescent="0.25"/>
    <row r="1497" s="35" customFormat="1" ht="15" customHeight="1" x14ac:dyDescent="0.25"/>
    <row r="1498" s="35" customFormat="1" ht="15" customHeight="1" x14ac:dyDescent="0.25"/>
    <row r="1499" s="35" customFormat="1" ht="15" customHeight="1" x14ac:dyDescent="0.25"/>
    <row r="1500" s="35" customFormat="1" ht="15" customHeight="1" x14ac:dyDescent="0.25"/>
    <row r="1501" s="35" customFormat="1" ht="15" customHeight="1" x14ac:dyDescent="0.25"/>
    <row r="1502" s="35" customFormat="1" ht="15" customHeight="1" x14ac:dyDescent="0.25"/>
    <row r="1503" s="35" customFormat="1" ht="15" customHeight="1" x14ac:dyDescent="0.25"/>
    <row r="1504" s="35" customFormat="1" ht="15" customHeight="1" x14ac:dyDescent="0.25"/>
    <row r="1505" s="35" customFormat="1" ht="15" customHeight="1" x14ac:dyDescent="0.25"/>
    <row r="1506" s="35" customFormat="1" ht="15" customHeight="1" x14ac:dyDescent="0.25"/>
    <row r="1507" s="35" customFormat="1" ht="15" customHeight="1" x14ac:dyDescent="0.25"/>
    <row r="1508" s="35" customFormat="1" ht="15" customHeight="1" x14ac:dyDescent="0.25"/>
    <row r="1509" s="35" customFormat="1" ht="15" customHeight="1" x14ac:dyDescent="0.25"/>
    <row r="1510" s="35" customFormat="1" ht="15" customHeight="1" x14ac:dyDescent="0.25"/>
    <row r="1511" s="35" customFormat="1" ht="15" customHeight="1" x14ac:dyDescent="0.25"/>
    <row r="1512" s="35" customFormat="1" ht="15" customHeight="1" x14ac:dyDescent="0.25"/>
    <row r="1513" s="35" customFormat="1" ht="15" customHeight="1" x14ac:dyDescent="0.25"/>
    <row r="1514" s="35" customFormat="1" ht="15" customHeight="1" x14ac:dyDescent="0.25"/>
    <row r="1515" s="35" customFormat="1" ht="15" customHeight="1" x14ac:dyDescent="0.25"/>
    <row r="1516" s="35" customFormat="1" ht="15" customHeight="1" x14ac:dyDescent="0.25"/>
    <row r="1517" s="35" customFormat="1" ht="15" customHeight="1" x14ac:dyDescent="0.25"/>
    <row r="1518" s="35" customFormat="1" ht="15" customHeight="1" x14ac:dyDescent="0.25"/>
    <row r="1519" s="35" customFormat="1" ht="15" customHeight="1" x14ac:dyDescent="0.25"/>
    <row r="1520" s="35" customFormat="1" ht="15" customHeight="1" x14ac:dyDescent="0.25"/>
    <row r="1521" s="35" customFormat="1" ht="15" customHeight="1" x14ac:dyDescent="0.25"/>
    <row r="1522" s="35" customFormat="1" ht="15" customHeight="1" x14ac:dyDescent="0.25"/>
    <row r="1523" s="35" customFormat="1" ht="15" customHeight="1" x14ac:dyDescent="0.25"/>
    <row r="1524" s="35" customFormat="1" ht="15" customHeight="1" x14ac:dyDescent="0.25"/>
    <row r="1525" s="35" customFormat="1" ht="15" customHeight="1" x14ac:dyDescent="0.25"/>
    <row r="1526" s="35" customFormat="1" ht="15" customHeight="1" x14ac:dyDescent="0.25"/>
    <row r="1527" s="35" customFormat="1" ht="15" customHeight="1" x14ac:dyDescent="0.25"/>
    <row r="1528" s="35" customFormat="1" ht="15" customHeight="1" x14ac:dyDescent="0.25"/>
    <row r="1529" s="35" customFormat="1" ht="15" customHeight="1" x14ac:dyDescent="0.25"/>
    <row r="1530" s="35" customFormat="1" ht="15" customHeight="1" x14ac:dyDescent="0.25"/>
    <row r="1531" s="35" customFormat="1" ht="15" customHeight="1" x14ac:dyDescent="0.25"/>
    <row r="1532" s="35" customFormat="1" ht="15" customHeight="1" x14ac:dyDescent="0.25"/>
    <row r="1533" s="35" customFormat="1" ht="15" customHeight="1" x14ac:dyDescent="0.25"/>
    <row r="1534" s="35" customFormat="1" ht="15" customHeight="1" x14ac:dyDescent="0.25"/>
    <row r="1535" s="35" customFormat="1" ht="15" customHeight="1" x14ac:dyDescent="0.25"/>
    <row r="1536" s="35" customFormat="1" ht="15" customHeight="1" x14ac:dyDescent="0.25"/>
    <row r="1537" s="35" customFormat="1" ht="15" customHeight="1" x14ac:dyDescent="0.25"/>
    <row r="1538" s="35" customFormat="1" ht="15" customHeight="1" x14ac:dyDescent="0.25"/>
    <row r="1539" s="35" customFormat="1" ht="15" customHeight="1" x14ac:dyDescent="0.25"/>
    <row r="1540" s="35" customFormat="1" ht="15" customHeight="1" x14ac:dyDescent="0.25"/>
    <row r="1541" s="35" customFormat="1" ht="15" customHeight="1" x14ac:dyDescent="0.25"/>
    <row r="1542" s="35" customFormat="1" ht="15" customHeight="1" x14ac:dyDescent="0.25"/>
    <row r="1543" s="35" customFormat="1" ht="15" customHeight="1" x14ac:dyDescent="0.25"/>
    <row r="1544" s="35" customFormat="1" ht="15" customHeight="1" x14ac:dyDescent="0.25"/>
    <row r="1545" s="35" customFormat="1" ht="15" customHeight="1" x14ac:dyDescent="0.25"/>
    <row r="1546" s="35" customFormat="1" ht="15" customHeight="1" x14ac:dyDescent="0.25"/>
    <row r="1547" s="35" customFormat="1" ht="15" customHeight="1" x14ac:dyDescent="0.25"/>
    <row r="1548" s="35" customFormat="1" ht="15" customHeight="1" x14ac:dyDescent="0.25"/>
    <row r="1549" s="35" customFormat="1" ht="15" customHeight="1" x14ac:dyDescent="0.25"/>
    <row r="1550" s="35" customFormat="1" ht="15" customHeight="1" x14ac:dyDescent="0.25"/>
    <row r="1551" s="35" customFormat="1" ht="15" customHeight="1" x14ac:dyDescent="0.25"/>
    <row r="1552" s="35" customFormat="1" ht="15" customHeight="1" x14ac:dyDescent="0.25"/>
    <row r="1553" s="35" customFormat="1" ht="15" customHeight="1" x14ac:dyDescent="0.25"/>
    <row r="1554" s="35" customFormat="1" ht="15" customHeight="1" x14ac:dyDescent="0.25"/>
    <row r="1555" s="35" customFormat="1" ht="15" customHeight="1" x14ac:dyDescent="0.25"/>
    <row r="1556" s="35" customFormat="1" ht="15" customHeight="1" x14ac:dyDescent="0.25"/>
    <row r="1557" s="35" customFormat="1" ht="15" customHeight="1" x14ac:dyDescent="0.25"/>
    <row r="1558" s="35" customFormat="1" ht="15" customHeight="1" x14ac:dyDescent="0.25"/>
    <row r="1559" s="35" customFormat="1" ht="15" customHeight="1" x14ac:dyDescent="0.25"/>
    <row r="1560" s="35" customFormat="1" ht="15" customHeight="1" x14ac:dyDescent="0.25"/>
    <row r="1561" s="35" customFormat="1" ht="15" customHeight="1" x14ac:dyDescent="0.25"/>
    <row r="1562" s="35" customFormat="1" ht="15" customHeight="1" x14ac:dyDescent="0.25"/>
    <row r="1563" s="35" customFormat="1" ht="15" customHeight="1" x14ac:dyDescent="0.25"/>
    <row r="1564" s="35" customFormat="1" ht="15" customHeight="1" x14ac:dyDescent="0.25"/>
    <row r="1565" s="35" customFormat="1" ht="15" customHeight="1" x14ac:dyDescent="0.25"/>
    <row r="1566" s="35" customFormat="1" ht="15" customHeight="1" x14ac:dyDescent="0.25"/>
    <row r="1567" s="35" customFormat="1" ht="15" customHeight="1" x14ac:dyDescent="0.25"/>
    <row r="1568" s="35" customFormat="1" ht="15" customHeight="1" x14ac:dyDescent="0.25"/>
    <row r="1569" s="35" customFormat="1" ht="15" customHeight="1" x14ac:dyDescent="0.25"/>
    <row r="1570" s="35" customFormat="1" ht="15" customHeight="1" x14ac:dyDescent="0.25"/>
    <row r="1571" s="35" customFormat="1" ht="15" customHeight="1" x14ac:dyDescent="0.25"/>
    <row r="1572" s="35" customFormat="1" ht="15" customHeight="1" x14ac:dyDescent="0.25"/>
    <row r="1573" s="35" customFormat="1" ht="15" customHeight="1" x14ac:dyDescent="0.25"/>
    <row r="1574" s="35" customFormat="1" ht="15" customHeight="1" x14ac:dyDescent="0.25"/>
    <row r="1575" s="35" customFormat="1" ht="15" customHeight="1" x14ac:dyDescent="0.25"/>
    <row r="1576" s="35" customFormat="1" ht="15" customHeight="1" x14ac:dyDescent="0.25"/>
    <row r="1577" s="35" customFormat="1" ht="15" customHeight="1" x14ac:dyDescent="0.25"/>
    <row r="1578" s="35" customFormat="1" ht="15" customHeight="1" x14ac:dyDescent="0.25"/>
    <row r="1579" s="35" customFormat="1" ht="15" customHeight="1" x14ac:dyDescent="0.25"/>
    <row r="1580" s="35" customFormat="1" ht="15" customHeight="1" x14ac:dyDescent="0.25"/>
    <row r="1581" s="35" customFormat="1" ht="15" customHeight="1" x14ac:dyDescent="0.25"/>
    <row r="1582" s="35" customFormat="1" ht="15" customHeight="1" x14ac:dyDescent="0.25"/>
    <row r="1583" s="35" customFormat="1" ht="15" customHeight="1" x14ac:dyDescent="0.25"/>
    <row r="1584" s="35" customFormat="1" ht="15" customHeight="1" x14ac:dyDescent="0.25"/>
    <row r="1585" s="35" customFormat="1" ht="15" customHeight="1" x14ac:dyDescent="0.25"/>
    <row r="1586" s="35" customFormat="1" ht="15" customHeight="1" x14ac:dyDescent="0.25"/>
    <row r="1587" s="35" customFormat="1" ht="15" customHeight="1" x14ac:dyDescent="0.25"/>
    <row r="1588" s="35" customFormat="1" ht="15" customHeight="1" x14ac:dyDescent="0.25"/>
    <row r="1589" s="35" customFormat="1" ht="15" customHeight="1" x14ac:dyDescent="0.25"/>
    <row r="1590" s="35" customFormat="1" ht="15" customHeight="1" x14ac:dyDescent="0.25"/>
    <row r="1591" s="35" customFormat="1" ht="15" customHeight="1" x14ac:dyDescent="0.25"/>
    <row r="1592" s="35" customFormat="1" ht="15" customHeight="1" x14ac:dyDescent="0.25"/>
    <row r="1593" s="35" customFormat="1" ht="15" customHeight="1" x14ac:dyDescent="0.25"/>
    <row r="1594" s="35" customFormat="1" ht="15" customHeight="1" x14ac:dyDescent="0.25"/>
    <row r="1595" s="35" customFormat="1" ht="15" customHeight="1" x14ac:dyDescent="0.25"/>
    <row r="1596" s="35" customFormat="1" ht="15" customHeight="1" x14ac:dyDescent="0.25"/>
    <row r="1597" s="35" customFormat="1" ht="15" customHeight="1" x14ac:dyDescent="0.25"/>
    <row r="1598" s="35" customFormat="1" ht="15" customHeight="1" x14ac:dyDescent="0.25"/>
    <row r="1599" s="35" customFormat="1" ht="15" customHeight="1" x14ac:dyDescent="0.25"/>
    <row r="1600" s="35" customFormat="1" ht="15" customHeight="1" x14ac:dyDescent="0.25"/>
    <row r="1601" s="35" customFormat="1" ht="15" customHeight="1" x14ac:dyDescent="0.25"/>
    <row r="1602" s="35" customFormat="1" ht="15" customHeight="1" x14ac:dyDescent="0.25"/>
    <row r="1603" s="35" customFormat="1" ht="15" customHeight="1" x14ac:dyDescent="0.25"/>
    <row r="1604" s="35" customFormat="1" ht="15" customHeight="1" x14ac:dyDescent="0.25"/>
    <row r="1605" s="35" customFormat="1" ht="15" customHeight="1" x14ac:dyDescent="0.25"/>
    <row r="1606" s="35" customFormat="1" ht="15" customHeight="1" x14ac:dyDescent="0.25"/>
    <row r="1607" s="35" customFormat="1" ht="15" customHeight="1" x14ac:dyDescent="0.25"/>
    <row r="1608" s="35" customFormat="1" ht="15" customHeight="1" x14ac:dyDescent="0.25"/>
    <row r="1609" s="35" customFormat="1" ht="15" customHeight="1" x14ac:dyDescent="0.25"/>
    <row r="1610" s="35" customFormat="1" ht="15" customHeight="1" x14ac:dyDescent="0.25"/>
    <row r="1611" s="35" customFormat="1" ht="15" customHeight="1" x14ac:dyDescent="0.25"/>
    <row r="1612" s="35" customFormat="1" ht="15" customHeight="1" x14ac:dyDescent="0.25"/>
    <row r="1613" s="35" customFormat="1" ht="15" customHeight="1" x14ac:dyDescent="0.25"/>
    <row r="1614" s="35" customFormat="1" ht="15" customHeight="1" x14ac:dyDescent="0.25"/>
    <row r="1615" s="35" customFormat="1" ht="15" customHeight="1" x14ac:dyDescent="0.25"/>
    <row r="1616" s="35" customFormat="1" ht="15" customHeight="1" x14ac:dyDescent="0.25"/>
    <row r="1617" s="35" customFormat="1" ht="15" customHeight="1" x14ac:dyDescent="0.25"/>
    <row r="1618" s="35" customFormat="1" ht="15" customHeight="1" x14ac:dyDescent="0.25"/>
    <row r="1619" s="35" customFormat="1" ht="15" customHeight="1" x14ac:dyDescent="0.25"/>
    <row r="1620" s="35" customFormat="1" ht="15" customHeight="1" x14ac:dyDescent="0.25"/>
    <row r="1621" s="35" customFormat="1" ht="15" customHeight="1" x14ac:dyDescent="0.25"/>
    <row r="1622" s="35" customFormat="1" ht="15" customHeight="1" x14ac:dyDescent="0.25"/>
    <row r="1623" s="35" customFormat="1" ht="15" customHeight="1" x14ac:dyDescent="0.25"/>
    <row r="1624" s="35" customFormat="1" ht="15" customHeight="1" x14ac:dyDescent="0.25"/>
    <row r="1625" s="35" customFormat="1" ht="15" customHeight="1" x14ac:dyDescent="0.25"/>
    <row r="1626" s="35" customFormat="1" ht="15" customHeight="1" x14ac:dyDescent="0.25"/>
    <row r="1627" s="35" customFormat="1" ht="15" customHeight="1" x14ac:dyDescent="0.25"/>
    <row r="1628" s="35" customFormat="1" ht="15" customHeight="1" x14ac:dyDescent="0.25"/>
    <row r="1629" s="35" customFormat="1" ht="15" customHeight="1" x14ac:dyDescent="0.25"/>
    <row r="1630" s="35" customFormat="1" ht="15" customHeight="1" x14ac:dyDescent="0.25"/>
    <row r="1631" s="35" customFormat="1" ht="15" customHeight="1" x14ac:dyDescent="0.25"/>
    <row r="1632" s="35" customFormat="1" ht="15" customHeight="1" x14ac:dyDescent="0.25"/>
    <row r="1633" s="35" customFormat="1" ht="15" customHeight="1" x14ac:dyDescent="0.25"/>
    <row r="1634" s="35" customFormat="1" ht="15" customHeight="1" x14ac:dyDescent="0.25"/>
    <row r="1635" s="35" customFormat="1" ht="15" customHeight="1" x14ac:dyDescent="0.25"/>
    <row r="1636" s="35" customFormat="1" ht="15" customHeight="1" x14ac:dyDescent="0.25"/>
    <row r="1637" s="35" customFormat="1" ht="15" customHeight="1" x14ac:dyDescent="0.25"/>
    <row r="1638" s="35" customFormat="1" ht="15" customHeight="1" x14ac:dyDescent="0.25"/>
    <row r="1639" s="35" customFormat="1" ht="15" customHeight="1" x14ac:dyDescent="0.25"/>
    <row r="1640" s="35" customFormat="1" ht="15" customHeight="1" x14ac:dyDescent="0.25"/>
    <row r="1641" s="35" customFormat="1" ht="15" customHeight="1" x14ac:dyDescent="0.25"/>
    <row r="1642" s="35" customFormat="1" ht="15" customHeight="1" x14ac:dyDescent="0.25"/>
    <row r="1643" s="35" customFormat="1" ht="15" customHeight="1" x14ac:dyDescent="0.25"/>
    <row r="1644" s="35" customFormat="1" ht="15" customHeight="1" x14ac:dyDescent="0.25"/>
    <row r="1645" s="35" customFormat="1" ht="15" customHeight="1" x14ac:dyDescent="0.25"/>
    <row r="1646" s="35" customFormat="1" ht="15" customHeight="1" x14ac:dyDescent="0.25"/>
    <row r="1647" s="35" customFormat="1" ht="15" customHeight="1" x14ac:dyDescent="0.25"/>
    <row r="1648" s="35" customFormat="1" ht="15" customHeight="1" x14ac:dyDescent="0.25"/>
    <row r="1649" s="35" customFormat="1" ht="15" customHeight="1" x14ac:dyDescent="0.25"/>
    <row r="1650" s="35" customFormat="1" ht="15" customHeight="1" x14ac:dyDescent="0.25"/>
    <row r="1651" s="35" customFormat="1" ht="15" customHeight="1" x14ac:dyDescent="0.25"/>
    <row r="1652" s="35" customFormat="1" ht="15" customHeight="1" x14ac:dyDescent="0.25"/>
    <row r="1653" s="35" customFormat="1" ht="15" customHeight="1" x14ac:dyDescent="0.25"/>
    <row r="1654" s="35" customFormat="1" ht="15" customHeight="1" x14ac:dyDescent="0.25"/>
    <row r="1655" s="35" customFormat="1" ht="15" customHeight="1" x14ac:dyDescent="0.25"/>
    <row r="1656" s="35" customFormat="1" ht="15" customHeight="1" x14ac:dyDescent="0.25"/>
    <row r="1657" s="35" customFormat="1" ht="15" customHeight="1" x14ac:dyDescent="0.25"/>
    <row r="1658" s="35" customFormat="1" ht="15" customHeight="1" x14ac:dyDescent="0.25"/>
    <row r="1659" s="35" customFormat="1" ht="15" customHeight="1" x14ac:dyDescent="0.25"/>
    <row r="1660" s="35" customFormat="1" ht="15" customHeight="1" x14ac:dyDescent="0.25"/>
    <row r="1661" s="35" customFormat="1" ht="15" customHeight="1" x14ac:dyDescent="0.25"/>
    <row r="1662" s="35" customFormat="1" ht="15" customHeight="1" x14ac:dyDescent="0.25"/>
    <row r="1663" s="35" customFormat="1" ht="15" customHeight="1" x14ac:dyDescent="0.25"/>
    <row r="1664" s="35" customFormat="1" ht="15" customHeight="1" x14ac:dyDescent="0.25"/>
    <row r="1665" s="35" customFormat="1" ht="15" customHeight="1" x14ac:dyDescent="0.25"/>
    <row r="1666" s="35" customFormat="1" ht="15" customHeight="1" x14ac:dyDescent="0.25"/>
    <row r="1667" s="35" customFormat="1" ht="15" customHeight="1" x14ac:dyDescent="0.25"/>
    <row r="1668" s="35" customFormat="1" ht="15" customHeight="1" x14ac:dyDescent="0.25"/>
    <row r="1669" s="35" customFormat="1" ht="15" customHeight="1" x14ac:dyDescent="0.25"/>
    <row r="1670" s="35" customFormat="1" ht="15" customHeight="1" x14ac:dyDescent="0.25"/>
    <row r="1671" s="35" customFormat="1" ht="15" customHeight="1" x14ac:dyDescent="0.25"/>
    <row r="1672" s="35" customFormat="1" ht="15" customHeight="1" x14ac:dyDescent="0.25"/>
    <row r="1673" s="35" customFormat="1" ht="15" customHeight="1" x14ac:dyDescent="0.25"/>
    <row r="1674" s="35" customFormat="1" ht="15" customHeight="1" x14ac:dyDescent="0.25"/>
    <row r="1675" s="35" customFormat="1" ht="15" customHeight="1" x14ac:dyDescent="0.25"/>
    <row r="1676" s="35" customFormat="1" ht="15" customHeight="1" x14ac:dyDescent="0.25"/>
    <row r="1677" s="35" customFormat="1" ht="15" customHeight="1" x14ac:dyDescent="0.25"/>
    <row r="1678" s="35" customFormat="1" ht="15" customHeight="1" x14ac:dyDescent="0.25"/>
    <row r="1679" s="35" customFormat="1" ht="15" customHeight="1" x14ac:dyDescent="0.25"/>
    <row r="1680" s="35" customFormat="1" ht="15" customHeight="1" x14ac:dyDescent="0.25"/>
    <row r="1681" s="35" customFormat="1" ht="15" customHeight="1" x14ac:dyDescent="0.25"/>
    <row r="1682" s="35" customFormat="1" ht="15" customHeight="1" x14ac:dyDescent="0.25"/>
    <row r="1683" s="35" customFormat="1" ht="15" customHeight="1" x14ac:dyDescent="0.25"/>
    <row r="1684" s="35" customFormat="1" ht="15" customHeight="1" x14ac:dyDescent="0.25"/>
    <row r="1685" s="35" customFormat="1" ht="15" customHeight="1" x14ac:dyDescent="0.25"/>
    <row r="1686" s="35" customFormat="1" ht="15" customHeight="1" x14ac:dyDescent="0.25"/>
    <row r="1687" s="35" customFormat="1" ht="15" customHeight="1" x14ac:dyDescent="0.25"/>
    <row r="1688" s="35" customFormat="1" ht="15" customHeight="1" x14ac:dyDescent="0.25"/>
    <row r="1689" s="35" customFormat="1" ht="15" customHeight="1" x14ac:dyDescent="0.25"/>
    <row r="1690" s="35" customFormat="1" ht="15" customHeight="1" x14ac:dyDescent="0.25"/>
    <row r="1691" s="35" customFormat="1" ht="15" customHeight="1" x14ac:dyDescent="0.25"/>
    <row r="1692" s="35" customFormat="1" ht="15" customHeight="1" x14ac:dyDescent="0.25"/>
    <row r="1693" s="35" customFormat="1" ht="15" customHeight="1" x14ac:dyDescent="0.25"/>
    <row r="1694" s="35" customFormat="1" ht="15" customHeight="1" x14ac:dyDescent="0.25"/>
    <row r="1695" s="35" customFormat="1" ht="15" customHeight="1" x14ac:dyDescent="0.25"/>
    <row r="1696" s="35" customFormat="1" ht="15" customHeight="1" x14ac:dyDescent="0.25"/>
    <row r="1697" s="35" customFormat="1" ht="15" customHeight="1" x14ac:dyDescent="0.25"/>
    <row r="1698" s="35" customFormat="1" ht="15" customHeight="1" x14ac:dyDescent="0.25"/>
    <row r="1699" s="35" customFormat="1" ht="15" customHeight="1" x14ac:dyDescent="0.25"/>
    <row r="1700" s="35" customFormat="1" ht="15" customHeight="1" x14ac:dyDescent="0.25"/>
    <row r="1701" s="35" customFormat="1" ht="15" customHeight="1" x14ac:dyDescent="0.25"/>
    <row r="1702" s="35" customFormat="1" ht="15" customHeight="1" x14ac:dyDescent="0.25"/>
    <row r="1703" s="35" customFormat="1" ht="15" customHeight="1" x14ac:dyDescent="0.25"/>
    <row r="1704" s="35" customFormat="1" ht="15" customHeight="1" x14ac:dyDescent="0.25"/>
    <row r="1705" s="35" customFormat="1" ht="15" customHeight="1" x14ac:dyDescent="0.25"/>
    <row r="1706" s="35" customFormat="1" ht="15" customHeight="1" x14ac:dyDescent="0.25"/>
    <row r="1707" s="35" customFormat="1" ht="15" customHeight="1" x14ac:dyDescent="0.25"/>
    <row r="1708" s="35" customFormat="1" ht="15" customHeight="1" x14ac:dyDescent="0.25"/>
    <row r="1709" s="35" customFormat="1" ht="15" customHeight="1" x14ac:dyDescent="0.25"/>
    <row r="1710" s="35" customFormat="1" ht="15" customHeight="1" x14ac:dyDescent="0.25"/>
    <row r="1711" s="35" customFormat="1" ht="15" customHeight="1" x14ac:dyDescent="0.25"/>
    <row r="1712" s="35" customFormat="1" ht="15" customHeight="1" x14ac:dyDescent="0.25"/>
    <row r="1713" s="35" customFormat="1" ht="15" customHeight="1" x14ac:dyDescent="0.25"/>
    <row r="1714" s="35" customFormat="1" ht="15" customHeight="1" x14ac:dyDescent="0.25"/>
    <row r="1715" s="35" customFormat="1" ht="15" customHeight="1" x14ac:dyDescent="0.25"/>
    <row r="1716" s="35" customFormat="1" ht="15" customHeight="1" x14ac:dyDescent="0.25"/>
    <row r="1717" s="35" customFormat="1" ht="15" customHeight="1" x14ac:dyDescent="0.25"/>
    <row r="1718" s="35" customFormat="1" ht="15" customHeight="1" x14ac:dyDescent="0.25"/>
    <row r="1719" s="35" customFormat="1" ht="15" customHeight="1" x14ac:dyDescent="0.25"/>
    <row r="1720" s="35" customFormat="1" ht="15" customHeight="1" x14ac:dyDescent="0.25"/>
    <row r="1721" s="35" customFormat="1" ht="15" customHeight="1" x14ac:dyDescent="0.25"/>
    <row r="1722" s="35" customFormat="1" ht="15" customHeight="1" x14ac:dyDescent="0.25"/>
    <row r="1723" s="35" customFormat="1" ht="15" customHeight="1" x14ac:dyDescent="0.25"/>
    <row r="1724" s="35" customFormat="1" ht="15" customHeight="1" x14ac:dyDescent="0.25"/>
    <row r="1725" s="35" customFormat="1" ht="15" customHeight="1" x14ac:dyDescent="0.25"/>
    <row r="1726" s="35" customFormat="1" ht="15" customHeight="1" x14ac:dyDescent="0.25"/>
    <row r="1727" s="35" customFormat="1" ht="15" customHeight="1" x14ac:dyDescent="0.25"/>
    <row r="1728" s="35" customFormat="1" ht="15" customHeight="1" x14ac:dyDescent="0.25"/>
    <row r="1729" s="35" customFormat="1" ht="15" customHeight="1" x14ac:dyDescent="0.25"/>
    <row r="1730" s="35" customFormat="1" ht="15" customHeight="1" x14ac:dyDescent="0.25"/>
    <row r="1731" s="35" customFormat="1" ht="15" customHeight="1" x14ac:dyDescent="0.25"/>
    <row r="1732" s="35" customFormat="1" ht="15" customHeight="1" x14ac:dyDescent="0.25"/>
    <row r="1733" s="35" customFormat="1" ht="15" customHeight="1" x14ac:dyDescent="0.25"/>
    <row r="1734" s="35" customFormat="1" ht="15" customHeight="1" x14ac:dyDescent="0.25"/>
    <row r="1735" s="35" customFormat="1" ht="15" customHeight="1" x14ac:dyDescent="0.25"/>
    <row r="1736" s="35" customFormat="1" ht="15" customHeight="1" x14ac:dyDescent="0.25"/>
    <row r="1737" s="35" customFormat="1" ht="15" customHeight="1" x14ac:dyDescent="0.25"/>
    <row r="1738" s="35" customFormat="1" ht="15" customHeight="1" x14ac:dyDescent="0.25"/>
    <row r="1739" s="35" customFormat="1" ht="15" customHeight="1" x14ac:dyDescent="0.25"/>
    <row r="1740" s="35" customFormat="1" ht="15" customHeight="1" x14ac:dyDescent="0.25"/>
    <row r="1741" s="35" customFormat="1" ht="15" customHeight="1" x14ac:dyDescent="0.25"/>
    <row r="1742" s="35" customFormat="1" ht="15" customHeight="1" x14ac:dyDescent="0.25"/>
    <row r="1743" s="35" customFormat="1" ht="15" customHeight="1" x14ac:dyDescent="0.25"/>
    <row r="1744" s="35" customFormat="1" ht="15" customHeight="1" x14ac:dyDescent="0.25"/>
    <row r="1745" s="35" customFormat="1" ht="15" customHeight="1" x14ac:dyDescent="0.25"/>
    <row r="1746" s="35" customFormat="1" ht="15" customHeight="1" x14ac:dyDescent="0.25"/>
    <row r="1747" s="35" customFormat="1" ht="15" customHeight="1" x14ac:dyDescent="0.25"/>
    <row r="1748" s="35" customFormat="1" ht="15" customHeight="1" x14ac:dyDescent="0.25"/>
    <row r="1749" s="35" customFormat="1" ht="15" customHeight="1" x14ac:dyDescent="0.25"/>
    <row r="1750" s="35" customFormat="1" ht="15" customHeight="1" x14ac:dyDescent="0.25"/>
    <row r="1751" s="35" customFormat="1" ht="15" customHeight="1" x14ac:dyDescent="0.25"/>
    <row r="1752" s="35" customFormat="1" ht="15" customHeight="1" x14ac:dyDescent="0.25"/>
    <row r="1753" s="35" customFormat="1" ht="15" customHeight="1" x14ac:dyDescent="0.25"/>
    <row r="1754" s="35" customFormat="1" ht="15" customHeight="1" x14ac:dyDescent="0.25"/>
    <row r="1755" s="35" customFormat="1" ht="15" customHeight="1" x14ac:dyDescent="0.25"/>
    <row r="1756" s="35" customFormat="1" ht="15" customHeight="1" x14ac:dyDescent="0.25"/>
    <row r="1757" s="35" customFormat="1" ht="15" customHeight="1" x14ac:dyDescent="0.25"/>
    <row r="1758" s="35" customFormat="1" ht="15" customHeight="1" x14ac:dyDescent="0.25"/>
    <row r="1759" s="35" customFormat="1" ht="15" customHeight="1" x14ac:dyDescent="0.25"/>
    <row r="1760" s="35" customFormat="1" ht="15" customHeight="1" x14ac:dyDescent="0.25"/>
    <row r="1761" s="35" customFormat="1" ht="15" customHeight="1" x14ac:dyDescent="0.25"/>
    <row r="1762" s="35" customFormat="1" ht="15" customHeight="1" x14ac:dyDescent="0.25"/>
    <row r="1763" s="35" customFormat="1" ht="15" customHeight="1" x14ac:dyDescent="0.25"/>
    <row r="1764" s="35" customFormat="1" ht="15" customHeight="1" x14ac:dyDescent="0.25"/>
    <row r="1765" s="35" customFormat="1" ht="15" customHeight="1" x14ac:dyDescent="0.25"/>
    <row r="1766" s="35" customFormat="1" ht="15" customHeight="1" x14ac:dyDescent="0.25"/>
    <row r="1767" s="35" customFormat="1" ht="15" customHeight="1" x14ac:dyDescent="0.25"/>
    <row r="1768" s="35" customFormat="1" ht="15" customHeight="1" x14ac:dyDescent="0.25"/>
    <row r="1769" s="35" customFormat="1" ht="15" customHeight="1" x14ac:dyDescent="0.25"/>
    <row r="1770" s="35" customFormat="1" ht="15" customHeight="1" x14ac:dyDescent="0.25"/>
    <row r="1771" s="35" customFormat="1" ht="15" customHeight="1" x14ac:dyDescent="0.25"/>
    <row r="1772" s="35" customFormat="1" ht="15" customHeight="1" x14ac:dyDescent="0.25"/>
    <row r="1773" s="35" customFormat="1" ht="15" customHeight="1" x14ac:dyDescent="0.25"/>
    <row r="1774" s="35" customFormat="1" ht="15" customHeight="1" x14ac:dyDescent="0.25"/>
    <row r="1775" s="35" customFormat="1" ht="15" customHeight="1" x14ac:dyDescent="0.25"/>
    <row r="1776" s="35" customFormat="1" ht="15" customHeight="1" x14ac:dyDescent="0.25"/>
    <row r="1777" s="35" customFormat="1" ht="15" customHeight="1" x14ac:dyDescent="0.25"/>
    <row r="1778" s="35" customFormat="1" ht="15" customHeight="1" x14ac:dyDescent="0.25"/>
    <row r="1779" s="35" customFormat="1" ht="15" customHeight="1" x14ac:dyDescent="0.25"/>
    <row r="1780" s="35" customFormat="1" ht="15" customHeight="1" x14ac:dyDescent="0.25"/>
    <row r="1781" s="35" customFormat="1" ht="15" customHeight="1" x14ac:dyDescent="0.25"/>
    <row r="1782" s="35" customFormat="1" ht="15" customHeight="1" x14ac:dyDescent="0.25"/>
    <row r="1783" s="35" customFormat="1" ht="15" customHeight="1" x14ac:dyDescent="0.25"/>
    <row r="1784" s="35" customFormat="1" ht="15" customHeight="1" x14ac:dyDescent="0.25"/>
    <row r="1785" s="35" customFormat="1" ht="15" customHeight="1" x14ac:dyDescent="0.25"/>
    <row r="1786" s="35" customFormat="1" ht="15" customHeight="1" x14ac:dyDescent="0.25"/>
    <row r="1787" s="35" customFormat="1" ht="15" customHeight="1" x14ac:dyDescent="0.25"/>
    <row r="1788" s="35" customFormat="1" ht="15" customHeight="1" x14ac:dyDescent="0.25"/>
    <row r="1789" s="35" customFormat="1" ht="15" customHeight="1" x14ac:dyDescent="0.25"/>
    <row r="1790" s="35" customFormat="1" ht="15" customHeight="1" x14ac:dyDescent="0.25"/>
    <row r="1791" s="35" customFormat="1" ht="15" customHeight="1" x14ac:dyDescent="0.25"/>
    <row r="1792" s="35" customFormat="1" ht="15" customHeight="1" x14ac:dyDescent="0.25"/>
    <row r="1793" s="35" customFormat="1" ht="15" customHeight="1" x14ac:dyDescent="0.25"/>
    <row r="1794" s="35" customFormat="1" ht="15" customHeight="1" x14ac:dyDescent="0.25"/>
    <row r="1795" s="35" customFormat="1" ht="15" customHeight="1" x14ac:dyDescent="0.25"/>
    <row r="1796" s="35" customFormat="1" ht="15" customHeight="1" x14ac:dyDescent="0.25"/>
    <row r="1797" s="35" customFormat="1" ht="15" customHeight="1" x14ac:dyDescent="0.25"/>
    <row r="1798" s="35" customFormat="1" ht="15" customHeight="1" x14ac:dyDescent="0.25"/>
    <row r="1799" s="35" customFormat="1" ht="15" customHeight="1" x14ac:dyDescent="0.25"/>
    <row r="1800" s="35" customFormat="1" ht="15" customHeight="1" x14ac:dyDescent="0.25"/>
    <row r="1801" s="35" customFormat="1" ht="15" customHeight="1" x14ac:dyDescent="0.25"/>
    <row r="1802" s="35" customFormat="1" ht="15" customHeight="1" x14ac:dyDescent="0.25"/>
    <row r="1803" s="35" customFormat="1" ht="15" customHeight="1" x14ac:dyDescent="0.25"/>
    <row r="1804" s="35" customFormat="1" ht="15" customHeight="1" x14ac:dyDescent="0.25"/>
    <row r="1805" s="35" customFormat="1" ht="15" customHeight="1" x14ac:dyDescent="0.25"/>
    <row r="1806" s="35" customFormat="1" ht="15" customHeight="1" x14ac:dyDescent="0.25"/>
    <row r="1807" s="35" customFormat="1" ht="15" customHeight="1" x14ac:dyDescent="0.25"/>
    <row r="1808" s="35" customFormat="1" ht="15" customHeight="1" x14ac:dyDescent="0.25"/>
    <row r="1809" spans="7:14" s="35" customFormat="1" ht="15" customHeight="1" x14ac:dyDescent="0.25"/>
    <row r="1810" spans="7:14" s="35" customFormat="1" ht="15" customHeight="1" x14ac:dyDescent="0.25"/>
    <row r="1811" spans="7:14" s="35" customFormat="1" ht="15" customHeight="1" x14ac:dyDescent="0.25"/>
    <row r="1812" spans="7:14" s="35" customFormat="1" ht="15" customHeight="1" x14ac:dyDescent="0.25"/>
    <row r="1813" spans="7:14" s="35" customFormat="1" ht="15" customHeight="1" x14ac:dyDescent="0.25"/>
    <row r="1814" spans="7:14" s="35" customFormat="1" ht="15" customHeight="1" x14ac:dyDescent="0.25"/>
    <row r="1820" spans="7:14" ht="15" customHeight="1" x14ac:dyDescent="0.25">
      <c r="G1820" s="26"/>
      <c r="H1820" s="26"/>
      <c r="K1820" s="26"/>
      <c r="L1820" s="26"/>
      <c r="M1820" s="26"/>
      <c r="N1820" s="26"/>
    </row>
    <row r="1821" spans="7:14" ht="15" customHeight="1" x14ac:dyDescent="0.25">
      <c r="G1821" s="26"/>
      <c r="H1821" s="26"/>
      <c r="K1821" s="26"/>
      <c r="L1821" s="26"/>
      <c r="M1821" s="26"/>
      <c r="N1821" s="26"/>
    </row>
    <row r="1822" spans="7:14" ht="15" customHeight="1" x14ac:dyDescent="0.25">
      <c r="G1822" s="26"/>
      <c r="H1822" s="26"/>
      <c r="K1822" s="26"/>
      <c r="L1822" s="26"/>
      <c r="M1822" s="26"/>
      <c r="N1822" s="26"/>
    </row>
    <row r="1823" spans="7:14" ht="15" customHeight="1" x14ac:dyDescent="0.25">
      <c r="G1823" s="26"/>
      <c r="H1823" s="26"/>
      <c r="K1823" s="26"/>
      <c r="L1823" s="26"/>
      <c r="M1823" s="26"/>
      <c r="N1823" s="26"/>
    </row>
    <row r="1824" spans="7:14" ht="15" customHeight="1" x14ac:dyDescent="0.25">
      <c r="G1824" s="26"/>
      <c r="H1824" s="26"/>
      <c r="K1824" s="26"/>
      <c r="L1824" s="26"/>
      <c r="M1824" s="26"/>
      <c r="N1824" s="26"/>
    </row>
    <row r="1825" spans="7:14" ht="15" customHeight="1" x14ac:dyDescent="0.25">
      <c r="G1825" s="26"/>
      <c r="H1825" s="26"/>
      <c r="K1825" s="26"/>
      <c r="L1825" s="26"/>
      <c r="M1825" s="26"/>
      <c r="N1825" s="26"/>
    </row>
  </sheetData>
  <mergeCells count="36">
    <mergeCell ref="E9:F9"/>
    <mergeCell ref="I9:J9"/>
    <mergeCell ref="K9:L9"/>
    <mergeCell ref="G9:H9"/>
    <mergeCell ref="E3:F3"/>
    <mergeCell ref="I3:J3"/>
    <mergeCell ref="K3:L3"/>
    <mergeCell ref="G3:H3"/>
    <mergeCell ref="E15:F15"/>
    <mergeCell ref="I15:J15"/>
    <mergeCell ref="K15:L15"/>
    <mergeCell ref="G15:H15"/>
    <mergeCell ref="E24:F24"/>
    <mergeCell ref="I24:J24"/>
    <mergeCell ref="K24:L24"/>
    <mergeCell ref="G24:H24"/>
    <mergeCell ref="E38:F38"/>
    <mergeCell ref="I38:J38"/>
    <mergeCell ref="K38:L38"/>
    <mergeCell ref="G38:H38"/>
    <mergeCell ref="E50:F50"/>
    <mergeCell ref="I50:J50"/>
    <mergeCell ref="K50:L50"/>
    <mergeCell ref="G50:H50"/>
    <mergeCell ref="E80:F80"/>
    <mergeCell ref="I80:J80"/>
    <mergeCell ref="K80:L80"/>
    <mergeCell ref="G80:H80"/>
    <mergeCell ref="E59:F59"/>
    <mergeCell ref="I59:J59"/>
    <mergeCell ref="K59:L59"/>
    <mergeCell ref="G59:H59"/>
    <mergeCell ref="E74:F74"/>
    <mergeCell ref="I74:J74"/>
    <mergeCell ref="K74:L74"/>
    <mergeCell ref="G74:H74"/>
  </mergeCells>
  <pageMargins left="0.25" right="0.25" top="0.75" bottom="0.75" header="0.3" footer="0.3"/>
  <pageSetup paperSize="8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3"/>
  <sheetViews>
    <sheetView tabSelected="1" workbookViewId="0"/>
  </sheetViews>
  <sheetFormatPr defaultColWidth="9.140625" defaultRowHeight="15" x14ac:dyDescent="0.25"/>
  <cols>
    <col min="1" max="1" width="10.7109375" style="26" customWidth="1"/>
    <col min="2" max="4" width="20.7109375" style="26" customWidth="1"/>
    <col min="5" max="8" width="10.7109375" style="26" customWidth="1"/>
    <col min="9" max="9" width="10.7109375" style="36" customWidth="1"/>
    <col min="10" max="10" width="10.7109375" style="37" customWidth="1"/>
    <col min="11" max="11" width="10.7109375" style="36" customWidth="1"/>
    <col min="12" max="12" width="10.7109375" style="37" customWidth="1"/>
    <col min="13" max="14" width="10.7109375" style="23" customWidth="1"/>
    <col min="15" max="39" width="12.7109375" style="26" customWidth="1"/>
    <col min="40" max="16384" width="9.140625" style="26"/>
  </cols>
  <sheetData>
    <row r="1" spans="1:14" x14ac:dyDescent="0.25">
      <c r="A1" s="38" t="s">
        <v>103</v>
      </c>
      <c r="F1" s="9"/>
      <c r="I1" s="26"/>
      <c r="J1" s="26"/>
      <c r="K1" s="26"/>
      <c r="L1" s="26"/>
    </row>
    <row r="2" spans="1:14" x14ac:dyDescent="0.25">
      <c r="A2" s="38" t="s">
        <v>111</v>
      </c>
      <c r="I2" s="26"/>
      <c r="J2" s="26"/>
      <c r="K2" s="26"/>
      <c r="L2" s="26"/>
    </row>
    <row r="3" spans="1:14" x14ac:dyDescent="0.25">
      <c r="I3" s="26"/>
      <c r="J3" s="26"/>
      <c r="K3" s="26"/>
      <c r="L3" s="26"/>
    </row>
    <row r="4" spans="1:14" ht="15" customHeight="1" x14ac:dyDescent="0.25">
      <c r="B4" s="27" t="s">
        <v>10</v>
      </c>
      <c r="C4" s="27" t="s">
        <v>5</v>
      </c>
      <c r="D4" s="28" t="s">
        <v>109</v>
      </c>
      <c r="E4" s="58" t="s">
        <v>37</v>
      </c>
      <c r="F4" s="59"/>
      <c r="G4" s="58" t="s">
        <v>40</v>
      </c>
      <c r="H4" s="59"/>
      <c r="I4" s="58" t="s">
        <v>38</v>
      </c>
      <c r="J4" s="59"/>
      <c r="K4" s="58" t="s">
        <v>39</v>
      </c>
      <c r="L4" s="59"/>
      <c r="M4" s="58" t="s">
        <v>110</v>
      </c>
      <c r="N4" s="59"/>
    </row>
    <row r="5" spans="1:14" ht="15" customHeight="1" x14ac:dyDescent="0.25">
      <c r="A5" s="30">
        <v>1</v>
      </c>
      <c r="B5" s="30" t="s">
        <v>59</v>
      </c>
      <c r="C5" s="30" t="s">
        <v>60</v>
      </c>
      <c r="D5" s="40">
        <f>F5+J5+L5+H5+N5</f>
        <v>4377</v>
      </c>
      <c r="E5" s="41">
        <v>18.690000000000001</v>
      </c>
      <c r="F5" s="49">
        <f>ROUNDDOWN(51.39*((E5)-1.5)^1.05,0)</f>
        <v>1018</v>
      </c>
      <c r="G5" s="41">
        <v>55.18</v>
      </c>
      <c r="H5" s="49">
        <f>ROUNDDOWN(12.91*((G5)-4)^1.1,0)</f>
        <v>979</v>
      </c>
      <c r="I5" s="41">
        <v>67.97</v>
      </c>
      <c r="J5" s="49">
        <f>ROUNDDOWN(13.0449*((I5)-7)^1.05,0)</f>
        <v>976</v>
      </c>
      <c r="K5" s="41">
        <v>32.17</v>
      </c>
      <c r="L5" s="49">
        <f t="shared" ref="L5:L6" si="0">ROUNDDOWN(10.14*((K5)-7)^1.08,0)</f>
        <v>330</v>
      </c>
      <c r="M5" s="41">
        <v>20.87</v>
      </c>
      <c r="N5" s="49">
        <f>ROUNDDOWN(47.8338*((M5)-1.5)^1.05,0)</f>
        <v>1074</v>
      </c>
    </row>
    <row r="6" spans="1:14" ht="15" customHeight="1" x14ac:dyDescent="0.25">
      <c r="A6" s="33">
        <v>2</v>
      </c>
      <c r="B6" s="33" t="s">
        <v>41</v>
      </c>
      <c r="C6" s="33" t="s">
        <v>4</v>
      </c>
      <c r="D6" s="45">
        <f>F6+J6+L6+H6+N6</f>
        <v>2650</v>
      </c>
      <c r="E6" s="25">
        <v>10.7</v>
      </c>
      <c r="F6" s="50">
        <f>ROUNDDOWN(51.39*((E6)-1.5)^1.05,0)</f>
        <v>528</v>
      </c>
      <c r="G6" s="25">
        <v>39.380000000000003</v>
      </c>
      <c r="H6" s="50">
        <f>ROUNDDOWN(12.91*((G6)-4)^1.1,0)</f>
        <v>652</v>
      </c>
      <c r="I6" s="25">
        <v>39.630000000000003</v>
      </c>
      <c r="J6" s="50">
        <f>ROUNDDOWN(13.0449*((I6)-7)^1.05,0)</f>
        <v>506</v>
      </c>
      <c r="K6" s="25">
        <v>39.44</v>
      </c>
      <c r="L6" s="50">
        <f t="shared" si="0"/>
        <v>434</v>
      </c>
      <c r="M6" s="25">
        <v>11.39</v>
      </c>
      <c r="N6" s="50">
        <f>ROUNDDOWN(47.8338*((M6)-1.5)^1.05,0)</f>
        <v>530</v>
      </c>
    </row>
    <row r="7" spans="1:14" s="35" customFormat="1" ht="15" customHeight="1" x14ac:dyDescent="0.25"/>
    <row r="8" spans="1:14" s="35" customFormat="1" ht="15" customHeight="1" x14ac:dyDescent="0.25">
      <c r="A8" s="42"/>
      <c r="B8" s="27" t="s">
        <v>35</v>
      </c>
      <c r="C8" s="27" t="s">
        <v>5</v>
      </c>
      <c r="D8" s="28" t="s">
        <v>109</v>
      </c>
      <c r="E8" s="58" t="s">
        <v>37</v>
      </c>
      <c r="F8" s="59"/>
      <c r="G8" s="58" t="s">
        <v>40</v>
      </c>
      <c r="H8" s="59"/>
      <c r="I8" s="58" t="s">
        <v>38</v>
      </c>
      <c r="J8" s="59"/>
      <c r="K8" s="58" t="s">
        <v>39</v>
      </c>
      <c r="L8" s="59"/>
      <c r="M8" s="58" t="s">
        <v>110</v>
      </c>
      <c r="N8" s="59"/>
    </row>
    <row r="9" spans="1:14" s="35" customFormat="1" ht="15" customHeight="1" x14ac:dyDescent="0.25">
      <c r="A9" s="30">
        <v>1</v>
      </c>
      <c r="B9" s="30" t="s">
        <v>98</v>
      </c>
      <c r="C9" s="30" t="s">
        <v>36</v>
      </c>
      <c r="D9" s="40">
        <f t="shared" ref="D9:D10" si="1">F9+J9+L9+H9+N9</f>
        <v>3244</v>
      </c>
      <c r="E9" s="41">
        <v>13.05</v>
      </c>
      <c r="F9" s="49">
        <f>ROUNDDOWN(51.39*((E9)-1.5)^1.05,0)</f>
        <v>670</v>
      </c>
      <c r="G9" s="41">
        <v>38.31</v>
      </c>
      <c r="H9" s="49">
        <f>ROUNDDOWN(12.91*((G9)-4)^1.1,0)</f>
        <v>630</v>
      </c>
      <c r="I9" s="41">
        <v>52.94</v>
      </c>
      <c r="J9" s="49">
        <f>ROUNDDOWN(13.0449*((I9)-7)^1.05,0)</f>
        <v>725</v>
      </c>
      <c r="K9" s="41">
        <v>40.94</v>
      </c>
      <c r="L9" s="49">
        <f t="shared" ref="L9:L10" si="2">ROUNDDOWN(10.14*((K9)-7)^1.08,0)</f>
        <v>456</v>
      </c>
      <c r="M9" s="41">
        <v>15.49</v>
      </c>
      <c r="N9" s="49">
        <f>ROUNDDOWN(47.8338*((M9)-1.5)^1.05,0)</f>
        <v>763</v>
      </c>
    </row>
    <row r="10" spans="1:14" s="35" customFormat="1" ht="15" customHeight="1" x14ac:dyDescent="0.25">
      <c r="A10" s="33">
        <v>2</v>
      </c>
      <c r="B10" s="33" t="s">
        <v>76</v>
      </c>
      <c r="C10" s="33" t="s">
        <v>4</v>
      </c>
      <c r="D10" s="45">
        <f t="shared" si="1"/>
        <v>1424</v>
      </c>
      <c r="E10" s="25">
        <v>7.99</v>
      </c>
      <c r="F10" s="50">
        <f>ROUNDDOWN(51.39*((E10)-1.5)^1.05,0)</f>
        <v>366</v>
      </c>
      <c r="G10" s="25">
        <v>26.69</v>
      </c>
      <c r="H10" s="50">
        <f>ROUNDDOWN(12.91*((G10)-4)^1.1,0)</f>
        <v>400</v>
      </c>
      <c r="I10" s="25">
        <v>21.54</v>
      </c>
      <c r="J10" s="50">
        <f>ROUNDDOWN(13.0449*((I10)-7)^1.05,0)</f>
        <v>216</v>
      </c>
      <c r="K10" s="25">
        <v>28.78</v>
      </c>
      <c r="L10" s="50">
        <f t="shared" si="2"/>
        <v>282</v>
      </c>
      <c r="M10" s="25">
        <v>4.67</v>
      </c>
      <c r="N10" s="50">
        <f>ROUNDDOWN(47.8338*((M10)-1.5)^1.05,0)</f>
        <v>160</v>
      </c>
    </row>
    <row r="11" spans="1:14" s="35" customFormat="1" ht="15" customHeight="1" x14ac:dyDescent="0.25"/>
    <row r="12" spans="1:14" s="35" customFormat="1" ht="15" customHeight="1" x14ac:dyDescent="0.25">
      <c r="A12" s="37"/>
      <c r="B12" s="51" t="s">
        <v>7</v>
      </c>
      <c r="C12" s="51" t="s">
        <v>5</v>
      </c>
      <c r="D12" s="46" t="s">
        <v>109</v>
      </c>
      <c r="E12" s="60" t="s">
        <v>37</v>
      </c>
      <c r="F12" s="61"/>
      <c r="G12" s="60" t="s">
        <v>40</v>
      </c>
      <c r="H12" s="61"/>
      <c r="I12" s="60" t="s">
        <v>38</v>
      </c>
      <c r="J12" s="61"/>
      <c r="K12" s="60" t="s">
        <v>39</v>
      </c>
      <c r="L12" s="61"/>
      <c r="M12" s="60" t="s">
        <v>110</v>
      </c>
      <c r="N12" s="61"/>
    </row>
    <row r="13" spans="1:14" s="35" customFormat="1" ht="15" customHeight="1" x14ac:dyDescent="0.25">
      <c r="A13" s="29">
        <v>1</v>
      </c>
      <c r="B13" s="29" t="s">
        <v>48</v>
      </c>
      <c r="C13" s="29" t="s">
        <v>8</v>
      </c>
      <c r="D13" s="52">
        <f>F13+J13+L13+H13+N13</f>
        <v>1421</v>
      </c>
      <c r="E13" s="44">
        <v>7.13</v>
      </c>
      <c r="F13" s="53">
        <f>ROUNDDOWN(51.39*((E13)-1.5)^1.05,0)</f>
        <v>315</v>
      </c>
      <c r="G13" s="44">
        <v>25.63</v>
      </c>
      <c r="H13" s="53">
        <f>ROUNDDOWN(12.91*((G13)-4)^1.1,0)</f>
        <v>379</v>
      </c>
      <c r="I13" s="44">
        <v>21.74</v>
      </c>
      <c r="J13" s="53">
        <f>ROUNDDOWN(13.0449*((I13)-7)^1.05,0)</f>
        <v>219</v>
      </c>
      <c r="K13" s="44">
        <v>27.67</v>
      </c>
      <c r="L13" s="53">
        <f t="shared" ref="L13" si="3">ROUNDDOWN(10.14*((K13)-7)^1.08,0)</f>
        <v>267</v>
      </c>
      <c r="M13" s="44">
        <v>6.17</v>
      </c>
      <c r="N13" s="53">
        <f>ROUNDDOWN(47.8338*((M13)-1.5)^1.05,0)</f>
        <v>241</v>
      </c>
    </row>
    <row r="14" spans="1:14" s="35" customFormat="1" ht="15" customHeight="1" x14ac:dyDescent="0.25"/>
    <row r="15" spans="1:14" s="35" customFormat="1" ht="15" customHeight="1" x14ac:dyDescent="0.25">
      <c r="B15" s="27" t="s">
        <v>11</v>
      </c>
      <c r="C15" s="27" t="s">
        <v>5</v>
      </c>
      <c r="D15" s="28" t="s">
        <v>109</v>
      </c>
      <c r="E15" s="58" t="s">
        <v>37</v>
      </c>
      <c r="F15" s="59"/>
      <c r="G15" s="58" t="s">
        <v>40</v>
      </c>
      <c r="H15" s="59"/>
      <c r="I15" s="58" t="s">
        <v>38</v>
      </c>
      <c r="J15" s="59"/>
      <c r="K15" s="58" t="s">
        <v>39</v>
      </c>
      <c r="L15" s="59"/>
      <c r="M15" s="58" t="s">
        <v>110</v>
      </c>
      <c r="N15" s="59"/>
    </row>
    <row r="16" spans="1:14" s="35" customFormat="1" ht="15" customHeight="1" x14ac:dyDescent="0.25">
      <c r="A16" s="30">
        <v>1</v>
      </c>
      <c r="B16" s="30" t="s">
        <v>53</v>
      </c>
      <c r="C16" s="30" t="s">
        <v>4</v>
      </c>
      <c r="D16" s="40">
        <f>F16+J16+L16+H16+N16</f>
        <v>2511</v>
      </c>
      <c r="E16" s="41">
        <v>8.5</v>
      </c>
      <c r="F16" s="49">
        <f>ROUNDDOWN(56.0211*((E16)-1.5)^1.05,0)</f>
        <v>432</v>
      </c>
      <c r="G16" s="41">
        <v>28.27</v>
      </c>
      <c r="H16" s="49">
        <f>ROUNDDOWN(12.3311*((G16)-3)^1.1,0)</f>
        <v>430</v>
      </c>
      <c r="I16" s="41">
        <v>37.28</v>
      </c>
      <c r="J16" s="49">
        <f>ROUNDDOWN(17.5458*((I16)-6)^1.05,0)</f>
        <v>651</v>
      </c>
      <c r="K16" s="41">
        <v>33.9</v>
      </c>
      <c r="L16" s="49">
        <f>ROUNDDOWN(15.9803*((K16)-3.8)^1.04,0)</f>
        <v>551</v>
      </c>
      <c r="M16" s="41">
        <v>9.25</v>
      </c>
      <c r="N16" s="49">
        <f>ROUNDDOWN(52.1403*((M16)-1.5)^1.05,0)</f>
        <v>447</v>
      </c>
    </row>
    <row r="17" spans="1:14" s="35" customFormat="1" ht="15" customHeight="1" x14ac:dyDescent="0.25">
      <c r="A17" s="33">
        <v>2</v>
      </c>
      <c r="B17" s="33" t="s">
        <v>97</v>
      </c>
      <c r="C17" s="33" t="s">
        <v>90</v>
      </c>
      <c r="D17" s="45">
        <f>F17+J17+L17+H17+N17</f>
        <v>2387</v>
      </c>
      <c r="E17" s="25">
        <v>8.82</v>
      </c>
      <c r="F17" s="50">
        <f>ROUNDDOWN(56.0211*((E17)-1.5)^1.05,0)</f>
        <v>452</v>
      </c>
      <c r="G17" s="25">
        <v>34.549999999999997</v>
      </c>
      <c r="H17" s="50">
        <f>ROUNDDOWN(12.3311*((G17)-3)^1.1,0)</f>
        <v>549</v>
      </c>
      <c r="I17" s="25">
        <v>27.04</v>
      </c>
      <c r="J17" s="50">
        <f>ROUNDDOWN(17.5458*((I17)-6)^1.05,0)</f>
        <v>429</v>
      </c>
      <c r="K17" s="25">
        <v>36.86</v>
      </c>
      <c r="L17" s="50">
        <f>ROUNDDOWN(15.9803*((K17)-3.8)^1.04,0)</f>
        <v>607</v>
      </c>
      <c r="M17" s="25">
        <v>7.64</v>
      </c>
      <c r="N17" s="50">
        <f>ROUNDDOWN(52.1403*((M17)-1.5)^1.05,0)</f>
        <v>350</v>
      </c>
    </row>
    <row r="18" spans="1:14" s="35" customFormat="1" ht="15" customHeight="1" x14ac:dyDescent="0.25"/>
    <row r="19" spans="1:14" s="35" customFormat="1" ht="15" customHeight="1" x14ac:dyDescent="0.25">
      <c r="A19" s="42"/>
      <c r="B19" s="27" t="s">
        <v>12</v>
      </c>
      <c r="C19" s="27" t="s">
        <v>5</v>
      </c>
      <c r="D19" s="28" t="s">
        <v>109</v>
      </c>
      <c r="E19" s="58" t="s">
        <v>37</v>
      </c>
      <c r="F19" s="59"/>
      <c r="G19" s="58" t="s">
        <v>40</v>
      </c>
      <c r="H19" s="59"/>
      <c r="I19" s="58" t="s">
        <v>38</v>
      </c>
      <c r="J19" s="59"/>
      <c r="K19" s="58" t="s">
        <v>39</v>
      </c>
      <c r="L19" s="59"/>
      <c r="M19" s="58" t="s">
        <v>110</v>
      </c>
      <c r="N19" s="59"/>
    </row>
    <row r="20" spans="1:14" s="35" customFormat="1" ht="15" customHeight="1" x14ac:dyDescent="0.25">
      <c r="A20" s="30">
        <v>1</v>
      </c>
      <c r="B20" s="30" t="s">
        <v>54</v>
      </c>
      <c r="C20" s="30" t="s">
        <v>4</v>
      </c>
      <c r="D20" s="40">
        <f t="shared" ref="D20:D22" si="4">F20+J20+L20+H20+N20</f>
        <v>3006</v>
      </c>
      <c r="E20" s="41">
        <v>10.37</v>
      </c>
      <c r="F20" s="49">
        <f>ROUNDDOWN(56.0211*((E20)-1.5)^1.05,0)</f>
        <v>554</v>
      </c>
      <c r="G20" s="41">
        <v>34.99</v>
      </c>
      <c r="H20" s="49">
        <f>ROUNDDOWN(12.3311*((G20)-3)^1.1,0)</f>
        <v>557</v>
      </c>
      <c r="I20" s="41">
        <v>34.47</v>
      </c>
      <c r="J20" s="49">
        <f>ROUNDDOWN(17.5458*((I20)-6)^1.05,0)</f>
        <v>590</v>
      </c>
      <c r="K20" s="41">
        <v>38</v>
      </c>
      <c r="L20" s="49">
        <f>ROUNDDOWN(15.9803*((K20)-3.8)^1.04,0)</f>
        <v>629</v>
      </c>
      <c r="M20" s="41">
        <v>12.98</v>
      </c>
      <c r="N20" s="49">
        <f>ROUNDDOWN(52.1403*((M20)-1.5)^1.05,0)</f>
        <v>676</v>
      </c>
    </row>
    <row r="21" spans="1:14" s="35" customFormat="1" ht="15" customHeight="1" x14ac:dyDescent="0.25">
      <c r="A21" s="32">
        <v>2</v>
      </c>
      <c r="B21" s="32" t="s">
        <v>100</v>
      </c>
      <c r="C21" s="32" t="s">
        <v>36</v>
      </c>
      <c r="D21" s="39">
        <f t="shared" si="4"/>
        <v>2601</v>
      </c>
      <c r="E21" s="24">
        <v>9.1300000000000008</v>
      </c>
      <c r="F21" s="48">
        <f>ROUNDDOWN(56.0211*((E21)-1.5)^1.05,0)</f>
        <v>473</v>
      </c>
      <c r="G21" s="24">
        <v>35.840000000000003</v>
      </c>
      <c r="H21" s="48">
        <f>ROUNDDOWN(12.3311*((G21)-3)^1.1,0)</f>
        <v>574</v>
      </c>
      <c r="I21" s="24">
        <v>31.76</v>
      </c>
      <c r="J21" s="48">
        <f>ROUNDDOWN(17.5458*((I21)-6)^1.05,0)</f>
        <v>531</v>
      </c>
      <c r="K21" s="24">
        <v>28.4</v>
      </c>
      <c r="L21" s="48">
        <f>ROUNDDOWN(15.9803*((K21)-3.8)^1.04,0)</f>
        <v>446</v>
      </c>
      <c r="M21" s="24">
        <v>11.38</v>
      </c>
      <c r="N21" s="48">
        <f>ROUNDDOWN(52.1403*((M21)-1.5)^1.05,0)</f>
        <v>577</v>
      </c>
    </row>
    <row r="22" spans="1:14" s="35" customFormat="1" ht="15" customHeight="1" x14ac:dyDescent="0.25">
      <c r="A22" s="33">
        <v>3</v>
      </c>
      <c r="B22" s="33" t="s">
        <v>56</v>
      </c>
      <c r="C22" s="33" t="s">
        <v>9</v>
      </c>
      <c r="D22" s="45">
        <f t="shared" si="4"/>
        <v>2150</v>
      </c>
      <c r="E22" s="25">
        <v>8.75</v>
      </c>
      <c r="F22" s="50">
        <f>ROUNDDOWN(56.0211*((E22)-1.5)^1.05,0)</f>
        <v>448</v>
      </c>
      <c r="G22" s="25">
        <v>19.61</v>
      </c>
      <c r="H22" s="50">
        <f>ROUNDDOWN(12.3311*((G22)-3)^1.1,0)</f>
        <v>271</v>
      </c>
      <c r="I22" s="25">
        <v>34.53</v>
      </c>
      <c r="J22" s="50">
        <f>ROUNDDOWN(17.5458*((I22)-6)^1.05,0)</f>
        <v>591</v>
      </c>
      <c r="K22" s="25">
        <v>20.88</v>
      </c>
      <c r="L22" s="50">
        <f>ROUNDDOWN(15.9803*((K22)-3.8)^1.04,0)</f>
        <v>305</v>
      </c>
      <c r="M22" s="25">
        <v>10.7</v>
      </c>
      <c r="N22" s="50">
        <f>ROUNDDOWN(52.1403*((M22)-1.5)^1.05,0)</f>
        <v>535</v>
      </c>
    </row>
    <row r="23" spans="1:14" s="35" customFormat="1" ht="15" customHeight="1" x14ac:dyDescent="0.25"/>
    <row r="24" spans="1:14" s="35" customFormat="1" ht="15" customHeight="1" x14ac:dyDescent="0.25">
      <c r="A24" s="42"/>
      <c r="B24" s="27" t="s">
        <v>13</v>
      </c>
      <c r="C24" s="27" t="s">
        <v>5</v>
      </c>
      <c r="D24" s="28" t="s">
        <v>109</v>
      </c>
      <c r="E24" s="58" t="s">
        <v>37</v>
      </c>
      <c r="F24" s="59"/>
      <c r="G24" s="58" t="s">
        <v>40</v>
      </c>
      <c r="H24" s="59"/>
      <c r="I24" s="58" t="s">
        <v>38</v>
      </c>
      <c r="J24" s="59"/>
      <c r="K24" s="58" t="s">
        <v>39</v>
      </c>
      <c r="L24" s="59"/>
      <c r="M24" s="58" t="s">
        <v>110</v>
      </c>
      <c r="N24" s="59"/>
    </row>
    <row r="25" spans="1:14" s="35" customFormat="1" ht="15" customHeight="1" x14ac:dyDescent="0.25">
      <c r="A25" s="30">
        <v>1</v>
      </c>
      <c r="B25" s="30" t="s">
        <v>65</v>
      </c>
      <c r="C25" s="30" t="s">
        <v>36</v>
      </c>
      <c r="D25" s="40">
        <f t="shared" ref="D25:D31" si="5">F25+J25+L25+H25+N25</f>
        <v>1957</v>
      </c>
      <c r="E25" s="41">
        <v>8.83</v>
      </c>
      <c r="F25" s="49">
        <f t="shared" ref="F25:F31" si="6">ROUNDDOWN(56.0211*((E25)-1.5)^1.05,0)</f>
        <v>453</v>
      </c>
      <c r="G25" s="41">
        <v>24.81</v>
      </c>
      <c r="H25" s="49">
        <f t="shared" ref="H25:H31" si="7">ROUNDDOWN(12.3311*((G25)-3)^1.1,0)</f>
        <v>366</v>
      </c>
      <c r="I25" s="41">
        <v>26.87</v>
      </c>
      <c r="J25" s="49">
        <f t="shared" ref="J25:J31" si="8">ROUNDDOWN(17.5458*((I25)-6)^1.05,0)</f>
        <v>426</v>
      </c>
      <c r="K25" s="41">
        <v>21.33</v>
      </c>
      <c r="L25" s="49">
        <f t="shared" ref="L25:L31" si="9">ROUNDDOWN(15.9803*((K25)-3.8)^1.04,0)</f>
        <v>314</v>
      </c>
      <c r="M25" s="41">
        <v>8.44</v>
      </c>
      <c r="N25" s="49">
        <f t="shared" ref="N25:N31" si="10">ROUNDDOWN(52.1403*((M25)-1.5)^1.05,0)</f>
        <v>398</v>
      </c>
    </row>
    <row r="26" spans="1:14" s="35" customFormat="1" ht="15" customHeight="1" x14ac:dyDescent="0.25">
      <c r="A26" s="32">
        <v>2</v>
      </c>
      <c r="B26" s="32" t="s">
        <v>64</v>
      </c>
      <c r="C26" s="32" t="s">
        <v>9</v>
      </c>
      <c r="D26" s="47">
        <f>F26+J26+L26+H26+N26</f>
        <v>1604</v>
      </c>
      <c r="E26" s="24">
        <v>8.9700000000000006</v>
      </c>
      <c r="F26" s="48">
        <f t="shared" si="6"/>
        <v>462</v>
      </c>
      <c r="G26" s="24">
        <v>13.35</v>
      </c>
      <c r="H26" s="48">
        <f t="shared" si="7"/>
        <v>161</v>
      </c>
      <c r="I26" s="24">
        <v>23.3</v>
      </c>
      <c r="J26" s="48">
        <f t="shared" si="8"/>
        <v>350</v>
      </c>
      <c r="K26" s="24">
        <v>17.11</v>
      </c>
      <c r="L26" s="48">
        <f t="shared" si="9"/>
        <v>235</v>
      </c>
      <c r="M26" s="24">
        <v>8.4</v>
      </c>
      <c r="N26" s="48">
        <f t="shared" si="10"/>
        <v>396</v>
      </c>
    </row>
    <row r="27" spans="1:14" s="35" customFormat="1" ht="15" customHeight="1" x14ac:dyDescent="0.25">
      <c r="A27" s="32">
        <v>3</v>
      </c>
      <c r="B27" s="32" t="s">
        <v>58</v>
      </c>
      <c r="C27" s="32" t="s">
        <v>4</v>
      </c>
      <c r="D27" s="39">
        <f t="shared" si="5"/>
        <v>1511</v>
      </c>
      <c r="E27" s="24">
        <v>8.1999999999999993</v>
      </c>
      <c r="F27" s="48">
        <f t="shared" si="6"/>
        <v>412</v>
      </c>
      <c r="G27" s="24">
        <v>19.02</v>
      </c>
      <c r="H27" s="48">
        <f t="shared" si="7"/>
        <v>260</v>
      </c>
      <c r="I27" s="24">
        <v>21.76</v>
      </c>
      <c r="J27" s="48">
        <f t="shared" si="8"/>
        <v>317</v>
      </c>
      <c r="K27" s="24">
        <v>21.76</v>
      </c>
      <c r="L27" s="48">
        <f t="shared" si="9"/>
        <v>322</v>
      </c>
      <c r="M27" s="24">
        <v>5.1100000000000003</v>
      </c>
      <c r="N27" s="48">
        <f t="shared" si="10"/>
        <v>200</v>
      </c>
    </row>
    <row r="28" spans="1:14" s="35" customFormat="1" ht="15" customHeight="1" x14ac:dyDescent="0.25">
      <c r="A28" s="32">
        <v>4</v>
      </c>
      <c r="B28" s="32" t="s">
        <v>72</v>
      </c>
      <c r="C28" s="32" t="s">
        <v>8</v>
      </c>
      <c r="D28" s="47">
        <f>F28+J28+L28+H28+N28</f>
        <v>1221</v>
      </c>
      <c r="E28" s="24">
        <v>7.17</v>
      </c>
      <c r="F28" s="48">
        <f t="shared" si="6"/>
        <v>346</v>
      </c>
      <c r="G28" s="24">
        <v>18.21</v>
      </c>
      <c r="H28" s="48">
        <f t="shared" si="7"/>
        <v>246</v>
      </c>
      <c r="I28" s="24">
        <v>15.75</v>
      </c>
      <c r="J28" s="48">
        <f t="shared" si="8"/>
        <v>191</v>
      </c>
      <c r="K28" s="24">
        <v>16.28</v>
      </c>
      <c r="L28" s="48">
        <f t="shared" si="9"/>
        <v>220</v>
      </c>
      <c r="M28" s="24">
        <v>5.41</v>
      </c>
      <c r="N28" s="48">
        <f t="shared" si="10"/>
        <v>218</v>
      </c>
    </row>
    <row r="29" spans="1:14" s="35" customFormat="1" ht="15" customHeight="1" x14ac:dyDescent="0.25">
      <c r="A29" s="32">
        <v>5</v>
      </c>
      <c r="B29" s="32" t="s">
        <v>67</v>
      </c>
      <c r="C29" s="32" t="s">
        <v>9</v>
      </c>
      <c r="D29" s="47">
        <f t="shared" si="5"/>
        <v>1203</v>
      </c>
      <c r="E29" s="24">
        <v>7.71</v>
      </c>
      <c r="F29" s="48">
        <f t="shared" si="6"/>
        <v>381</v>
      </c>
      <c r="G29" s="24">
        <v>12.75</v>
      </c>
      <c r="H29" s="48">
        <f t="shared" si="7"/>
        <v>150</v>
      </c>
      <c r="I29" s="24">
        <v>17.71</v>
      </c>
      <c r="J29" s="48">
        <f t="shared" si="8"/>
        <v>232</v>
      </c>
      <c r="K29" s="24">
        <v>14.66</v>
      </c>
      <c r="L29" s="48">
        <f t="shared" si="9"/>
        <v>190</v>
      </c>
      <c r="M29" s="24">
        <v>5.96</v>
      </c>
      <c r="N29" s="48">
        <f t="shared" si="10"/>
        <v>250</v>
      </c>
    </row>
    <row r="30" spans="1:14" s="35" customFormat="1" ht="15" customHeight="1" x14ac:dyDescent="0.25">
      <c r="A30" s="32">
        <v>6</v>
      </c>
      <c r="B30" s="32" t="s">
        <v>66</v>
      </c>
      <c r="C30" s="32" t="s">
        <v>4</v>
      </c>
      <c r="D30" s="47">
        <f t="shared" si="5"/>
        <v>1188</v>
      </c>
      <c r="E30" s="24">
        <v>7.22</v>
      </c>
      <c r="F30" s="48">
        <f t="shared" si="6"/>
        <v>349</v>
      </c>
      <c r="G30" s="24">
        <v>15.54</v>
      </c>
      <c r="H30" s="48">
        <f t="shared" si="7"/>
        <v>199</v>
      </c>
      <c r="I30" s="24">
        <v>19.190000000000001</v>
      </c>
      <c r="J30" s="48">
        <f t="shared" si="8"/>
        <v>263</v>
      </c>
      <c r="K30" s="24">
        <v>13.67</v>
      </c>
      <c r="L30" s="48">
        <f t="shared" si="9"/>
        <v>172</v>
      </c>
      <c r="M30" s="24">
        <v>5.19</v>
      </c>
      <c r="N30" s="48">
        <f t="shared" si="10"/>
        <v>205</v>
      </c>
    </row>
    <row r="31" spans="1:14" s="35" customFormat="1" ht="15" customHeight="1" x14ac:dyDescent="0.25">
      <c r="A31" s="33">
        <v>7</v>
      </c>
      <c r="B31" s="33" t="s">
        <v>96</v>
      </c>
      <c r="C31" s="33" t="s">
        <v>9</v>
      </c>
      <c r="D31" s="45">
        <f t="shared" si="5"/>
        <v>1075</v>
      </c>
      <c r="E31" s="25">
        <v>6.96</v>
      </c>
      <c r="F31" s="50">
        <f t="shared" si="6"/>
        <v>332</v>
      </c>
      <c r="G31" s="25">
        <v>16.510000000000002</v>
      </c>
      <c r="H31" s="50">
        <f t="shared" si="7"/>
        <v>216</v>
      </c>
      <c r="I31" s="25">
        <v>13.92</v>
      </c>
      <c r="J31" s="50">
        <f t="shared" si="8"/>
        <v>154</v>
      </c>
      <c r="K31" s="25">
        <v>11.95</v>
      </c>
      <c r="L31" s="50">
        <f t="shared" si="9"/>
        <v>141</v>
      </c>
      <c r="M31" s="25">
        <v>5.66</v>
      </c>
      <c r="N31" s="50">
        <f t="shared" si="10"/>
        <v>232</v>
      </c>
    </row>
    <row r="32" spans="1:14" s="35" customFormat="1" ht="15" customHeight="1" x14ac:dyDescent="0.25"/>
    <row r="33" spans="1:14" s="35" customFormat="1" ht="15" customHeight="1" x14ac:dyDescent="0.25">
      <c r="A33" s="42"/>
      <c r="B33" s="27" t="s">
        <v>14</v>
      </c>
      <c r="C33" s="27" t="s">
        <v>5</v>
      </c>
      <c r="D33" s="28" t="s">
        <v>109</v>
      </c>
      <c r="E33" s="58" t="s">
        <v>37</v>
      </c>
      <c r="F33" s="59"/>
      <c r="G33" s="58" t="s">
        <v>40</v>
      </c>
      <c r="H33" s="59"/>
      <c r="I33" s="58" t="s">
        <v>38</v>
      </c>
      <c r="J33" s="59"/>
      <c r="K33" s="58" t="s">
        <v>39</v>
      </c>
      <c r="L33" s="59"/>
      <c r="M33" s="58" t="s">
        <v>110</v>
      </c>
      <c r="N33" s="59"/>
    </row>
    <row r="34" spans="1:14" s="35" customFormat="1" ht="15" customHeight="1" x14ac:dyDescent="0.25">
      <c r="A34" s="30">
        <v>1</v>
      </c>
      <c r="B34" s="30" t="s">
        <v>68</v>
      </c>
      <c r="C34" s="30" t="s">
        <v>8</v>
      </c>
      <c r="D34" s="40">
        <f t="shared" ref="D34:D35" si="11">F34+J34+L34+H34+N34</f>
        <v>977</v>
      </c>
      <c r="E34" s="41">
        <v>6.19</v>
      </c>
      <c r="F34" s="49">
        <f>ROUNDDOWN(56.0211*((E34)-1.5)^1.05,0)</f>
        <v>283</v>
      </c>
      <c r="G34" s="41">
        <v>10.91</v>
      </c>
      <c r="H34" s="49">
        <f>ROUNDDOWN(12.3311*((G34)-3)^1.1,0)</f>
        <v>119</v>
      </c>
      <c r="I34" s="41">
        <v>13.79</v>
      </c>
      <c r="J34" s="49">
        <f>ROUNDDOWN(17.5458*((I34)-6)^1.05,0)</f>
        <v>151</v>
      </c>
      <c r="K34" s="41">
        <v>16.47</v>
      </c>
      <c r="L34" s="49">
        <f>ROUNDDOWN(15.9803*((K34)-3.8)^1.04,0)</f>
        <v>224</v>
      </c>
      <c r="M34" s="41">
        <v>5.0999999999999996</v>
      </c>
      <c r="N34" s="49">
        <f>ROUNDDOWN(52.1403*((M34)-1.5)^1.05,0)</f>
        <v>200</v>
      </c>
    </row>
    <row r="35" spans="1:14" s="35" customFormat="1" ht="15" customHeight="1" x14ac:dyDescent="0.25">
      <c r="A35" s="33">
        <v>2</v>
      </c>
      <c r="B35" s="33" t="s">
        <v>84</v>
      </c>
      <c r="C35" s="33" t="s">
        <v>4</v>
      </c>
      <c r="D35" s="45">
        <f t="shared" si="11"/>
        <v>598</v>
      </c>
      <c r="E35" s="25">
        <v>4.4000000000000004</v>
      </c>
      <c r="F35" s="50">
        <f>ROUNDDOWN(56.0211*((E35)-1.5)^1.05,0)</f>
        <v>171</v>
      </c>
      <c r="G35" s="25">
        <v>14.45</v>
      </c>
      <c r="H35" s="50">
        <f>ROUNDDOWN(12.3311*((G35)-3)^1.1,0)</f>
        <v>180</v>
      </c>
      <c r="I35" s="25">
        <v>10.07</v>
      </c>
      <c r="J35" s="50">
        <f>ROUNDDOWN(17.5458*((I35)-6)^1.05,0)</f>
        <v>76</v>
      </c>
      <c r="K35" s="25">
        <v>8.4</v>
      </c>
      <c r="L35" s="50">
        <f>ROUNDDOWN(15.9803*((K35)-3.8)^1.04,0)</f>
        <v>78</v>
      </c>
      <c r="M35" s="25">
        <v>3.24</v>
      </c>
      <c r="N35" s="50">
        <f>ROUNDDOWN(52.1403*((M35)-1.5)^1.05,0)</f>
        <v>93</v>
      </c>
    </row>
    <row r="36" spans="1:14" s="35" customFormat="1" ht="15" customHeight="1" x14ac:dyDescent="0.25"/>
    <row r="37" spans="1:14" s="35" customFormat="1" ht="15" customHeight="1" x14ac:dyDescent="0.25"/>
    <row r="38" spans="1:14" s="35" customFormat="1" ht="15" customHeight="1" x14ac:dyDescent="0.25"/>
    <row r="39" spans="1:14" s="35" customFormat="1" ht="15" customHeight="1" x14ac:dyDescent="0.25"/>
    <row r="40" spans="1:14" s="35" customFormat="1" ht="15" customHeight="1" x14ac:dyDescent="0.25"/>
    <row r="41" spans="1:14" s="35" customFormat="1" ht="15" customHeight="1" x14ac:dyDescent="0.25"/>
    <row r="42" spans="1:14" s="35" customFormat="1" ht="15" customHeight="1" x14ac:dyDescent="0.25"/>
    <row r="43" spans="1:14" s="35" customFormat="1" ht="15" customHeight="1" x14ac:dyDescent="0.25"/>
    <row r="44" spans="1:14" s="35" customFormat="1" ht="15" customHeight="1" x14ac:dyDescent="0.25"/>
    <row r="45" spans="1:14" s="35" customFormat="1" ht="15" customHeight="1" x14ac:dyDescent="0.25"/>
    <row r="46" spans="1:14" s="35" customFormat="1" ht="15" customHeight="1" x14ac:dyDescent="0.25"/>
    <row r="47" spans="1:14" s="35" customFormat="1" ht="15" customHeight="1" x14ac:dyDescent="0.25"/>
    <row r="48" spans="1:14" s="35" customFormat="1" ht="15" customHeight="1" x14ac:dyDescent="0.25"/>
    <row r="49" s="35" customFormat="1" ht="15" customHeight="1" x14ac:dyDescent="0.25"/>
    <row r="50" s="35" customFormat="1" ht="15" customHeight="1" x14ac:dyDescent="0.25"/>
    <row r="51" s="35" customFormat="1" ht="15" customHeight="1" x14ac:dyDescent="0.25"/>
    <row r="52" s="35" customFormat="1" ht="15" customHeight="1" x14ac:dyDescent="0.25"/>
    <row r="53" s="35" customFormat="1" ht="15" customHeight="1" x14ac:dyDescent="0.25"/>
    <row r="54" s="35" customFormat="1" ht="15" customHeight="1" x14ac:dyDescent="0.25"/>
    <row r="55" s="35" customFormat="1" ht="15" customHeight="1" x14ac:dyDescent="0.25"/>
    <row r="56" s="35" customFormat="1" ht="15" customHeight="1" x14ac:dyDescent="0.25"/>
    <row r="57" s="35" customFormat="1" ht="15" customHeight="1" x14ac:dyDescent="0.25"/>
    <row r="58" s="35" customFormat="1" ht="15" customHeight="1" x14ac:dyDescent="0.25"/>
    <row r="59" s="35" customFormat="1" ht="15" customHeight="1" x14ac:dyDescent="0.25"/>
    <row r="60" s="35" customFormat="1" ht="15" customHeight="1" x14ac:dyDescent="0.25"/>
    <row r="61" s="35" customFormat="1" ht="15" customHeight="1" x14ac:dyDescent="0.25"/>
    <row r="62" s="35" customFormat="1" ht="15" customHeight="1" x14ac:dyDescent="0.25"/>
    <row r="63" s="35" customFormat="1" ht="15" customHeight="1" x14ac:dyDescent="0.25"/>
    <row r="64" s="35" customFormat="1" ht="15" customHeight="1" x14ac:dyDescent="0.25"/>
    <row r="65" s="35" customFormat="1" ht="15" customHeight="1" x14ac:dyDescent="0.25"/>
    <row r="66" s="35" customFormat="1" ht="15" customHeight="1" x14ac:dyDescent="0.25"/>
    <row r="67" s="35" customFormat="1" ht="15" customHeight="1" x14ac:dyDescent="0.25"/>
    <row r="68" s="35" customFormat="1" ht="15" customHeight="1" x14ac:dyDescent="0.25"/>
    <row r="69" s="35" customFormat="1" ht="15" customHeight="1" x14ac:dyDescent="0.25"/>
    <row r="70" s="35" customFormat="1" ht="15" customHeight="1" x14ac:dyDescent="0.25"/>
    <row r="71" s="35" customFormat="1" ht="15" customHeight="1" x14ac:dyDescent="0.25"/>
    <row r="72" s="35" customFormat="1" ht="15" customHeight="1" x14ac:dyDescent="0.25"/>
    <row r="73" s="35" customFormat="1" ht="15" customHeight="1" x14ac:dyDescent="0.25"/>
    <row r="74" s="35" customFormat="1" ht="15" customHeight="1" x14ac:dyDescent="0.25"/>
    <row r="75" s="35" customFormat="1" ht="15" customHeight="1" x14ac:dyDescent="0.25"/>
    <row r="76" s="35" customFormat="1" ht="15" customHeight="1" x14ac:dyDescent="0.25"/>
    <row r="77" s="35" customFormat="1" ht="15" customHeight="1" x14ac:dyDescent="0.25"/>
    <row r="78" s="35" customFormat="1" ht="15" customHeight="1" x14ac:dyDescent="0.25"/>
    <row r="79" s="35" customFormat="1" ht="15" customHeight="1" x14ac:dyDescent="0.25"/>
    <row r="80" s="35" customFormat="1" ht="15" customHeight="1" x14ac:dyDescent="0.25"/>
    <row r="81" s="35" customFormat="1" ht="15" customHeight="1" x14ac:dyDescent="0.25"/>
    <row r="82" s="35" customFormat="1" ht="15" customHeight="1" x14ac:dyDescent="0.25"/>
    <row r="83" s="35" customFormat="1" ht="15" customHeight="1" x14ac:dyDescent="0.25"/>
    <row r="84" s="35" customFormat="1" ht="15" customHeight="1" x14ac:dyDescent="0.25"/>
    <row r="85" s="35" customFormat="1" ht="15" customHeight="1" x14ac:dyDescent="0.25"/>
    <row r="86" s="35" customFormat="1" ht="15" customHeight="1" x14ac:dyDescent="0.25"/>
    <row r="87" s="35" customFormat="1" ht="15" customHeight="1" x14ac:dyDescent="0.25"/>
    <row r="88" s="35" customFormat="1" ht="15" customHeight="1" x14ac:dyDescent="0.25"/>
    <row r="89" s="35" customFormat="1" ht="15" customHeight="1" x14ac:dyDescent="0.25"/>
    <row r="90" s="35" customFormat="1" ht="15" customHeight="1" x14ac:dyDescent="0.25"/>
    <row r="91" s="35" customFormat="1" ht="15" customHeight="1" x14ac:dyDescent="0.25"/>
    <row r="92" s="35" customFormat="1" ht="15" customHeight="1" x14ac:dyDescent="0.25"/>
    <row r="93" s="35" customFormat="1" ht="15" customHeight="1" x14ac:dyDescent="0.25"/>
    <row r="94" s="35" customFormat="1" ht="15" customHeight="1" x14ac:dyDescent="0.25"/>
    <row r="95" s="35" customFormat="1" ht="15" customHeight="1" x14ac:dyDescent="0.25"/>
    <row r="96" s="35" customFormat="1" ht="15" customHeight="1" x14ac:dyDescent="0.25"/>
    <row r="97" s="35" customFormat="1" ht="15" customHeight="1" x14ac:dyDescent="0.25"/>
    <row r="98" s="35" customFormat="1" ht="15" customHeight="1" x14ac:dyDescent="0.25"/>
    <row r="99" s="35" customFormat="1" ht="15" customHeight="1" x14ac:dyDescent="0.25"/>
    <row r="100" s="35" customFormat="1" ht="15" customHeight="1" x14ac:dyDescent="0.25"/>
    <row r="101" s="35" customFormat="1" ht="15" customHeight="1" x14ac:dyDescent="0.25"/>
    <row r="102" s="35" customFormat="1" ht="15" customHeight="1" x14ac:dyDescent="0.25"/>
    <row r="103" s="35" customFormat="1" ht="15" customHeight="1" x14ac:dyDescent="0.25"/>
    <row r="104" s="35" customFormat="1" ht="15" customHeight="1" x14ac:dyDescent="0.25"/>
    <row r="105" s="35" customFormat="1" ht="15" customHeight="1" x14ac:dyDescent="0.25"/>
    <row r="106" s="35" customFormat="1" ht="15" customHeight="1" x14ac:dyDescent="0.25"/>
    <row r="107" s="35" customFormat="1" ht="15" customHeight="1" x14ac:dyDescent="0.25"/>
    <row r="108" s="35" customFormat="1" ht="15" customHeight="1" x14ac:dyDescent="0.25"/>
    <row r="109" s="35" customFormat="1" ht="15" customHeight="1" x14ac:dyDescent="0.25"/>
    <row r="110" s="35" customFormat="1" ht="15" customHeight="1" x14ac:dyDescent="0.25"/>
    <row r="111" s="35" customFormat="1" ht="15" customHeight="1" x14ac:dyDescent="0.25"/>
    <row r="112" s="35" customFormat="1" ht="15" customHeight="1" x14ac:dyDescent="0.25"/>
    <row r="113" s="35" customFormat="1" ht="15" customHeight="1" x14ac:dyDescent="0.25"/>
    <row r="114" s="35" customFormat="1" ht="15" customHeight="1" x14ac:dyDescent="0.25"/>
    <row r="115" s="35" customFormat="1" ht="15" customHeight="1" x14ac:dyDescent="0.25"/>
    <row r="116" s="35" customFormat="1" ht="15" customHeight="1" x14ac:dyDescent="0.25"/>
    <row r="117" s="35" customFormat="1" ht="15" customHeight="1" x14ac:dyDescent="0.25"/>
    <row r="118" s="35" customFormat="1" ht="15" customHeight="1" x14ac:dyDescent="0.25"/>
    <row r="119" s="35" customFormat="1" ht="15" customHeight="1" x14ac:dyDescent="0.25"/>
    <row r="120" s="35" customFormat="1" ht="15" customHeight="1" x14ac:dyDescent="0.25"/>
    <row r="121" s="35" customFormat="1" ht="15" customHeight="1" x14ac:dyDescent="0.25"/>
    <row r="122" s="35" customFormat="1" ht="15" customHeight="1" x14ac:dyDescent="0.25"/>
    <row r="123" s="35" customFormat="1" ht="15" customHeight="1" x14ac:dyDescent="0.25"/>
    <row r="124" s="35" customFormat="1" ht="15" customHeight="1" x14ac:dyDescent="0.25"/>
    <row r="125" s="35" customFormat="1" ht="15" customHeight="1" x14ac:dyDescent="0.25"/>
    <row r="126" s="35" customFormat="1" ht="15" customHeight="1" x14ac:dyDescent="0.25"/>
    <row r="127" s="35" customFormat="1" ht="15" customHeight="1" x14ac:dyDescent="0.25"/>
    <row r="128" s="35" customFormat="1" ht="15" customHeight="1" x14ac:dyDescent="0.25"/>
    <row r="129" s="35" customFormat="1" ht="15" customHeight="1" x14ac:dyDescent="0.25"/>
    <row r="130" s="35" customFormat="1" ht="15" customHeight="1" x14ac:dyDescent="0.25"/>
    <row r="131" s="35" customFormat="1" ht="15" customHeight="1" x14ac:dyDescent="0.25"/>
    <row r="132" s="35" customFormat="1" ht="15" customHeight="1" x14ac:dyDescent="0.25"/>
    <row r="133" s="35" customFormat="1" ht="15" customHeight="1" x14ac:dyDescent="0.25"/>
    <row r="134" s="35" customFormat="1" ht="15" customHeight="1" x14ac:dyDescent="0.25"/>
    <row r="135" s="35" customFormat="1" ht="15" customHeight="1" x14ac:dyDescent="0.25"/>
    <row r="136" s="35" customFormat="1" ht="15" customHeight="1" x14ac:dyDescent="0.25"/>
    <row r="137" s="35" customFormat="1" ht="15" customHeight="1" x14ac:dyDescent="0.25"/>
    <row r="138" s="35" customFormat="1" ht="15" customHeight="1" x14ac:dyDescent="0.25"/>
    <row r="139" s="35" customFormat="1" ht="15" customHeight="1" x14ac:dyDescent="0.25"/>
    <row r="140" s="35" customFormat="1" ht="15" customHeight="1" x14ac:dyDescent="0.25"/>
    <row r="141" s="35" customFormat="1" ht="15" customHeight="1" x14ac:dyDescent="0.25"/>
    <row r="142" s="35" customFormat="1" ht="15" customHeight="1" x14ac:dyDescent="0.25"/>
    <row r="143" s="35" customFormat="1" ht="15" customHeight="1" x14ac:dyDescent="0.25"/>
    <row r="144" s="35" customFormat="1" ht="15" customHeight="1" x14ac:dyDescent="0.25"/>
    <row r="145" s="35" customFormat="1" ht="15" customHeight="1" x14ac:dyDescent="0.25"/>
    <row r="146" s="35" customFormat="1" ht="15" customHeight="1" x14ac:dyDescent="0.25"/>
    <row r="147" s="35" customFormat="1" ht="15" customHeight="1" x14ac:dyDescent="0.25"/>
    <row r="148" s="35" customFormat="1" ht="15" customHeight="1" x14ac:dyDescent="0.25"/>
    <row r="149" s="35" customFormat="1" ht="15" customHeight="1" x14ac:dyDescent="0.25"/>
    <row r="150" s="35" customFormat="1" ht="15" customHeight="1" x14ac:dyDescent="0.25"/>
    <row r="151" s="35" customFormat="1" ht="15" customHeight="1" x14ac:dyDescent="0.25"/>
    <row r="152" s="35" customFormat="1" ht="15" customHeight="1" x14ac:dyDescent="0.25"/>
    <row r="153" s="35" customFormat="1" ht="15" customHeight="1" x14ac:dyDescent="0.25"/>
    <row r="154" s="35" customFormat="1" ht="15" customHeight="1" x14ac:dyDescent="0.25"/>
    <row r="155" s="35" customFormat="1" ht="15" customHeight="1" x14ac:dyDescent="0.25"/>
    <row r="156" s="35" customFormat="1" ht="15" customHeight="1" x14ac:dyDescent="0.25"/>
    <row r="157" s="35" customFormat="1" ht="15" customHeight="1" x14ac:dyDescent="0.25"/>
    <row r="158" s="35" customFormat="1" ht="15" customHeight="1" x14ac:dyDescent="0.25"/>
    <row r="159" s="35" customFormat="1" ht="15" customHeight="1" x14ac:dyDescent="0.25"/>
    <row r="160" s="35" customFormat="1" ht="15" customHeight="1" x14ac:dyDescent="0.25"/>
    <row r="161" s="35" customFormat="1" ht="15" customHeight="1" x14ac:dyDescent="0.25"/>
    <row r="162" s="35" customFormat="1" ht="15" customHeight="1" x14ac:dyDescent="0.25"/>
    <row r="163" s="35" customFormat="1" ht="15" customHeight="1" x14ac:dyDescent="0.25"/>
    <row r="164" s="35" customFormat="1" ht="15" customHeight="1" x14ac:dyDescent="0.25"/>
    <row r="165" s="35" customFormat="1" ht="15" customHeight="1" x14ac:dyDescent="0.25"/>
    <row r="166" s="35" customFormat="1" ht="15" customHeight="1" x14ac:dyDescent="0.25"/>
    <row r="167" s="35" customFormat="1" ht="15" customHeight="1" x14ac:dyDescent="0.25"/>
    <row r="168" s="35" customFormat="1" ht="15" customHeight="1" x14ac:dyDescent="0.25"/>
    <row r="169" s="35" customFormat="1" ht="15" customHeight="1" x14ac:dyDescent="0.25"/>
    <row r="170" s="35" customFormat="1" ht="15" customHeight="1" x14ac:dyDescent="0.25"/>
    <row r="171" s="35" customFormat="1" ht="15" customHeight="1" x14ac:dyDescent="0.25"/>
    <row r="172" s="35" customFormat="1" ht="15" customHeight="1" x14ac:dyDescent="0.25"/>
    <row r="173" s="35" customFormat="1" ht="15" customHeight="1" x14ac:dyDescent="0.25"/>
    <row r="174" s="35" customFormat="1" ht="15" customHeight="1" x14ac:dyDescent="0.25"/>
    <row r="175" s="35" customFormat="1" ht="15" customHeight="1" x14ac:dyDescent="0.25"/>
    <row r="176" s="35" customFormat="1" ht="15" customHeight="1" x14ac:dyDescent="0.25"/>
    <row r="177" s="35" customFormat="1" ht="15" customHeight="1" x14ac:dyDescent="0.25"/>
    <row r="178" s="35" customFormat="1" ht="15" customHeight="1" x14ac:dyDescent="0.25"/>
    <row r="179" s="35" customFormat="1" ht="15" customHeight="1" x14ac:dyDescent="0.25"/>
    <row r="180" s="35" customFormat="1" ht="15" customHeight="1" x14ac:dyDescent="0.25"/>
    <row r="181" s="35" customFormat="1" ht="15" customHeight="1" x14ac:dyDescent="0.25"/>
    <row r="182" s="35" customFormat="1" ht="15" customHeight="1" x14ac:dyDescent="0.25"/>
    <row r="183" s="35" customFormat="1" ht="15" customHeight="1" x14ac:dyDescent="0.25"/>
    <row r="184" s="35" customFormat="1" ht="15" customHeight="1" x14ac:dyDescent="0.25"/>
    <row r="185" s="35" customFormat="1" ht="15" customHeight="1" x14ac:dyDescent="0.25"/>
    <row r="186" s="35" customFormat="1" ht="15" customHeight="1" x14ac:dyDescent="0.25"/>
    <row r="187" s="35" customFormat="1" ht="15" customHeight="1" x14ac:dyDescent="0.25"/>
    <row r="188" s="35" customFormat="1" ht="15" customHeight="1" x14ac:dyDescent="0.25"/>
    <row r="189" s="35" customFormat="1" ht="15" customHeight="1" x14ac:dyDescent="0.25"/>
    <row r="190" s="35" customFormat="1" ht="15" customHeight="1" x14ac:dyDescent="0.25"/>
    <row r="191" s="35" customFormat="1" ht="15" customHeight="1" x14ac:dyDescent="0.25"/>
    <row r="192" s="35" customFormat="1" ht="15" customHeight="1" x14ac:dyDescent="0.25"/>
    <row r="193" s="35" customFormat="1" ht="15" customHeight="1" x14ac:dyDescent="0.25"/>
    <row r="194" s="35" customFormat="1" ht="15" customHeight="1" x14ac:dyDescent="0.25"/>
    <row r="195" s="35" customFormat="1" ht="15" customHeight="1" x14ac:dyDescent="0.25"/>
    <row r="196" s="35" customFormat="1" ht="15" customHeight="1" x14ac:dyDescent="0.25"/>
    <row r="197" s="35" customFormat="1" ht="15" customHeight="1" x14ac:dyDescent="0.25"/>
    <row r="198" s="35" customFormat="1" ht="15" customHeight="1" x14ac:dyDescent="0.25"/>
    <row r="199" s="35" customFormat="1" ht="15" customHeight="1" x14ac:dyDescent="0.25"/>
    <row r="200" s="35" customFormat="1" ht="15" customHeight="1" x14ac:dyDescent="0.25"/>
    <row r="201" s="35" customFormat="1" ht="15" customHeight="1" x14ac:dyDescent="0.25"/>
    <row r="202" s="35" customFormat="1" ht="15" customHeight="1" x14ac:dyDescent="0.25"/>
    <row r="203" s="35" customFormat="1" ht="15" customHeight="1" x14ac:dyDescent="0.25"/>
    <row r="204" s="35" customFormat="1" ht="15" customHeight="1" x14ac:dyDescent="0.25"/>
    <row r="205" s="35" customFormat="1" ht="15" customHeight="1" x14ac:dyDescent="0.25"/>
    <row r="206" s="35" customFormat="1" ht="15" customHeight="1" x14ac:dyDescent="0.25"/>
    <row r="207" s="35" customFormat="1" ht="15" customHeight="1" x14ac:dyDescent="0.25"/>
    <row r="208" s="35" customFormat="1" ht="15" customHeight="1" x14ac:dyDescent="0.25"/>
    <row r="209" s="35" customFormat="1" ht="15" customHeight="1" x14ac:dyDescent="0.25"/>
    <row r="210" s="35" customFormat="1" ht="15" customHeight="1" x14ac:dyDescent="0.25"/>
    <row r="211" s="35" customFormat="1" ht="15" customHeight="1" x14ac:dyDescent="0.25"/>
    <row r="212" s="35" customFormat="1" ht="15" customHeight="1" x14ac:dyDescent="0.25"/>
    <row r="213" s="35" customFormat="1" ht="15" customHeight="1" x14ac:dyDescent="0.25"/>
    <row r="214" s="35" customFormat="1" ht="15" customHeight="1" x14ac:dyDescent="0.25"/>
    <row r="215" s="35" customFormat="1" ht="15" customHeight="1" x14ac:dyDescent="0.25"/>
    <row r="216" s="35" customFormat="1" ht="15" customHeight="1" x14ac:dyDescent="0.25"/>
    <row r="217" s="35" customFormat="1" ht="15" customHeight="1" x14ac:dyDescent="0.25"/>
    <row r="218" s="35" customFormat="1" ht="15" customHeight="1" x14ac:dyDescent="0.25"/>
    <row r="219" s="35" customFormat="1" ht="15" customHeight="1" x14ac:dyDescent="0.25"/>
    <row r="220" s="35" customFormat="1" ht="15" customHeight="1" x14ac:dyDescent="0.25"/>
    <row r="221" s="35" customFormat="1" ht="15" customHeight="1" x14ac:dyDescent="0.25"/>
    <row r="222" s="35" customFormat="1" ht="15" customHeight="1" x14ac:dyDescent="0.25"/>
    <row r="223" s="35" customFormat="1" ht="15" customHeight="1" x14ac:dyDescent="0.25"/>
    <row r="224" s="35" customFormat="1" ht="15" customHeight="1" x14ac:dyDescent="0.25"/>
    <row r="225" s="35" customFormat="1" ht="15" customHeight="1" x14ac:dyDescent="0.25"/>
    <row r="226" s="35" customFormat="1" ht="15" customHeight="1" x14ac:dyDescent="0.25"/>
    <row r="227" s="35" customFormat="1" ht="15" customHeight="1" x14ac:dyDescent="0.25"/>
    <row r="228" s="35" customFormat="1" ht="15" customHeight="1" x14ac:dyDescent="0.25"/>
    <row r="229" s="35" customFormat="1" ht="15" customHeight="1" x14ac:dyDescent="0.25"/>
    <row r="230" s="35" customFormat="1" ht="15" customHeight="1" x14ac:dyDescent="0.25"/>
    <row r="231" s="35" customFormat="1" ht="15" customHeight="1" x14ac:dyDescent="0.25"/>
    <row r="232" s="35" customFormat="1" ht="15" customHeight="1" x14ac:dyDescent="0.25"/>
    <row r="233" s="35" customFormat="1" ht="15" customHeight="1" x14ac:dyDescent="0.25"/>
    <row r="234" s="35" customFormat="1" ht="15" customHeight="1" x14ac:dyDescent="0.25"/>
    <row r="235" s="35" customFormat="1" ht="15" customHeight="1" x14ac:dyDescent="0.25"/>
    <row r="236" s="35" customFormat="1" ht="15" customHeight="1" x14ac:dyDescent="0.25"/>
    <row r="237" s="35" customFormat="1" ht="15" customHeight="1" x14ac:dyDescent="0.25"/>
    <row r="238" s="35" customFormat="1" ht="15" customHeight="1" x14ac:dyDescent="0.25"/>
    <row r="239" s="35" customFormat="1" ht="15" customHeight="1" x14ac:dyDescent="0.25"/>
    <row r="240" s="35" customFormat="1" ht="15" customHeight="1" x14ac:dyDescent="0.25"/>
    <row r="241" s="35" customFormat="1" ht="15" customHeight="1" x14ac:dyDescent="0.25"/>
    <row r="242" s="35" customFormat="1" ht="15" customHeight="1" x14ac:dyDescent="0.25"/>
    <row r="243" s="35" customFormat="1" ht="15" customHeight="1" x14ac:dyDescent="0.25"/>
    <row r="244" s="35" customFormat="1" ht="15" customHeight="1" x14ac:dyDescent="0.25"/>
    <row r="245" s="35" customFormat="1" ht="15" customHeight="1" x14ac:dyDescent="0.25"/>
    <row r="246" s="35" customFormat="1" ht="15" customHeight="1" x14ac:dyDescent="0.25"/>
    <row r="247" s="35" customFormat="1" ht="15" customHeight="1" x14ac:dyDescent="0.25"/>
    <row r="248" s="35" customFormat="1" ht="15" customHeight="1" x14ac:dyDescent="0.25"/>
    <row r="249" s="35" customFormat="1" ht="15" customHeight="1" x14ac:dyDescent="0.25"/>
    <row r="250" s="35" customFormat="1" ht="15" customHeight="1" x14ac:dyDescent="0.25"/>
    <row r="251" s="35" customFormat="1" ht="15" customHeight="1" x14ac:dyDescent="0.25"/>
    <row r="252" s="35" customFormat="1" ht="15" customHeight="1" x14ac:dyDescent="0.25"/>
    <row r="253" s="35" customFormat="1" ht="15" customHeight="1" x14ac:dyDescent="0.25"/>
    <row r="254" s="35" customFormat="1" ht="15" customHeight="1" x14ac:dyDescent="0.25"/>
    <row r="255" s="35" customFormat="1" ht="15" customHeight="1" x14ac:dyDescent="0.25"/>
    <row r="256" s="35" customFormat="1" ht="15" customHeight="1" x14ac:dyDescent="0.25"/>
    <row r="257" s="35" customFormat="1" ht="15" customHeight="1" x14ac:dyDescent="0.25"/>
    <row r="258" s="35" customFormat="1" ht="15" customHeight="1" x14ac:dyDescent="0.25"/>
    <row r="259" s="35" customFormat="1" ht="15" customHeight="1" x14ac:dyDescent="0.25"/>
    <row r="260" s="35" customFormat="1" ht="15" customHeight="1" x14ac:dyDescent="0.25"/>
    <row r="261" s="35" customFormat="1" ht="15" customHeight="1" x14ac:dyDescent="0.25"/>
    <row r="262" s="35" customFormat="1" ht="15" customHeight="1" x14ac:dyDescent="0.25"/>
    <row r="263" s="35" customFormat="1" ht="15" customHeight="1" x14ac:dyDescent="0.25"/>
    <row r="264" s="35" customFormat="1" ht="15" customHeight="1" x14ac:dyDescent="0.25"/>
    <row r="265" s="35" customFormat="1" ht="15" customHeight="1" x14ac:dyDescent="0.25"/>
    <row r="266" s="35" customFormat="1" ht="15" customHeight="1" x14ac:dyDescent="0.25"/>
    <row r="267" s="35" customFormat="1" ht="15" customHeight="1" x14ac:dyDescent="0.25"/>
    <row r="268" s="35" customFormat="1" ht="15" customHeight="1" x14ac:dyDescent="0.25"/>
    <row r="269" s="35" customFormat="1" ht="15" customHeight="1" x14ac:dyDescent="0.25"/>
    <row r="270" s="35" customFormat="1" ht="15" customHeight="1" x14ac:dyDescent="0.25"/>
    <row r="271" s="35" customFormat="1" ht="15" customHeight="1" x14ac:dyDescent="0.25"/>
    <row r="272" s="35" customFormat="1" ht="15" customHeight="1" x14ac:dyDescent="0.25"/>
    <row r="273" s="35" customFormat="1" ht="15" customHeight="1" x14ac:dyDescent="0.25"/>
    <row r="274" s="35" customFormat="1" ht="15" customHeight="1" x14ac:dyDescent="0.25"/>
    <row r="275" s="35" customFormat="1" ht="15" customHeight="1" x14ac:dyDescent="0.25"/>
    <row r="276" s="35" customFormat="1" ht="15" customHeight="1" x14ac:dyDescent="0.25"/>
    <row r="277" s="35" customFormat="1" ht="15" customHeight="1" x14ac:dyDescent="0.25"/>
    <row r="278" s="35" customFormat="1" ht="15" customHeight="1" x14ac:dyDescent="0.25"/>
    <row r="279" s="35" customFormat="1" ht="15" customHeight="1" x14ac:dyDescent="0.25"/>
    <row r="280" s="35" customFormat="1" ht="15" customHeight="1" x14ac:dyDescent="0.25"/>
    <row r="281" s="35" customFormat="1" ht="15" customHeight="1" x14ac:dyDescent="0.25"/>
    <row r="282" s="35" customFormat="1" ht="15" customHeight="1" x14ac:dyDescent="0.25"/>
    <row r="283" s="35" customFormat="1" ht="15" customHeight="1" x14ac:dyDescent="0.25"/>
    <row r="284" s="35" customFormat="1" ht="15" customHeight="1" x14ac:dyDescent="0.25"/>
    <row r="285" s="35" customFormat="1" ht="15" customHeight="1" x14ac:dyDescent="0.25"/>
    <row r="286" s="35" customFormat="1" ht="15" customHeight="1" x14ac:dyDescent="0.25"/>
    <row r="287" s="35" customFormat="1" ht="15" customHeight="1" x14ac:dyDescent="0.25"/>
    <row r="288" s="35" customFormat="1" ht="15" customHeight="1" x14ac:dyDescent="0.25"/>
    <row r="289" s="35" customFormat="1" ht="15" customHeight="1" x14ac:dyDescent="0.25"/>
    <row r="290" s="35" customFormat="1" ht="15" customHeight="1" x14ac:dyDescent="0.25"/>
    <row r="291" s="35" customFormat="1" ht="15" customHeight="1" x14ac:dyDescent="0.25"/>
    <row r="292" s="35" customFormat="1" ht="15" customHeight="1" x14ac:dyDescent="0.25"/>
    <row r="293" s="35" customFormat="1" ht="15" customHeight="1" x14ac:dyDescent="0.25"/>
    <row r="294" s="35" customFormat="1" ht="15" customHeight="1" x14ac:dyDescent="0.25"/>
    <row r="295" s="35" customFormat="1" ht="15" customHeight="1" x14ac:dyDescent="0.25"/>
    <row r="296" s="35" customFormat="1" ht="15" customHeight="1" x14ac:dyDescent="0.25"/>
    <row r="297" s="35" customFormat="1" ht="15" customHeight="1" x14ac:dyDescent="0.25"/>
    <row r="298" s="35" customFormat="1" ht="15" customHeight="1" x14ac:dyDescent="0.25"/>
    <row r="299" s="35" customFormat="1" ht="15" customHeight="1" x14ac:dyDescent="0.25"/>
    <row r="300" s="35" customFormat="1" ht="15" customHeight="1" x14ac:dyDescent="0.25"/>
    <row r="301" s="35" customFormat="1" ht="15" customHeight="1" x14ac:dyDescent="0.25"/>
    <row r="302" s="35" customFormat="1" ht="15" customHeight="1" x14ac:dyDescent="0.25"/>
    <row r="303" s="35" customFormat="1" ht="15" customHeight="1" x14ac:dyDescent="0.25"/>
    <row r="304" s="35" customFormat="1" ht="15" customHeight="1" x14ac:dyDescent="0.25"/>
    <row r="305" s="35" customFormat="1" ht="15" customHeight="1" x14ac:dyDescent="0.25"/>
    <row r="306" s="35" customFormat="1" ht="15" customHeight="1" x14ac:dyDescent="0.25"/>
    <row r="307" s="35" customFormat="1" ht="15" customHeight="1" x14ac:dyDescent="0.25"/>
    <row r="308" s="35" customFormat="1" ht="15" customHeight="1" x14ac:dyDescent="0.25"/>
    <row r="309" s="35" customFormat="1" ht="15" customHeight="1" x14ac:dyDescent="0.25"/>
    <row r="310" s="35" customFormat="1" ht="15" customHeight="1" x14ac:dyDescent="0.25"/>
    <row r="311" s="35" customFormat="1" ht="15" customHeight="1" x14ac:dyDescent="0.25"/>
    <row r="312" s="35" customFormat="1" ht="15" customHeight="1" x14ac:dyDescent="0.25"/>
    <row r="313" s="35" customFormat="1" ht="15" customHeight="1" x14ac:dyDescent="0.25"/>
    <row r="314" s="35" customFormat="1" ht="15" customHeight="1" x14ac:dyDescent="0.25"/>
    <row r="315" s="35" customFormat="1" ht="15" customHeight="1" x14ac:dyDescent="0.25"/>
    <row r="316" s="35" customFormat="1" ht="15" customHeight="1" x14ac:dyDescent="0.25"/>
    <row r="317" s="35" customFormat="1" ht="15" customHeight="1" x14ac:dyDescent="0.25"/>
    <row r="318" s="35" customFormat="1" ht="15" customHeight="1" x14ac:dyDescent="0.25"/>
    <row r="319" s="35" customFormat="1" ht="15" customHeight="1" x14ac:dyDescent="0.25"/>
    <row r="320" s="35" customFormat="1" ht="15" customHeight="1" x14ac:dyDescent="0.25"/>
    <row r="321" s="35" customFormat="1" ht="15" customHeight="1" x14ac:dyDescent="0.25"/>
    <row r="322" s="35" customFormat="1" ht="15" customHeight="1" x14ac:dyDescent="0.25"/>
    <row r="323" s="35" customFormat="1" ht="15" customHeight="1" x14ac:dyDescent="0.25"/>
    <row r="324" s="35" customFormat="1" ht="15" customHeight="1" x14ac:dyDescent="0.25"/>
    <row r="325" s="35" customFormat="1" ht="15" customHeight="1" x14ac:dyDescent="0.25"/>
    <row r="326" s="35" customFormat="1" ht="15" customHeight="1" x14ac:dyDescent="0.25"/>
    <row r="327" s="35" customFormat="1" ht="15" customHeight="1" x14ac:dyDescent="0.25"/>
    <row r="328" s="35" customFormat="1" ht="15" customHeight="1" x14ac:dyDescent="0.25"/>
    <row r="329" s="35" customFormat="1" ht="15" customHeight="1" x14ac:dyDescent="0.25"/>
    <row r="330" s="35" customFormat="1" ht="15" customHeight="1" x14ac:dyDescent="0.25"/>
    <row r="331" s="35" customFormat="1" ht="15" customHeight="1" x14ac:dyDescent="0.25"/>
    <row r="332" s="35" customFormat="1" ht="15" customHeight="1" x14ac:dyDescent="0.25"/>
    <row r="333" s="35" customFormat="1" ht="15" customHeight="1" x14ac:dyDescent="0.25"/>
    <row r="334" s="35" customFormat="1" ht="15" customHeight="1" x14ac:dyDescent="0.25"/>
    <row r="335" s="35" customFormat="1" ht="15" customHeight="1" x14ac:dyDescent="0.25"/>
    <row r="336" s="35" customFormat="1" ht="15" customHeight="1" x14ac:dyDescent="0.25"/>
    <row r="337" s="35" customFormat="1" ht="15" customHeight="1" x14ac:dyDescent="0.25"/>
    <row r="338" s="35" customFormat="1" ht="15" customHeight="1" x14ac:dyDescent="0.25"/>
    <row r="339" s="35" customFormat="1" ht="15" customHeight="1" x14ac:dyDescent="0.25"/>
    <row r="340" s="35" customFormat="1" ht="15" customHeight="1" x14ac:dyDescent="0.25"/>
    <row r="341" s="35" customFormat="1" ht="15" customHeight="1" x14ac:dyDescent="0.25"/>
    <row r="342" s="35" customFormat="1" ht="15" customHeight="1" x14ac:dyDescent="0.25"/>
    <row r="343" s="35" customFormat="1" ht="15" customHeight="1" x14ac:dyDescent="0.25"/>
    <row r="344" s="35" customFormat="1" ht="15" customHeight="1" x14ac:dyDescent="0.25"/>
    <row r="345" s="35" customFormat="1" ht="15" customHeight="1" x14ac:dyDescent="0.25"/>
    <row r="346" s="35" customFormat="1" ht="15" customHeight="1" x14ac:dyDescent="0.25"/>
    <row r="347" s="35" customFormat="1" ht="15" customHeight="1" x14ac:dyDescent="0.25"/>
    <row r="348" s="35" customFormat="1" ht="15" customHeight="1" x14ac:dyDescent="0.25"/>
    <row r="349" s="35" customFormat="1" ht="15" customHeight="1" x14ac:dyDescent="0.25"/>
    <row r="350" s="35" customFormat="1" ht="15" customHeight="1" x14ac:dyDescent="0.25"/>
    <row r="351" s="35" customFormat="1" ht="15" customHeight="1" x14ac:dyDescent="0.25"/>
    <row r="352" s="35" customFormat="1" ht="15" customHeight="1" x14ac:dyDescent="0.25"/>
    <row r="353" s="35" customFormat="1" ht="15" customHeight="1" x14ac:dyDescent="0.25"/>
    <row r="354" s="35" customFormat="1" ht="15" customHeight="1" x14ac:dyDescent="0.25"/>
    <row r="355" s="35" customFormat="1" ht="15" customHeight="1" x14ac:dyDescent="0.25"/>
    <row r="356" s="35" customFormat="1" ht="15" customHeight="1" x14ac:dyDescent="0.25"/>
    <row r="357" s="35" customFormat="1" ht="15" customHeight="1" x14ac:dyDescent="0.25"/>
    <row r="358" s="35" customFormat="1" ht="15" customHeight="1" x14ac:dyDescent="0.25"/>
    <row r="359" s="35" customFormat="1" ht="15" customHeight="1" x14ac:dyDescent="0.25"/>
    <row r="360" s="35" customFormat="1" ht="15" customHeight="1" x14ac:dyDescent="0.25"/>
    <row r="361" s="35" customFormat="1" ht="15" customHeight="1" x14ac:dyDescent="0.25"/>
    <row r="362" s="35" customFormat="1" ht="15" customHeight="1" x14ac:dyDescent="0.25"/>
    <row r="363" s="35" customFormat="1" ht="15" customHeight="1" x14ac:dyDescent="0.25"/>
    <row r="364" s="35" customFormat="1" ht="15" customHeight="1" x14ac:dyDescent="0.25"/>
    <row r="365" s="35" customFormat="1" ht="15" customHeight="1" x14ac:dyDescent="0.25"/>
    <row r="366" s="35" customFormat="1" ht="15" customHeight="1" x14ac:dyDescent="0.25"/>
    <row r="367" s="35" customFormat="1" ht="15" customHeight="1" x14ac:dyDescent="0.25"/>
    <row r="368" s="35" customFormat="1" ht="15" customHeight="1" x14ac:dyDescent="0.25"/>
    <row r="369" s="35" customFormat="1" ht="15" customHeight="1" x14ac:dyDescent="0.25"/>
    <row r="370" s="35" customFormat="1" ht="15" customHeight="1" x14ac:dyDescent="0.25"/>
    <row r="371" s="35" customFormat="1" ht="15" customHeight="1" x14ac:dyDescent="0.25"/>
    <row r="372" s="35" customFormat="1" ht="15" customHeight="1" x14ac:dyDescent="0.25"/>
    <row r="373" s="35" customFormat="1" ht="15" customHeight="1" x14ac:dyDescent="0.25"/>
    <row r="374" s="35" customFormat="1" ht="15" customHeight="1" x14ac:dyDescent="0.25"/>
    <row r="375" s="35" customFormat="1" ht="15" customHeight="1" x14ac:dyDescent="0.25"/>
    <row r="376" s="35" customFormat="1" ht="15" customHeight="1" x14ac:dyDescent="0.25"/>
    <row r="377" s="35" customFormat="1" ht="15" customHeight="1" x14ac:dyDescent="0.25"/>
    <row r="378" s="35" customFormat="1" ht="15" customHeight="1" x14ac:dyDescent="0.25"/>
    <row r="379" s="35" customFormat="1" ht="15" customHeight="1" x14ac:dyDescent="0.25"/>
    <row r="380" s="35" customFormat="1" ht="15" customHeight="1" x14ac:dyDescent="0.25"/>
    <row r="381" s="35" customFormat="1" ht="15" customHeight="1" x14ac:dyDescent="0.25"/>
    <row r="382" s="35" customFormat="1" ht="15" customHeight="1" x14ac:dyDescent="0.25"/>
    <row r="383" s="35" customFormat="1" ht="15" customHeight="1" x14ac:dyDescent="0.25"/>
    <row r="384" s="35" customFormat="1" ht="15" customHeight="1" x14ac:dyDescent="0.25"/>
    <row r="385" s="35" customFormat="1" ht="15" customHeight="1" x14ac:dyDescent="0.25"/>
    <row r="386" s="35" customFormat="1" ht="15" customHeight="1" x14ac:dyDescent="0.25"/>
    <row r="387" s="35" customFormat="1" ht="15" customHeight="1" x14ac:dyDescent="0.25"/>
    <row r="388" s="35" customFormat="1" ht="15" customHeight="1" x14ac:dyDescent="0.25"/>
    <row r="389" s="35" customFormat="1" ht="15" customHeight="1" x14ac:dyDescent="0.25"/>
    <row r="390" s="35" customFormat="1" ht="15" customHeight="1" x14ac:dyDescent="0.25"/>
    <row r="391" s="35" customFormat="1" ht="15" customHeight="1" x14ac:dyDescent="0.25"/>
    <row r="392" s="35" customFormat="1" ht="15" customHeight="1" x14ac:dyDescent="0.25"/>
    <row r="393" s="35" customFormat="1" ht="15" customHeight="1" x14ac:dyDescent="0.25"/>
    <row r="394" s="35" customFormat="1" ht="15" customHeight="1" x14ac:dyDescent="0.25"/>
    <row r="395" s="35" customFormat="1" ht="15" customHeight="1" x14ac:dyDescent="0.25"/>
    <row r="396" s="35" customFormat="1" ht="15" customHeight="1" x14ac:dyDescent="0.25"/>
    <row r="397" s="35" customFormat="1" ht="15" customHeight="1" x14ac:dyDescent="0.25"/>
    <row r="398" s="35" customFormat="1" ht="15" customHeight="1" x14ac:dyDescent="0.25"/>
    <row r="399" s="35" customFormat="1" ht="15" customHeight="1" x14ac:dyDescent="0.25"/>
    <row r="400" s="35" customFormat="1" ht="15" customHeight="1" x14ac:dyDescent="0.25"/>
    <row r="401" s="35" customFormat="1" ht="15" customHeight="1" x14ac:dyDescent="0.25"/>
    <row r="402" s="35" customFormat="1" ht="15" customHeight="1" x14ac:dyDescent="0.25"/>
    <row r="403" s="35" customFormat="1" ht="15" customHeight="1" x14ac:dyDescent="0.25"/>
    <row r="404" s="35" customFormat="1" ht="15" customHeight="1" x14ac:dyDescent="0.25"/>
    <row r="405" s="35" customFormat="1" ht="15" customHeight="1" x14ac:dyDescent="0.25"/>
    <row r="406" s="35" customFormat="1" ht="15" customHeight="1" x14ac:dyDescent="0.25"/>
    <row r="407" s="35" customFormat="1" ht="15" customHeight="1" x14ac:dyDescent="0.25"/>
    <row r="408" s="35" customFormat="1" ht="15" customHeight="1" x14ac:dyDescent="0.25"/>
    <row r="409" s="35" customFormat="1" ht="15" customHeight="1" x14ac:dyDescent="0.25"/>
    <row r="410" s="35" customFormat="1" ht="15" customHeight="1" x14ac:dyDescent="0.25"/>
    <row r="411" s="35" customFormat="1" ht="15" customHeight="1" x14ac:dyDescent="0.25"/>
    <row r="412" s="35" customFormat="1" ht="15" customHeight="1" x14ac:dyDescent="0.25"/>
    <row r="413" s="35" customFormat="1" ht="15" customHeight="1" x14ac:dyDescent="0.25"/>
    <row r="414" s="35" customFormat="1" ht="15" customHeight="1" x14ac:dyDescent="0.25"/>
    <row r="415" s="35" customFormat="1" ht="15" customHeight="1" x14ac:dyDescent="0.25"/>
    <row r="416" s="35" customFormat="1" ht="15" customHeight="1" x14ac:dyDescent="0.25"/>
    <row r="417" s="35" customFormat="1" ht="15" customHeight="1" x14ac:dyDescent="0.25"/>
    <row r="418" s="35" customFormat="1" ht="15" customHeight="1" x14ac:dyDescent="0.25"/>
    <row r="419" s="35" customFormat="1" ht="15" customHeight="1" x14ac:dyDescent="0.25"/>
    <row r="420" s="35" customFormat="1" ht="15" customHeight="1" x14ac:dyDescent="0.25"/>
    <row r="421" s="35" customFormat="1" ht="15" customHeight="1" x14ac:dyDescent="0.25"/>
    <row r="422" s="35" customFormat="1" ht="15" customHeight="1" x14ac:dyDescent="0.25"/>
    <row r="423" s="35" customFormat="1" ht="15" customHeight="1" x14ac:dyDescent="0.25"/>
    <row r="424" s="35" customFormat="1" ht="15" customHeight="1" x14ac:dyDescent="0.25"/>
    <row r="425" s="35" customFormat="1" ht="15" customHeight="1" x14ac:dyDescent="0.25"/>
    <row r="426" s="35" customFormat="1" ht="15" customHeight="1" x14ac:dyDescent="0.25"/>
    <row r="427" s="35" customFormat="1" ht="15" customHeight="1" x14ac:dyDescent="0.25"/>
    <row r="428" s="35" customFormat="1" ht="15" customHeight="1" x14ac:dyDescent="0.25"/>
    <row r="429" s="35" customFormat="1" ht="15" customHeight="1" x14ac:dyDescent="0.25"/>
    <row r="430" s="35" customFormat="1" ht="15" customHeight="1" x14ac:dyDescent="0.25"/>
    <row r="431" s="35" customFormat="1" ht="15" customHeight="1" x14ac:dyDescent="0.25"/>
    <row r="432" s="35" customFormat="1" ht="15" customHeight="1" x14ac:dyDescent="0.25"/>
    <row r="433" s="35" customFormat="1" ht="15" customHeight="1" x14ac:dyDescent="0.25"/>
    <row r="434" s="35" customFormat="1" ht="15" customHeight="1" x14ac:dyDescent="0.25"/>
    <row r="435" s="35" customFormat="1" ht="15" customHeight="1" x14ac:dyDescent="0.25"/>
    <row r="436" s="35" customFormat="1" ht="15" customHeight="1" x14ac:dyDescent="0.25"/>
    <row r="437" s="35" customFormat="1" ht="15" customHeight="1" x14ac:dyDescent="0.25"/>
    <row r="438" s="35" customFormat="1" ht="15" customHeight="1" x14ac:dyDescent="0.25"/>
    <row r="439" s="35" customFormat="1" ht="15" customHeight="1" x14ac:dyDescent="0.25"/>
    <row r="440" s="35" customFormat="1" ht="15" customHeight="1" x14ac:dyDescent="0.25"/>
    <row r="441" s="35" customFormat="1" ht="15" customHeight="1" x14ac:dyDescent="0.25"/>
    <row r="442" s="35" customFormat="1" ht="15" customHeight="1" x14ac:dyDescent="0.25"/>
    <row r="443" s="35" customFormat="1" ht="15" customHeight="1" x14ac:dyDescent="0.25"/>
    <row r="444" s="35" customFormat="1" ht="15" customHeight="1" x14ac:dyDescent="0.25"/>
    <row r="445" s="35" customFormat="1" ht="15" customHeight="1" x14ac:dyDescent="0.25"/>
    <row r="446" s="35" customFormat="1" ht="15" customHeight="1" x14ac:dyDescent="0.25"/>
    <row r="447" s="35" customFormat="1" ht="15" customHeight="1" x14ac:dyDescent="0.25"/>
    <row r="448" s="35" customFormat="1" ht="15" customHeight="1" x14ac:dyDescent="0.25"/>
    <row r="449" s="35" customFormat="1" ht="15" customHeight="1" x14ac:dyDescent="0.25"/>
    <row r="450" s="35" customFormat="1" ht="15" customHeight="1" x14ac:dyDescent="0.25"/>
    <row r="451" s="35" customFormat="1" ht="15" customHeight="1" x14ac:dyDescent="0.25"/>
    <row r="452" s="35" customFormat="1" ht="15" customHeight="1" x14ac:dyDescent="0.25"/>
    <row r="453" s="35" customFormat="1" ht="15" customHeight="1" x14ac:dyDescent="0.25"/>
    <row r="454" s="35" customFormat="1" ht="15" customHeight="1" x14ac:dyDescent="0.25"/>
    <row r="455" s="35" customFormat="1" ht="15" customHeight="1" x14ac:dyDescent="0.25"/>
    <row r="456" s="35" customFormat="1" ht="15" customHeight="1" x14ac:dyDescent="0.25"/>
    <row r="457" s="35" customFormat="1" ht="15" customHeight="1" x14ac:dyDescent="0.25"/>
    <row r="458" s="35" customFormat="1" ht="15" customHeight="1" x14ac:dyDescent="0.25"/>
    <row r="459" s="35" customFormat="1" ht="15" customHeight="1" x14ac:dyDescent="0.25"/>
    <row r="460" s="35" customFormat="1" ht="15" customHeight="1" x14ac:dyDescent="0.25"/>
    <row r="461" s="35" customFormat="1" ht="15" customHeight="1" x14ac:dyDescent="0.25"/>
    <row r="462" s="35" customFormat="1" ht="15" customHeight="1" x14ac:dyDescent="0.25"/>
    <row r="463" s="35" customFormat="1" ht="15" customHeight="1" x14ac:dyDescent="0.25"/>
    <row r="464" s="35" customFormat="1" ht="15" customHeight="1" x14ac:dyDescent="0.25"/>
    <row r="465" s="35" customFormat="1" ht="15" customHeight="1" x14ac:dyDescent="0.25"/>
    <row r="466" s="35" customFormat="1" ht="15" customHeight="1" x14ac:dyDescent="0.25"/>
    <row r="467" s="35" customFormat="1" ht="15" customHeight="1" x14ac:dyDescent="0.25"/>
    <row r="468" s="35" customFormat="1" ht="15" customHeight="1" x14ac:dyDescent="0.25"/>
    <row r="469" s="35" customFormat="1" ht="15" customHeight="1" x14ac:dyDescent="0.25"/>
    <row r="470" s="35" customFormat="1" ht="15" customHeight="1" x14ac:dyDescent="0.25"/>
    <row r="471" s="35" customFormat="1" ht="15" customHeight="1" x14ac:dyDescent="0.25"/>
    <row r="472" s="35" customFormat="1" ht="15" customHeight="1" x14ac:dyDescent="0.25"/>
    <row r="473" s="35" customFormat="1" ht="15" customHeight="1" x14ac:dyDescent="0.25"/>
    <row r="474" s="35" customFormat="1" ht="15" customHeight="1" x14ac:dyDescent="0.25"/>
    <row r="475" s="35" customFormat="1" ht="15" customHeight="1" x14ac:dyDescent="0.25"/>
    <row r="476" s="35" customFormat="1" ht="15" customHeight="1" x14ac:dyDescent="0.25"/>
    <row r="477" s="35" customFormat="1" ht="15" customHeight="1" x14ac:dyDescent="0.25"/>
    <row r="478" s="35" customFormat="1" ht="15" customHeight="1" x14ac:dyDescent="0.25"/>
    <row r="479" s="35" customFormat="1" ht="15" customHeight="1" x14ac:dyDescent="0.25"/>
    <row r="480" s="35" customFormat="1" ht="15" customHeight="1" x14ac:dyDescent="0.25"/>
    <row r="481" s="35" customFormat="1" ht="15" customHeight="1" x14ac:dyDescent="0.25"/>
    <row r="482" s="35" customFormat="1" ht="15" customHeight="1" x14ac:dyDescent="0.25"/>
    <row r="483" s="35" customFormat="1" ht="15" customHeight="1" x14ac:dyDescent="0.25"/>
    <row r="484" s="35" customFormat="1" ht="15" customHeight="1" x14ac:dyDescent="0.25"/>
    <row r="485" s="35" customFormat="1" ht="15" customHeight="1" x14ac:dyDescent="0.25"/>
    <row r="486" s="35" customFormat="1" ht="15" customHeight="1" x14ac:dyDescent="0.25"/>
    <row r="487" s="35" customFormat="1" ht="15" customHeight="1" x14ac:dyDescent="0.25"/>
    <row r="488" s="35" customFormat="1" ht="15" customHeight="1" x14ac:dyDescent="0.25"/>
    <row r="489" s="35" customFormat="1" ht="15" customHeight="1" x14ac:dyDescent="0.25"/>
    <row r="490" s="35" customFormat="1" ht="15" customHeight="1" x14ac:dyDescent="0.25"/>
    <row r="491" s="35" customFormat="1" ht="15" customHeight="1" x14ac:dyDescent="0.25"/>
    <row r="492" s="35" customFormat="1" ht="15" customHeight="1" x14ac:dyDescent="0.25"/>
    <row r="493" s="35" customFormat="1" ht="15" customHeight="1" x14ac:dyDescent="0.25"/>
    <row r="494" s="35" customFormat="1" ht="15" customHeight="1" x14ac:dyDescent="0.25"/>
    <row r="495" s="35" customFormat="1" ht="15" customHeight="1" x14ac:dyDescent="0.25"/>
    <row r="496" s="35" customFormat="1" ht="15" customHeight="1" x14ac:dyDescent="0.25"/>
    <row r="497" s="35" customFormat="1" ht="15" customHeight="1" x14ac:dyDescent="0.25"/>
    <row r="498" s="35" customFormat="1" ht="15" customHeight="1" x14ac:dyDescent="0.25"/>
    <row r="499" s="35" customFormat="1" ht="15" customHeight="1" x14ac:dyDescent="0.25"/>
    <row r="500" s="35" customFormat="1" ht="15" customHeight="1" x14ac:dyDescent="0.25"/>
    <row r="501" s="35" customFormat="1" ht="15" customHeight="1" x14ac:dyDescent="0.25"/>
    <row r="502" s="35" customFormat="1" ht="15" customHeight="1" x14ac:dyDescent="0.25"/>
    <row r="503" s="35" customFormat="1" ht="15" customHeight="1" x14ac:dyDescent="0.25"/>
    <row r="504" s="35" customFormat="1" ht="15" customHeight="1" x14ac:dyDescent="0.25"/>
    <row r="505" s="35" customFormat="1" ht="15" customHeight="1" x14ac:dyDescent="0.25"/>
    <row r="506" s="35" customFormat="1" ht="15" customHeight="1" x14ac:dyDescent="0.25"/>
    <row r="507" s="35" customFormat="1" ht="15" customHeight="1" x14ac:dyDescent="0.25"/>
    <row r="508" s="35" customFormat="1" ht="15" customHeight="1" x14ac:dyDescent="0.25"/>
    <row r="509" s="35" customFormat="1" ht="15" customHeight="1" x14ac:dyDescent="0.25"/>
    <row r="510" s="35" customFormat="1" ht="15" customHeight="1" x14ac:dyDescent="0.25"/>
    <row r="511" s="35" customFormat="1" ht="15" customHeight="1" x14ac:dyDescent="0.25"/>
    <row r="512" s="35" customFormat="1" ht="15" customHeight="1" x14ac:dyDescent="0.25"/>
    <row r="513" s="35" customFormat="1" ht="15" customHeight="1" x14ac:dyDescent="0.25"/>
    <row r="514" s="35" customFormat="1" ht="15" customHeight="1" x14ac:dyDescent="0.25"/>
    <row r="515" s="35" customFormat="1" ht="15" customHeight="1" x14ac:dyDescent="0.25"/>
    <row r="516" s="35" customFormat="1" ht="15" customHeight="1" x14ac:dyDescent="0.25"/>
    <row r="517" s="35" customFormat="1" ht="15" customHeight="1" x14ac:dyDescent="0.25"/>
    <row r="518" s="35" customFormat="1" ht="15" customHeight="1" x14ac:dyDescent="0.25"/>
    <row r="519" s="35" customFormat="1" ht="15" customHeight="1" x14ac:dyDescent="0.25"/>
    <row r="520" s="35" customFormat="1" ht="15" customHeight="1" x14ac:dyDescent="0.25"/>
    <row r="521" s="35" customFormat="1" ht="15" customHeight="1" x14ac:dyDescent="0.25"/>
    <row r="522" s="35" customFormat="1" ht="15" customHeight="1" x14ac:dyDescent="0.25"/>
    <row r="523" s="35" customFormat="1" ht="15" customHeight="1" x14ac:dyDescent="0.25"/>
    <row r="524" s="35" customFormat="1" ht="15" customHeight="1" x14ac:dyDescent="0.25"/>
    <row r="525" s="35" customFormat="1" ht="15" customHeight="1" x14ac:dyDescent="0.25"/>
    <row r="526" s="35" customFormat="1" ht="15" customHeight="1" x14ac:dyDescent="0.25"/>
    <row r="527" s="35" customFormat="1" ht="15" customHeight="1" x14ac:dyDescent="0.25"/>
    <row r="528" s="35" customFormat="1" ht="15" customHeight="1" x14ac:dyDescent="0.25"/>
    <row r="529" s="35" customFormat="1" ht="15" customHeight="1" x14ac:dyDescent="0.25"/>
    <row r="530" s="35" customFormat="1" ht="15" customHeight="1" x14ac:dyDescent="0.25"/>
    <row r="531" s="35" customFormat="1" ht="15" customHeight="1" x14ac:dyDescent="0.25"/>
    <row r="532" s="35" customFormat="1" ht="15" customHeight="1" x14ac:dyDescent="0.25"/>
    <row r="533" s="35" customFormat="1" ht="15" customHeight="1" x14ac:dyDescent="0.25"/>
    <row r="534" s="35" customFormat="1" ht="15" customHeight="1" x14ac:dyDescent="0.25"/>
    <row r="535" s="35" customFormat="1" ht="15" customHeight="1" x14ac:dyDescent="0.25"/>
    <row r="536" s="35" customFormat="1" ht="15" customHeight="1" x14ac:dyDescent="0.25"/>
    <row r="537" s="35" customFormat="1" ht="15" customHeight="1" x14ac:dyDescent="0.25"/>
    <row r="538" s="35" customFormat="1" ht="15" customHeight="1" x14ac:dyDescent="0.25"/>
    <row r="539" s="35" customFormat="1" ht="15" customHeight="1" x14ac:dyDescent="0.25"/>
    <row r="540" s="35" customFormat="1" ht="15" customHeight="1" x14ac:dyDescent="0.25"/>
    <row r="541" s="35" customFormat="1" ht="15" customHeight="1" x14ac:dyDescent="0.25"/>
    <row r="542" s="35" customFormat="1" ht="15" customHeight="1" x14ac:dyDescent="0.25"/>
    <row r="543" s="35" customFormat="1" ht="15" customHeight="1" x14ac:dyDescent="0.25"/>
    <row r="544" s="35" customFormat="1" ht="15" customHeight="1" x14ac:dyDescent="0.25"/>
    <row r="545" s="35" customFormat="1" ht="15" customHeight="1" x14ac:dyDescent="0.25"/>
    <row r="546" s="35" customFormat="1" ht="15" customHeight="1" x14ac:dyDescent="0.25"/>
    <row r="547" s="35" customFormat="1" ht="15" customHeight="1" x14ac:dyDescent="0.25"/>
    <row r="548" s="35" customFormat="1" ht="15" customHeight="1" x14ac:dyDescent="0.25"/>
    <row r="549" s="35" customFormat="1" ht="15" customHeight="1" x14ac:dyDescent="0.25"/>
    <row r="550" s="35" customFormat="1" ht="15" customHeight="1" x14ac:dyDescent="0.25"/>
    <row r="551" s="35" customFormat="1" ht="15" customHeight="1" x14ac:dyDescent="0.25"/>
    <row r="552" s="35" customFormat="1" ht="15" customHeight="1" x14ac:dyDescent="0.25"/>
    <row r="553" s="35" customFormat="1" ht="15" customHeight="1" x14ac:dyDescent="0.25"/>
    <row r="554" s="35" customFormat="1" ht="15" customHeight="1" x14ac:dyDescent="0.25"/>
    <row r="555" s="35" customFormat="1" ht="15" customHeight="1" x14ac:dyDescent="0.25"/>
    <row r="556" s="35" customFormat="1" ht="15" customHeight="1" x14ac:dyDescent="0.25"/>
    <row r="557" s="35" customFormat="1" ht="15" customHeight="1" x14ac:dyDescent="0.25"/>
    <row r="558" s="35" customFormat="1" ht="15" customHeight="1" x14ac:dyDescent="0.25"/>
    <row r="559" s="35" customFormat="1" ht="15" customHeight="1" x14ac:dyDescent="0.25"/>
    <row r="560" s="35" customFormat="1" ht="15" customHeight="1" x14ac:dyDescent="0.25"/>
    <row r="561" s="35" customFormat="1" ht="15" customHeight="1" x14ac:dyDescent="0.25"/>
    <row r="562" s="35" customFormat="1" ht="15" customHeight="1" x14ac:dyDescent="0.25"/>
    <row r="563" s="35" customFormat="1" ht="15" customHeight="1" x14ac:dyDescent="0.25"/>
    <row r="564" s="35" customFormat="1" ht="15" customHeight="1" x14ac:dyDescent="0.25"/>
    <row r="565" s="35" customFormat="1" ht="15" customHeight="1" x14ac:dyDescent="0.25"/>
    <row r="566" s="35" customFormat="1" ht="15" customHeight="1" x14ac:dyDescent="0.25"/>
    <row r="567" s="35" customFormat="1" ht="15" customHeight="1" x14ac:dyDescent="0.25"/>
    <row r="568" s="35" customFormat="1" ht="15" customHeight="1" x14ac:dyDescent="0.25"/>
    <row r="569" s="35" customFormat="1" ht="15" customHeight="1" x14ac:dyDescent="0.25"/>
    <row r="570" s="35" customFormat="1" ht="15" customHeight="1" x14ac:dyDescent="0.25"/>
    <row r="571" s="35" customFormat="1" ht="15" customHeight="1" x14ac:dyDescent="0.25"/>
    <row r="572" s="35" customFormat="1" ht="15" customHeight="1" x14ac:dyDescent="0.25"/>
    <row r="573" s="35" customFormat="1" ht="15" customHeight="1" x14ac:dyDescent="0.25"/>
    <row r="574" s="35" customFormat="1" ht="15" customHeight="1" x14ac:dyDescent="0.25"/>
    <row r="575" s="35" customFormat="1" ht="15" customHeight="1" x14ac:dyDescent="0.25"/>
    <row r="576" s="35" customFormat="1" ht="15" customHeight="1" x14ac:dyDescent="0.25"/>
    <row r="577" s="35" customFormat="1" ht="15" customHeight="1" x14ac:dyDescent="0.25"/>
    <row r="578" s="35" customFormat="1" ht="15" customHeight="1" x14ac:dyDescent="0.25"/>
    <row r="579" s="35" customFormat="1" ht="15" customHeight="1" x14ac:dyDescent="0.25"/>
    <row r="580" s="35" customFormat="1" ht="15" customHeight="1" x14ac:dyDescent="0.25"/>
    <row r="581" s="35" customFormat="1" ht="15" customHeight="1" x14ac:dyDescent="0.25"/>
    <row r="582" s="35" customFormat="1" ht="15" customHeight="1" x14ac:dyDescent="0.25"/>
    <row r="583" s="35" customFormat="1" ht="15" customHeight="1" x14ac:dyDescent="0.25"/>
    <row r="584" s="35" customFormat="1" ht="15" customHeight="1" x14ac:dyDescent="0.25"/>
    <row r="585" s="35" customFormat="1" ht="15" customHeight="1" x14ac:dyDescent="0.25"/>
    <row r="586" s="35" customFormat="1" ht="15" customHeight="1" x14ac:dyDescent="0.25"/>
    <row r="587" s="35" customFormat="1" ht="15" customHeight="1" x14ac:dyDescent="0.25"/>
    <row r="588" s="35" customFormat="1" ht="15" customHeight="1" x14ac:dyDescent="0.25"/>
    <row r="589" s="35" customFormat="1" ht="15" customHeight="1" x14ac:dyDescent="0.25"/>
    <row r="590" s="35" customFormat="1" ht="15" customHeight="1" x14ac:dyDescent="0.25"/>
    <row r="591" s="35" customFormat="1" ht="15" customHeight="1" x14ac:dyDescent="0.25"/>
    <row r="592" s="35" customFormat="1" ht="15" customHeight="1" x14ac:dyDescent="0.25"/>
    <row r="593" s="35" customFormat="1" ht="15" customHeight="1" x14ac:dyDescent="0.25"/>
    <row r="594" s="35" customFormat="1" ht="15" customHeight="1" x14ac:dyDescent="0.25"/>
    <row r="595" s="35" customFormat="1" ht="15" customHeight="1" x14ac:dyDescent="0.25"/>
    <row r="596" s="35" customFormat="1" ht="15" customHeight="1" x14ac:dyDescent="0.25"/>
    <row r="597" s="35" customFormat="1" ht="15" customHeight="1" x14ac:dyDescent="0.25"/>
    <row r="598" s="35" customFormat="1" ht="15" customHeight="1" x14ac:dyDescent="0.25"/>
    <row r="599" s="35" customFormat="1" ht="15" customHeight="1" x14ac:dyDescent="0.25"/>
    <row r="600" s="35" customFormat="1" ht="15" customHeight="1" x14ac:dyDescent="0.25"/>
    <row r="601" s="35" customFormat="1" ht="15" customHeight="1" x14ac:dyDescent="0.25"/>
    <row r="602" s="35" customFormat="1" ht="15" customHeight="1" x14ac:dyDescent="0.25"/>
    <row r="603" s="35" customFormat="1" ht="15" customHeight="1" x14ac:dyDescent="0.25"/>
    <row r="604" s="35" customFormat="1" ht="15" customHeight="1" x14ac:dyDescent="0.25"/>
    <row r="605" s="35" customFormat="1" ht="15" customHeight="1" x14ac:dyDescent="0.25"/>
    <row r="606" s="35" customFormat="1" ht="15" customHeight="1" x14ac:dyDescent="0.25"/>
    <row r="607" s="35" customFormat="1" ht="15" customHeight="1" x14ac:dyDescent="0.25"/>
    <row r="608" s="35" customFormat="1" ht="15" customHeight="1" x14ac:dyDescent="0.25"/>
    <row r="609" s="35" customFormat="1" ht="15" customHeight="1" x14ac:dyDescent="0.25"/>
    <row r="610" s="35" customFormat="1" ht="15" customHeight="1" x14ac:dyDescent="0.25"/>
    <row r="611" s="35" customFormat="1" ht="15" customHeight="1" x14ac:dyDescent="0.25"/>
    <row r="612" s="35" customFormat="1" ht="15" customHeight="1" x14ac:dyDescent="0.25"/>
    <row r="613" s="35" customFormat="1" ht="15" customHeight="1" x14ac:dyDescent="0.25"/>
    <row r="614" s="35" customFormat="1" ht="15" customHeight="1" x14ac:dyDescent="0.25"/>
    <row r="615" s="35" customFormat="1" ht="15" customHeight="1" x14ac:dyDescent="0.25"/>
    <row r="616" s="35" customFormat="1" ht="15" customHeight="1" x14ac:dyDescent="0.25"/>
    <row r="617" s="35" customFormat="1" ht="15" customHeight="1" x14ac:dyDescent="0.25"/>
    <row r="618" s="35" customFormat="1" ht="15" customHeight="1" x14ac:dyDescent="0.25"/>
    <row r="619" s="35" customFormat="1" ht="15" customHeight="1" x14ac:dyDescent="0.25"/>
    <row r="620" s="35" customFormat="1" ht="15" customHeight="1" x14ac:dyDescent="0.25"/>
    <row r="621" s="35" customFormat="1" ht="15" customHeight="1" x14ac:dyDescent="0.25"/>
    <row r="622" s="35" customFormat="1" ht="15" customHeight="1" x14ac:dyDescent="0.25"/>
    <row r="623" s="35" customFormat="1" ht="15" customHeight="1" x14ac:dyDescent="0.25"/>
    <row r="624" s="35" customFormat="1" ht="15" customHeight="1" x14ac:dyDescent="0.25"/>
    <row r="625" s="35" customFormat="1" ht="15" customHeight="1" x14ac:dyDescent="0.25"/>
    <row r="626" s="35" customFormat="1" ht="15" customHeight="1" x14ac:dyDescent="0.25"/>
    <row r="627" s="35" customFormat="1" ht="15" customHeight="1" x14ac:dyDescent="0.25"/>
    <row r="628" s="35" customFormat="1" ht="15" customHeight="1" x14ac:dyDescent="0.25"/>
    <row r="629" s="35" customFormat="1" ht="15" customHeight="1" x14ac:dyDescent="0.25"/>
    <row r="630" s="35" customFormat="1" ht="15" customHeight="1" x14ac:dyDescent="0.25"/>
    <row r="631" s="35" customFormat="1" ht="15" customHeight="1" x14ac:dyDescent="0.25"/>
    <row r="632" s="35" customFormat="1" ht="15" customHeight="1" x14ac:dyDescent="0.25"/>
    <row r="633" s="35" customFormat="1" ht="15" customHeight="1" x14ac:dyDescent="0.25"/>
    <row r="634" s="35" customFormat="1" ht="15" customHeight="1" x14ac:dyDescent="0.25"/>
    <row r="635" s="35" customFormat="1" ht="15" customHeight="1" x14ac:dyDescent="0.25"/>
    <row r="636" s="35" customFormat="1" ht="15" customHeight="1" x14ac:dyDescent="0.25"/>
    <row r="637" s="35" customFormat="1" ht="15" customHeight="1" x14ac:dyDescent="0.25"/>
    <row r="638" s="35" customFormat="1" ht="15" customHeight="1" x14ac:dyDescent="0.25"/>
    <row r="639" s="35" customFormat="1" ht="15" customHeight="1" x14ac:dyDescent="0.25"/>
    <row r="640" s="35" customFormat="1" ht="15" customHeight="1" x14ac:dyDescent="0.25"/>
    <row r="641" s="35" customFormat="1" ht="15" customHeight="1" x14ac:dyDescent="0.25"/>
    <row r="642" s="35" customFormat="1" ht="15" customHeight="1" x14ac:dyDescent="0.25"/>
    <row r="643" s="35" customFormat="1" ht="15" customHeight="1" x14ac:dyDescent="0.25"/>
    <row r="644" s="35" customFormat="1" ht="15" customHeight="1" x14ac:dyDescent="0.25"/>
    <row r="645" s="35" customFormat="1" ht="15" customHeight="1" x14ac:dyDescent="0.25"/>
    <row r="646" s="35" customFormat="1" ht="15" customHeight="1" x14ac:dyDescent="0.25"/>
    <row r="647" s="35" customFormat="1" ht="15" customHeight="1" x14ac:dyDescent="0.25"/>
    <row r="648" s="35" customFormat="1" ht="15" customHeight="1" x14ac:dyDescent="0.25"/>
    <row r="649" s="35" customFormat="1" ht="15" customHeight="1" x14ac:dyDescent="0.25"/>
    <row r="650" s="35" customFormat="1" ht="15" customHeight="1" x14ac:dyDescent="0.25"/>
    <row r="651" s="35" customFormat="1" ht="15" customHeight="1" x14ac:dyDescent="0.25"/>
    <row r="652" s="35" customFormat="1" ht="15" customHeight="1" x14ac:dyDescent="0.25"/>
    <row r="653" s="35" customFormat="1" ht="15" customHeight="1" x14ac:dyDescent="0.25"/>
    <row r="654" s="35" customFormat="1" ht="15" customHeight="1" x14ac:dyDescent="0.25"/>
    <row r="655" s="35" customFormat="1" ht="15" customHeight="1" x14ac:dyDescent="0.25"/>
    <row r="656" s="35" customFormat="1" ht="15" customHeight="1" x14ac:dyDescent="0.25"/>
    <row r="657" s="35" customFormat="1" ht="15" customHeight="1" x14ac:dyDescent="0.25"/>
    <row r="658" s="35" customFormat="1" ht="15" customHeight="1" x14ac:dyDescent="0.25"/>
    <row r="659" s="35" customFormat="1" ht="15" customHeight="1" x14ac:dyDescent="0.25"/>
    <row r="660" s="35" customFormat="1" ht="15" customHeight="1" x14ac:dyDescent="0.25"/>
    <row r="661" s="35" customFormat="1" ht="15" customHeight="1" x14ac:dyDescent="0.25"/>
    <row r="662" s="35" customFormat="1" ht="15" customHeight="1" x14ac:dyDescent="0.25"/>
    <row r="663" s="35" customFormat="1" ht="15" customHeight="1" x14ac:dyDescent="0.25"/>
    <row r="664" s="35" customFormat="1" ht="15" customHeight="1" x14ac:dyDescent="0.25"/>
    <row r="665" s="35" customFormat="1" ht="15" customHeight="1" x14ac:dyDescent="0.25"/>
    <row r="666" s="35" customFormat="1" ht="15" customHeight="1" x14ac:dyDescent="0.25"/>
    <row r="667" s="35" customFormat="1" ht="15" customHeight="1" x14ac:dyDescent="0.25"/>
    <row r="668" s="35" customFormat="1" ht="15" customHeight="1" x14ac:dyDescent="0.25"/>
    <row r="669" s="35" customFormat="1" ht="15" customHeight="1" x14ac:dyDescent="0.25"/>
    <row r="670" s="35" customFormat="1" ht="15" customHeight="1" x14ac:dyDescent="0.25"/>
    <row r="671" s="35" customFormat="1" ht="15" customHeight="1" x14ac:dyDescent="0.25"/>
    <row r="672" s="35" customFormat="1" ht="15" customHeight="1" x14ac:dyDescent="0.25"/>
    <row r="673" s="35" customFormat="1" ht="15" customHeight="1" x14ac:dyDescent="0.25"/>
    <row r="674" s="35" customFormat="1" ht="15" customHeight="1" x14ac:dyDescent="0.25"/>
    <row r="675" s="35" customFormat="1" ht="15" customHeight="1" x14ac:dyDescent="0.25"/>
    <row r="676" s="35" customFormat="1" ht="15" customHeight="1" x14ac:dyDescent="0.25"/>
    <row r="677" s="35" customFormat="1" ht="15" customHeight="1" x14ac:dyDescent="0.25"/>
    <row r="678" s="35" customFormat="1" ht="15" customHeight="1" x14ac:dyDescent="0.25"/>
    <row r="679" s="35" customFormat="1" ht="15" customHeight="1" x14ac:dyDescent="0.25"/>
    <row r="680" s="35" customFormat="1" ht="15" customHeight="1" x14ac:dyDescent="0.25"/>
    <row r="681" s="35" customFormat="1" ht="15" customHeight="1" x14ac:dyDescent="0.25"/>
    <row r="682" s="35" customFormat="1" ht="15" customHeight="1" x14ac:dyDescent="0.25"/>
    <row r="683" s="35" customFormat="1" ht="15" customHeight="1" x14ac:dyDescent="0.25"/>
    <row r="684" s="35" customFormat="1" ht="15" customHeight="1" x14ac:dyDescent="0.25"/>
    <row r="685" s="35" customFormat="1" ht="15" customHeight="1" x14ac:dyDescent="0.25"/>
    <row r="686" s="35" customFormat="1" ht="15" customHeight="1" x14ac:dyDescent="0.25"/>
    <row r="687" s="35" customFormat="1" ht="15" customHeight="1" x14ac:dyDescent="0.25"/>
    <row r="688" s="35" customFormat="1" ht="15" customHeight="1" x14ac:dyDescent="0.25"/>
    <row r="689" s="35" customFormat="1" ht="15" customHeight="1" x14ac:dyDescent="0.25"/>
    <row r="690" s="35" customFormat="1" ht="15" customHeight="1" x14ac:dyDescent="0.25"/>
    <row r="691" s="35" customFormat="1" ht="15" customHeight="1" x14ac:dyDescent="0.25"/>
    <row r="692" s="35" customFormat="1" ht="15" customHeight="1" x14ac:dyDescent="0.25"/>
    <row r="693" s="35" customFormat="1" ht="15" customHeight="1" x14ac:dyDescent="0.25"/>
    <row r="694" s="35" customFormat="1" ht="15" customHeight="1" x14ac:dyDescent="0.25"/>
    <row r="695" s="35" customFormat="1" ht="15" customHeight="1" x14ac:dyDescent="0.25"/>
    <row r="696" s="35" customFormat="1" ht="15" customHeight="1" x14ac:dyDescent="0.25"/>
    <row r="697" s="35" customFormat="1" ht="15" customHeight="1" x14ac:dyDescent="0.25"/>
    <row r="698" s="35" customFormat="1" ht="15" customHeight="1" x14ac:dyDescent="0.25"/>
    <row r="699" s="35" customFormat="1" ht="15" customHeight="1" x14ac:dyDescent="0.25"/>
    <row r="700" s="35" customFormat="1" ht="15" customHeight="1" x14ac:dyDescent="0.25"/>
    <row r="701" s="35" customFormat="1" ht="15" customHeight="1" x14ac:dyDescent="0.25"/>
    <row r="702" s="35" customFormat="1" ht="15" customHeight="1" x14ac:dyDescent="0.25"/>
    <row r="703" s="35" customFormat="1" ht="15" customHeight="1" x14ac:dyDescent="0.25"/>
    <row r="704" s="35" customFormat="1" ht="15" customHeight="1" x14ac:dyDescent="0.25"/>
    <row r="705" s="35" customFormat="1" ht="15" customHeight="1" x14ac:dyDescent="0.25"/>
    <row r="706" s="35" customFormat="1" ht="15" customHeight="1" x14ac:dyDescent="0.25"/>
    <row r="707" s="35" customFormat="1" ht="15" customHeight="1" x14ac:dyDescent="0.25"/>
    <row r="708" s="35" customFormat="1" ht="15" customHeight="1" x14ac:dyDescent="0.25"/>
    <row r="709" s="35" customFormat="1" ht="15" customHeight="1" x14ac:dyDescent="0.25"/>
    <row r="710" s="35" customFormat="1" ht="15" customHeight="1" x14ac:dyDescent="0.25"/>
    <row r="711" s="35" customFormat="1" ht="15" customHeight="1" x14ac:dyDescent="0.25"/>
    <row r="712" s="35" customFormat="1" ht="15" customHeight="1" x14ac:dyDescent="0.25"/>
    <row r="713" s="35" customFormat="1" ht="15" customHeight="1" x14ac:dyDescent="0.25"/>
    <row r="714" s="35" customFormat="1" ht="15" customHeight="1" x14ac:dyDescent="0.25"/>
    <row r="715" s="35" customFormat="1" ht="15" customHeight="1" x14ac:dyDescent="0.25"/>
    <row r="716" s="35" customFormat="1" ht="15" customHeight="1" x14ac:dyDescent="0.25"/>
    <row r="717" s="35" customFormat="1" ht="15" customHeight="1" x14ac:dyDescent="0.25"/>
    <row r="718" s="35" customFormat="1" ht="15" customHeight="1" x14ac:dyDescent="0.25"/>
    <row r="719" s="35" customFormat="1" ht="15" customHeight="1" x14ac:dyDescent="0.25"/>
    <row r="720" s="35" customFormat="1" ht="15" customHeight="1" x14ac:dyDescent="0.25"/>
    <row r="721" s="35" customFormat="1" ht="15" customHeight="1" x14ac:dyDescent="0.25"/>
    <row r="722" s="35" customFormat="1" ht="15" customHeight="1" x14ac:dyDescent="0.25"/>
    <row r="723" s="35" customFormat="1" ht="15" customHeight="1" x14ac:dyDescent="0.25"/>
    <row r="724" s="35" customFormat="1" ht="15" customHeight="1" x14ac:dyDescent="0.25"/>
    <row r="725" s="35" customFormat="1" ht="15" customHeight="1" x14ac:dyDescent="0.25"/>
    <row r="726" s="35" customFormat="1" ht="15" customHeight="1" x14ac:dyDescent="0.25"/>
    <row r="727" s="35" customFormat="1" ht="15" customHeight="1" x14ac:dyDescent="0.25"/>
    <row r="728" s="35" customFormat="1" ht="15" customHeight="1" x14ac:dyDescent="0.25"/>
    <row r="729" s="35" customFormat="1" ht="15" customHeight="1" x14ac:dyDescent="0.25"/>
    <row r="730" s="35" customFormat="1" ht="15" customHeight="1" x14ac:dyDescent="0.25"/>
    <row r="731" s="35" customFormat="1" ht="15" customHeight="1" x14ac:dyDescent="0.25"/>
    <row r="732" s="35" customFormat="1" ht="15" customHeight="1" x14ac:dyDescent="0.25"/>
    <row r="733" s="35" customFormat="1" ht="15" customHeight="1" x14ac:dyDescent="0.25"/>
    <row r="734" s="35" customFormat="1" ht="15" customHeight="1" x14ac:dyDescent="0.25"/>
    <row r="735" s="35" customFormat="1" ht="15" customHeight="1" x14ac:dyDescent="0.25"/>
    <row r="736" s="35" customFormat="1" ht="15" customHeight="1" x14ac:dyDescent="0.25"/>
    <row r="737" s="35" customFormat="1" ht="15" customHeight="1" x14ac:dyDescent="0.25"/>
    <row r="738" s="35" customFormat="1" ht="15" customHeight="1" x14ac:dyDescent="0.25"/>
    <row r="739" s="35" customFormat="1" ht="15" customHeight="1" x14ac:dyDescent="0.25"/>
    <row r="740" s="35" customFormat="1" ht="15" customHeight="1" x14ac:dyDescent="0.25"/>
    <row r="741" s="35" customFormat="1" ht="15" customHeight="1" x14ac:dyDescent="0.25"/>
    <row r="742" s="35" customFormat="1" ht="15" customHeight="1" x14ac:dyDescent="0.25"/>
    <row r="743" s="35" customFormat="1" ht="15" customHeight="1" x14ac:dyDescent="0.25"/>
    <row r="744" s="35" customFormat="1" ht="15" customHeight="1" x14ac:dyDescent="0.25"/>
    <row r="745" s="35" customFormat="1" ht="15" customHeight="1" x14ac:dyDescent="0.25"/>
    <row r="746" s="35" customFormat="1" ht="15" customHeight="1" x14ac:dyDescent="0.25"/>
    <row r="747" s="35" customFormat="1" ht="15" customHeight="1" x14ac:dyDescent="0.25"/>
    <row r="748" s="35" customFormat="1" ht="15" customHeight="1" x14ac:dyDescent="0.25"/>
    <row r="749" s="35" customFormat="1" ht="15" customHeight="1" x14ac:dyDescent="0.25"/>
    <row r="750" s="35" customFormat="1" ht="15" customHeight="1" x14ac:dyDescent="0.25"/>
    <row r="751" s="35" customFormat="1" ht="15" customHeight="1" x14ac:dyDescent="0.25"/>
    <row r="752" s="35" customFormat="1" ht="15" customHeight="1" x14ac:dyDescent="0.25"/>
    <row r="753" s="35" customFormat="1" ht="15" customHeight="1" x14ac:dyDescent="0.25"/>
    <row r="754" s="35" customFormat="1" ht="15" customHeight="1" x14ac:dyDescent="0.25"/>
    <row r="755" s="35" customFormat="1" ht="15" customHeight="1" x14ac:dyDescent="0.25"/>
    <row r="756" s="35" customFormat="1" ht="15" customHeight="1" x14ac:dyDescent="0.25"/>
    <row r="757" s="35" customFormat="1" ht="15" customHeight="1" x14ac:dyDescent="0.25"/>
    <row r="758" s="35" customFormat="1" ht="15" customHeight="1" x14ac:dyDescent="0.25"/>
    <row r="759" s="35" customFormat="1" ht="15" customHeight="1" x14ac:dyDescent="0.25"/>
    <row r="760" s="35" customFormat="1" ht="15" customHeight="1" x14ac:dyDescent="0.25"/>
    <row r="761" s="35" customFormat="1" ht="15" customHeight="1" x14ac:dyDescent="0.25"/>
    <row r="762" s="35" customFormat="1" ht="15" customHeight="1" x14ac:dyDescent="0.25"/>
    <row r="763" s="35" customFormat="1" ht="15" customHeight="1" x14ac:dyDescent="0.25"/>
    <row r="764" s="35" customFormat="1" ht="15" customHeight="1" x14ac:dyDescent="0.25"/>
    <row r="765" s="35" customFormat="1" ht="15" customHeight="1" x14ac:dyDescent="0.25"/>
    <row r="766" s="35" customFormat="1" ht="15" customHeight="1" x14ac:dyDescent="0.25"/>
    <row r="767" s="35" customFormat="1" ht="15" customHeight="1" x14ac:dyDescent="0.25"/>
    <row r="768" s="35" customFormat="1" ht="15" customHeight="1" x14ac:dyDescent="0.25"/>
    <row r="769" s="35" customFormat="1" ht="15" customHeight="1" x14ac:dyDescent="0.25"/>
    <row r="770" s="35" customFormat="1" ht="15" customHeight="1" x14ac:dyDescent="0.25"/>
    <row r="771" s="35" customFormat="1" ht="15" customHeight="1" x14ac:dyDescent="0.25"/>
    <row r="772" s="35" customFormat="1" ht="15" customHeight="1" x14ac:dyDescent="0.25"/>
    <row r="773" s="35" customFormat="1" ht="15" customHeight="1" x14ac:dyDescent="0.25"/>
    <row r="774" s="35" customFormat="1" ht="15" customHeight="1" x14ac:dyDescent="0.25"/>
    <row r="775" s="35" customFormat="1" ht="15" customHeight="1" x14ac:dyDescent="0.25"/>
    <row r="776" s="35" customFormat="1" ht="15" customHeight="1" x14ac:dyDescent="0.25"/>
    <row r="777" s="35" customFormat="1" ht="15" customHeight="1" x14ac:dyDescent="0.25"/>
    <row r="778" s="35" customFormat="1" ht="15" customHeight="1" x14ac:dyDescent="0.25"/>
    <row r="779" s="35" customFormat="1" ht="15" customHeight="1" x14ac:dyDescent="0.25"/>
    <row r="780" s="35" customFormat="1" ht="15" customHeight="1" x14ac:dyDescent="0.25"/>
    <row r="781" s="35" customFormat="1" ht="15" customHeight="1" x14ac:dyDescent="0.25"/>
    <row r="782" s="35" customFormat="1" ht="15" customHeight="1" x14ac:dyDescent="0.25"/>
    <row r="783" s="35" customFormat="1" ht="15" customHeight="1" x14ac:dyDescent="0.25"/>
    <row r="784" s="35" customFormat="1" ht="15" customHeight="1" x14ac:dyDescent="0.25"/>
    <row r="785" s="35" customFormat="1" ht="15" customHeight="1" x14ac:dyDescent="0.25"/>
    <row r="786" s="35" customFormat="1" ht="15" customHeight="1" x14ac:dyDescent="0.25"/>
    <row r="787" s="35" customFormat="1" ht="15" customHeight="1" x14ac:dyDescent="0.25"/>
    <row r="788" s="35" customFormat="1" ht="15" customHeight="1" x14ac:dyDescent="0.25"/>
    <row r="789" s="35" customFormat="1" ht="15" customHeight="1" x14ac:dyDescent="0.25"/>
    <row r="790" s="35" customFormat="1" ht="15" customHeight="1" x14ac:dyDescent="0.25"/>
    <row r="791" s="35" customFormat="1" ht="15" customHeight="1" x14ac:dyDescent="0.25"/>
    <row r="792" s="35" customFormat="1" ht="15" customHeight="1" x14ac:dyDescent="0.25"/>
    <row r="793" s="35" customFormat="1" ht="15" customHeight="1" x14ac:dyDescent="0.25"/>
    <row r="794" s="35" customFormat="1" ht="15" customHeight="1" x14ac:dyDescent="0.25"/>
    <row r="795" s="35" customFormat="1" ht="15" customHeight="1" x14ac:dyDescent="0.25"/>
    <row r="796" s="35" customFormat="1" ht="15" customHeight="1" x14ac:dyDescent="0.25"/>
    <row r="797" s="35" customFormat="1" ht="15" customHeight="1" x14ac:dyDescent="0.25"/>
    <row r="798" s="35" customFormat="1" ht="15" customHeight="1" x14ac:dyDescent="0.25"/>
    <row r="799" s="35" customFormat="1" ht="15" customHeight="1" x14ac:dyDescent="0.25"/>
    <row r="800" s="35" customFormat="1" ht="15" customHeight="1" x14ac:dyDescent="0.25"/>
    <row r="801" s="35" customFormat="1" ht="15" customHeight="1" x14ac:dyDescent="0.25"/>
    <row r="802" s="35" customFormat="1" ht="15" customHeight="1" x14ac:dyDescent="0.25"/>
    <row r="803" s="35" customFormat="1" ht="15" customHeight="1" x14ac:dyDescent="0.25"/>
    <row r="804" s="35" customFormat="1" ht="15" customHeight="1" x14ac:dyDescent="0.25"/>
    <row r="805" s="35" customFormat="1" ht="15" customHeight="1" x14ac:dyDescent="0.25"/>
    <row r="806" s="35" customFormat="1" ht="15" customHeight="1" x14ac:dyDescent="0.25"/>
    <row r="807" s="35" customFormat="1" ht="15" customHeight="1" x14ac:dyDescent="0.25"/>
    <row r="808" s="35" customFormat="1" ht="15" customHeight="1" x14ac:dyDescent="0.25"/>
    <row r="809" s="35" customFormat="1" ht="15" customHeight="1" x14ac:dyDescent="0.25"/>
    <row r="810" s="35" customFormat="1" ht="15" customHeight="1" x14ac:dyDescent="0.25"/>
    <row r="811" s="35" customFormat="1" ht="15" customHeight="1" x14ac:dyDescent="0.25"/>
    <row r="812" s="35" customFormat="1" ht="15" customHeight="1" x14ac:dyDescent="0.25"/>
    <row r="813" s="35" customFormat="1" ht="15" customHeight="1" x14ac:dyDescent="0.25"/>
    <row r="814" s="35" customFormat="1" ht="15" customHeight="1" x14ac:dyDescent="0.25"/>
    <row r="815" s="35" customFormat="1" ht="15" customHeight="1" x14ac:dyDescent="0.25"/>
    <row r="816" s="35" customFormat="1" ht="15" customHeight="1" x14ac:dyDescent="0.25"/>
    <row r="817" s="35" customFormat="1" ht="15" customHeight="1" x14ac:dyDescent="0.25"/>
    <row r="818" s="35" customFormat="1" ht="15" customHeight="1" x14ac:dyDescent="0.25"/>
    <row r="819" s="35" customFormat="1" ht="15" customHeight="1" x14ac:dyDescent="0.25"/>
    <row r="820" s="35" customFormat="1" ht="15" customHeight="1" x14ac:dyDescent="0.25"/>
    <row r="821" s="35" customFormat="1" ht="15" customHeight="1" x14ac:dyDescent="0.25"/>
    <row r="822" s="35" customFormat="1" ht="15" customHeight="1" x14ac:dyDescent="0.25"/>
    <row r="823" s="35" customFormat="1" ht="15" customHeight="1" x14ac:dyDescent="0.25"/>
    <row r="824" s="35" customFormat="1" ht="15" customHeight="1" x14ac:dyDescent="0.25"/>
    <row r="825" s="35" customFormat="1" ht="15" customHeight="1" x14ac:dyDescent="0.25"/>
    <row r="826" s="35" customFormat="1" ht="15" customHeight="1" x14ac:dyDescent="0.25"/>
    <row r="827" s="35" customFormat="1" ht="15" customHeight="1" x14ac:dyDescent="0.25"/>
    <row r="828" s="35" customFormat="1" ht="15" customHeight="1" x14ac:dyDescent="0.25"/>
    <row r="829" s="35" customFormat="1" ht="15" customHeight="1" x14ac:dyDescent="0.25"/>
    <row r="830" s="35" customFormat="1" ht="15" customHeight="1" x14ac:dyDescent="0.25"/>
    <row r="831" s="35" customFormat="1" ht="15" customHeight="1" x14ac:dyDescent="0.25"/>
    <row r="832" s="35" customFormat="1" ht="15" customHeight="1" x14ac:dyDescent="0.25"/>
    <row r="833" s="35" customFormat="1" ht="15" customHeight="1" x14ac:dyDescent="0.25"/>
    <row r="834" s="35" customFormat="1" ht="15" customHeight="1" x14ac:dyDescent="0.25"/>
    <row r="835" s="35" customFormat="1" ht="15" customHeight="1" x14ac:dyDescent="0.25"/>
    <row r="836" s="35" customFormat="1" ht="15" customHeight="1" x14ac:dyDescent="0.25"/>
    <row r="837" s="35" customFormat="1" ht="15" customHeight="1" x14ac:dyDescent="0.25"/>
    <row r="838" s="35" customFormat="1" ht="15" customHeight="1" x14ac:dyDescent="0.25"/>
    <row r="839" s="35" customFormat="1" ht="15" customHeight="1" x14ac:dyDescent="0.25"/>
    <row r="840" s="35" customFormat="1" ht="15" customHeight="1" x14ac:dyDescent="0.25"/>
    <row r="841" s="35" customFormat="1" ht="15" customHeight="1" x14ac:dyDescent="0.25"/>
    <row r="842" s="35" customFormat="1" ht="15" customHeight="1" x14ac:dyDescent="0.25"/>
    <row r="843" s="35" customFormat="1" ht="15" customHeight="1" x14ac:dyDescent="0.25"/>
    <row r="844" s="35" customFormat="1" ht="15" customHeight="1" x14ac:dyDescent="0.25"/>
    <row r="845" s="35" customFormat="1" ht="15" customHeight="1" x14ac:dyDescent="0.25"/>
    <row r="846" s="35" customFormat="1" ht="15" customHeight="1" x14ac:dyDescent="0.25"/>
    <row r="847" s="35" customFormat="1" ht="15" customHeight="1" x14ac:dyDescent="0.25"/>
    <row r="848" s="35" customFormat="1" ht="15" customHeight="1" x14ac:dyDescent="0.25"/>
    <row r="849" s="35" customFormat="1" ht="15" customHeight="1" x14ac:dyDescent="0.25"/>
    <row r="850" s="35" customFormat="1" ht="15" customHeight="1" x14ac:dyDescent="0.25"/>
    <row r="851" s="35" customFormat="1" ht="15" customHeight="1" x14ac:dyDescent="0.25"/>
    <row r="852" s="35" customFormat="1" ht="15" customHeight="1" x14ac:dyDescent="0.25"/>
    <row r="853" s="35" customFormat="1" ht="15" customHeight="1" x14ac:dyDescent="0.25"/>
    <row r="854" s="35" customFormat="1" ht="15" customHeight="1" x14ac:dyDescent="0.25"/>
    <row r="855" s="35" customFormat="1" ht="15" customHeight="1" x14ac:dyDescent="0.25"/>
    <row r="856" s="35" customFormat="1" ht="15" customHeight="1" x14ac:dyDescent="0.25"/>
    <row r="857" s="35" customFormat="1" ht="15" customHeight="1" x14ac:dyDescent="0.25"/>
    <row r="858" s="35" customFormat="1" ht="15" customHeight="1" x14ac:dyDescent="0.25"/>
    <row r="859" s="35" customFormat="1" ht="15" customHeight="1" x14ac:dyDescent="0.25"/>
    <row r="860" s="35" customFormat="1" ht="15" customHeight="1" x14ac:dyDescent="0.25"/>
    <row r="861" s="35" customFormat="1" ht="15" customHeight="1" x14ac:dyDescent="0.25"/>
    <row r="862" s="35" customFormat="1" ht="15" customHeight="1" x14ac:dyDescent="0.25"/>
    <row r="863" s="35" customFormat="1" ht="15" customHeight="1" x14ac:dyDescent="0.25"/>
    <row r="864" s="35" customFormat="1" ht="15" customHeight="1" x14ac:dyDescent="0.25"/>
    <row r="865" s="35" customFormat="1" ht="15" customHeight="1" x14ac:dyDescent="0.25"/>
    <row r="866" s="35" customFormat="1" ht="15" customHeight="1" x14ac:dyDescent="0.25"/>
    <row r="867" s="35" customFormat="1" ht="15" customHeight="1" x14ac:dyDescent="0.25"/>
    <row r="868" s="35" customFormat="1" ht="15" customHeight="1" x14ac:dyDescent="0.25"/>
    <row r="869" s="35" customFormat="1" ht="15" customHeight="1" x14ac:dyDescent="0.25"/>
    <row r="870" s="35" customFormat="1" ht="15" customHeight="1" x14ac:dyDescent="0.25"/>
    <row r="871" s="35" customFormat="1" ht="15" customHeight="1" x14ac:dyDescent="0.25"/>
    <row r="872" s="35" customFormat="1" ht="15" customHeight="1" x14ac:dyDescent="0.25"/>
    <row r="873" s="35" customFormat="1" ht="15" customHeight="1" x14ac:dyDescent="0.25"/>
    <row r="874" s="35" customFormat="1" ht="15" customHeight="1" x14ac:dyDescent="0.25"/>
    <row r="875" s="35" customFormat="1" ht="15" customHeight="1" x14ac:dyDescent="0.25"/>
    <row r="876" s="35" customFormat="1" ht="15" customHeight="1" x14ac:dyDescent="0.25"/>
    <row r="877" s="35" customFormat="1" ht="15" customHeight="1" x14ac:dyDescent="0.25"/>
    <row r="878" s="35" customFormat="1" ht="15" customHeight="1" x14ac:dyDescent="0.25"/>
    <row r="879" s="35" customFormat="1" ht="15" customHeight="1" x14ac:dyDescent="0.25"/>
    <row r="880" s="35" customFormat="1" ht="15" customHeight="1" x14ac:dyDescent="0.25"/>
    <row r="881" s="35" customFormat="1" ht="15" customHeight="1" x14ac:dyDescent="0.25"/>
    <row r="882" s="35" customFormat="1" ht="15" customHeight="1" x14ac:dyDescent="0.25"/>
    <row r="883" s="35" customFormat="1" ht="15" customHeight="1" x14ac:dyDescent="0.25"/>
    <row r="884" s="35" customFormat="1" ht="15" customHeight="1" x14ac:dyDescent="0.25"/>
    <row r="885" s="35" customFormat="1" ht="15" customHeight="1" x14ac:dyDescent="0.25"/>
    <row r="886" s="35" customFormat="1" ht="15" customHeight="1" x14ac:dyDescent="0.25"/>
    <row r="887" s="35" customFormat="1" ht="15" customHeight="1" x14ac:dyDescent="0.25"/>
    <row r="888" s="35" customFormat="1" ht="15" customHeight="1" x14ac:dyDescent="0.25"/>
    <row r="889" s="35" customFormat="1" ht="15" customHeight="1" x14ac:dyDescent="0.25"/>
    <row r="890" s="35" customFormat="1" ht="15" customHeight="1" x14ac:dyDescent="0.25"/>
    <row r="891" s="35" customFormat="1" ht="15" customHeight="1" x14ac:dyDescent="0.25"/>
    <row r="892" s="35" customFormat="1" ht="15" customHeight="1" x14ac:dyDescent="0.25"/>
    <row r="893" s="35" customFormat="1" ht="15" customHeight="1" x14ac:dyDescent="0.25"/>
    <row r="894" s="35" customFormat="1" ht="15" customHeight="1" x14ac:dyDescent="0.25"/>
    <row r="895" s="35" customFormat="1" ht="15" customHeight="1" x14ac:dyDescent="0.25"/>
    <row r="896" s="35" customFormat="1" ht="15" customHeight="1" x14ac:dyDescent="0.25"/>
    <row r="897" s="35" customFormat="1" ht="15" customHeight="1" x14ac:dyDescent="0.25"/>
    <row r="898" s="35" customFormat="1" ht="15" customHeight="1" x14ac:dyDescent="0.25"/>
    <row r="899" s="35" customFormat="1" ht="15" customHeight="1" x14ac:dyDescent="0.25"/>
    <row r="900" s="35" customFormat="1" ht="15" customHeight="1" x14ac:dyDescent="0.25"/>
    <row r="901" s="35" customFormat="1" ht="15" customHeight="1" x14ac:dyDescent="0.25"/>
    <row r="902" s="35" customFormat="1" ht="15" customHeight="1" x14ac:dyDescent="0.25"/>
    <row r="903" s="35" customFormat="1" ht="15" customHeight="1" x14ac:dyDescent="0.25"/>
    <row r="904" s="35" customFormat="1" ht="15" customHeight="1" x14ac:dyDescent="0.25"/>
    <row r="905" s="35" customFormat="1" ht="15" customHeight="1" x14ac:dyDescent="0.25"/>
    <row r="906" s="35" customFormat="1" ht="15" customHeight="1" x14ac:dyDescent="0.25"/>
    <row r="907" s="35" customFormat="1" ht="15" customHeight="1" x14ac:dyDescent="0.25"/>
    <row r="908" s="35" customFormat="1" ht="15" customHeight="1" x14ac:dyDescent="0.25"/>
    <row r="909" s="35" customFormat="1" ht="15" customHeight="1" x14ac:dyDescent="0.25"/>
    <row r="910" s="35" customFormat="1" ht="15" customHeight="1" x14ac:dyDescent="0.25"/>
    <row r="911" s="35" customFormat="1" ht="15" customHeight="1" x14ac:dyDescent="0.25"/>
    <row r="912" s="35" customFormat="1" ht="15" customHeight="1" x14ac:dyDescent="0.25"/>
    <row r="913" s="35" customFormat="1" ht="15" customHeight="1" x14ac:dyDescent="0.25"/>
    <row r="914" s="35" customFormat="1" ht="15" customHeight="1" x14ac:dyDescent="0.25"/>
    <row r="915" s="35" customFormat="1" ht="15" customHeight="1" x14ac:dyDescent="0.25"/>
    <row r="916" s="35" customFormat="1" ht="15" customHeight="1" x14ac:dyDescent="0.25"/>
    <row r="917" s="35" customFormat="1" ht="15" customHeight="1" x14ac:dyDescent="0.25"/>
    <row r="918" s="35" customFormat="1" ht="15" customHeight="1" x14ac:dyDescent="0.25"/>
    <row r="919" s="35" customFormat="1" ht="15" customHeight="1" x14ac:dyDescent="0.25"/>
    <row r="920" s="35" customFormat="1" ht="15" customHeight="1" x14ac:dyDescent="0.25"/>
    <row r="921" s="35" customFormat="1" ht="15" customHeight="1" x14ac:dyDescent="0.25"/>
    <row r="922" s="35" customFormat="1" ht="15" customHeight="1" x14ac:dyDescent="0.25"/>
    <row r="923" s="35" customFormat="1" ht="15" customHeight="1" x14ac:dyDescent="0.25"/>
    <row r="924" s="35" customFormat="1" ht="15" customHeight="1" x14ac:dyDescent="0.25"/>
    <row r="925" s="35" customFormat="1" ht="15" customHeight="1" x14ac:dyDescent="0.25"/>
    <row r="926" s="35" customFormat="1" ht="15" customHeight="1" x14ac:dyDescent="0.25"/>
    <row r="927" s="35" customFormat="1" ht="15" customHeight="1" x14ac:dyDescent="0.25"/>
    <row r="928" s="35" customFormat="1" ht="15" customHeight="1" x14ac:dyDescent="0.25"/>
    <row r="929" s="35" customFormat="1" ht="15" customHeight="1" x14ac:dyDescent="0.25"/>
    <row r="930" s="35" customFormat="1" ht="15" customHeight="1" x14ac:dyDescent="0.25"/>
    <row r="931" s="35" customFormat="1" ht="15" customHeight="1" x14ac:dyDescent="0.25"/>
    <row r="932" s="35" customFormat="1" ht="15" customHeight="1" x14ac:dyDescent="0.25"/>
    <row r="933" s="35" customFormat="1" ht="15" customHeight="1" x14ac:dyDescent="0.25"/>
    <row r="934" s="35" customFormat="1" ht="15" customHeight="1" x14ac:dyDescent="0.25"/>
    <row r="935" s="35" customFormat="1" ht="15" customHeight="1" x14ac:dyDescent="0.25"/>
    <row r="936" s="35" customFormat="1" ht="15" customHeight="1" x14ac:dyDescent="0.25"/>
    <row r="937" s="35" customFormat="1" ht="15" customHeight="1" x14ac:dyDescent="0.25"/>
    <row r="938" s="35" customFormat="1" ht="15" customHeight="1" x14ac:dyDescent="0.25"/>
    <row r="939" s="35" customFormat="1" ht="15" customHeight="1" x14ac:dyDescent="0.25"/>
    <row r="940" s="35" customFormat="1" ht="15" customHeight="1" x14ac:dyDescent="0.25"/>
    <row r="941" s="35" customFormat="1" ht="15" customHeight="1" x14ac:dyDescent="0.25"/>
    <row r="942" s="35" customFormat="1" ht="15" customHeight="1" x14ac:dyDescent="0.25"/>
    <row r="943" s="35" customFormat="1" ht="15" customHeight="1" x14ac:dyDescent="0.25"/>
    <row r="944" s="35" customFormat="1" ht="15" customHeight="1" x14ac:dyDescent="0.25"/>
    <row r="945" s="35" customFormat="1" ht="15" customHeight="1" x14ac:dyDescent="0.25"/>
    <row r="946" s="35" customFormat="1" ht="15" customHeight="1" x14ac:dyDescent="0.25"/>
    <row r="947" s="35" customFormat="1" ht="15" customHeight="1" x14ac:dyDescent="0.25"/>
    <row r="948" s="35" customFormat="1" ht="15" customHeight="1" x14ac:dyDescent="0.25"/>
    <row r="949" s="35" customFormat="1" ht="15" customHeight="1" x14ac:dyDescent="0.25"/>
    <row r="950" s="35" customFormat="1" ht="15" customHeight="1" x14ac:dyDescent="0.25"/>
    <row r="951" s="35" customFormat="1" ht="15" customHeight="1" x14ac:dyDescent="0.25"/>
    <row r="952" s="35" customFormat="1" ht="15" customHeight="1" x14ac:dyDescent="0.25"/>
    <row r="953" s="35" customFormat="1" ht="15" customHeight="1" x14ac:dyDescent="0.25"/>
    <row r="954" s="35" customFormat="1" ht="15" customHeight="1" x14ac:dyDescent="0.25"/>
    <row r="955" s="35" customFormat="1" ht="15" customHeight="1" x14ac:dyDescent="0.25"/>
    <row r="956" s="35" customFormat="1" ht="15" customHeight="1" x14ac:dyDescent="0.25"/>
    <row r="957" s="35" customFormat="1" ht="15" customHeight="1" x14ac:dyDescent="0.25"/>
    <row r="958" s="35" customFormat="1" ht="15" customHeight="1" x14ac:dyDescent="0.25"/>
    <row r="959" s="35" customFormat="1" ht="15" customHeight="1" x14ac:dyDescent="0.25"/>
    <row r="960" s="35" customFormat="1" ht="15" customHeight="1" x14ac:dyDescent="0.25"/>
    <row r="961" s="35" customFormat="1" ht="15" customHeight="1" x14ac:dyDescent="0.25"/>
    <row r="962" s="35" customFormat="1" ht="15" customHeight="1" x14ac:dyDescent="0.25"/>
    <row r="963" s="35" customFormat="1" ht="15" customHeight="1" x14ac:dyDescent="0.25"/>
    <row r="964" s="35" customFormat="1" ht="15" customHeight="1" x14ac:dyDescent="0.25"/>
    <row r="965" s="35" customFormat="1" ht="15" customHeight="1" x14ac:dyDescent="0.25"/>
    <row r="966" s="35" customFormat="1" ht="15" customHeight="1" x14ac:dyDescent="0.25"/>
    <row r="967" s="35" customFormat="1" ht="15" customHeight="1" x14ac:dyDescent="0.25"/>
    <row r="968" s="35" customFormat="1" ht="15" customHeight="1" x14ac:dyDescent="0.25"/>
    <row r="969" s="35" customFormat="1" ht="15" customHeight="1" x14ac:dyDescent="0.25"/>
    <row r="970" s="35" customFormat="1" ht="15" customHeight="1" x14ac:dyDescent="0.25"/>
    <row r="971" s="35" customFormat="1" ht="15" customHeight="1" x14ac:dyDescent="0.25"/>
    <row r="972" s="35" customFormat="1" ht="15" customHeight="1" x14ac:dyDescent="0.25"/>
    <row r="973" s="35" customFormat="1" ht="15" customHeight="1" x14ac:dyDescent="0.25"/>
    <row r="974" s="35" customFormat="1" ht="15" customHeight="1" x14ac:dyDescent="0.25"/>
    <row r="975" s="35" customFormat="1" ht="15" customHeight="1" x14ac:dyDescent="0.25"/>
    <row r="976" s="35" customFormat="1" ht="15" customHeight="1" x14ac:dyDescent="0.25"/>
    <row r="977" s="35" customFormat="1" ht="15" customHeight="1" x14ac:dyDescent="0.25"/>
    <row r="978" s="35" customFormat="1" ht="15" customHeight="1" x14ac:dyDescent="0.25"/>
    <row r="979" s="35" customFormat="1" ht="15" customHeight="1" x14ac:dyDescent="0.25"/>
    <row r="980" s="35" customFormat="1" ht="15" customHeight="1" x14ac:dyDescent="0.25"/>
    <row r="981" s="35" customFormat="1" ht="15" customHeight="1" x14ac:dyDescent="0.25"/>
    <row r="982" s="35" customFormat="1" ht="15" customHeight="1" x14ac:dyDescent="0.25"/>
    <row r="983" s="35" customFormat="1" ht="15" customHeight="1" x14ac:dyDescent="0.25"/>
    <row r="984" s="35" customFormat="1" ht="15" customHeight="1" x14ac:dyDescent="0.25"/>
    <row r="985" s="35" customFormat="1" ht="15" customHeight="1" x14ac:dyDescent="0.25"/>
    <row r="986" s="35" customFormat="1" ht="15" customHeight="1" x14ac:dyDescent="0.25"/>
    <row r="987" s="35" customFormat="1" ht="15" customHeight="1" x14ac:dyDescent="0.25"/>
    <row r="988" s="35" customFormat="1" ht="15" customHeight="1" x14ac:dyDescent="0.25"/>
    <row r="989" s="35" customFormat="1" ht="15" customHeight="1" x14ac:dyDescent="0.25"/>
    <row r="990" s="35" customFormat="1" ht="15" customHeight="1" x14ac:dyDescent="0.25"/>
    <row r="991" s="35" customFormat="1" ht="15" customHeight="1" x14ac:dyDescent="0.25"/>
    <row r="992" s="35" customFormat="1" ht="15" customHeight="1" x14ac:dyDescent="0.25"/>
    <row r="993" s="35" customFormat="1" ht="15" customHeight="1" x14ac:dyDescent="0.25"/>
    <row r="994" s="35" customFormat="1" ht="15" customHeight="1" x14ac:dyDescent="0.25"/>
    <row r="995" s="35" customFormat="1" ht="15" customHeight="1" x14ac:dyDescent="0.25"/>
    <row r="996" s="35" customFormat="1" ht="15" customHeight="1" x14ac:dyDescent="0.25"/>
    <row r="997" s="35" customFormat="1" ht="15" customHeight="1" x14ac:dyDescent="0.25"/>
    <row r="998" s="35" customFormat="1" ht="15" customHeight="1" x14ac:dyDescent="0.25"/>
    <row r="999" s="35" customFormat="1" ht="15" customHeight="1" x14ac:dyDescent="0.25"/>
    <row r="1000" s="35" customFormat="1" ht="15" customHeight="1" x14ac:dyDescent="0.25"/>
    <row r="1001" s="35" customFormat="1" ht="15" customHeight="1" x14ac:dyDescent="0.25"/>
    <row r="1002" s="35" customFormat="1" ht="15" customHeight="1" x14ac:dyDescent="0.25"/>
    <row r="1003" s="35" customFormat="1" ht="15" customHeight="1" x14ac:dyDescent="0.25"/>
    <row r="1004" s="35" customFormat="1" ht="15" customHeight="1" x14ac:dyDescent="0.25"/>
    <row r="1005" s="35" customFormat="1" ht="15" customHeight="1" x14ac:dyDescent="0.25"/>
    <row r="1006" s="35" customFormat="1" ht="15" customHeight="1" x14ac:dyDescent="0.25"/>
    <row r="1007" s="35" customFormat="1" ht="15" customHeight="1" x14ac:dyDescent="0.25"/>
    <row r="1008" s="35" customFormat="1" ht="15" customHeight="1" x14ac:dyDescent="0.25"/>
    <row r="1009" s="35" customFormat="1" ht="15" customHeight="1" x14ac:dyDescent="0.25"/>
    <row r="1010" s="35" customFormat="1" ht="15" customHeight="1" x14ac:dyDescent="0.25"/>
    <row r="1011" s="35" customFormat="1" ht="15" customHeight="1" x14ac:dyDescent="0.25"/>
    <row r="1012" s="35" customFormat="1" ht="15" customHeight="1" x14ac:dyDescent="0.25"/>
    <row r="1013" s="35" customFormat="1" ht="15" customHeight="1" x14ac:dyDescent="0.25"/>
    <row r="1014" s="35" customFormat="1" ht="15" customHeight="1" x14ac:dyDescent="0.25"/>
    <row r="1015" s="35" customFormat="1" ht="15" customHeight="1" x14ac:dyDescent="0.25"/>
    <row r="1016" s="35" customFormat="1" ht="15" customHeight="1" x14ac:dyDescent="0.25"/>
    <row r="1017" s="35" customFormat="1" ht="15" customHeight="1" x14ac:dyDescent="0.25"/>
    <row r="1018" s="35" customFormat="1" ht="15" customHeight="1" x14ac:dyDescent="0.25"/>
    <row r="1019" s="35" customFormat="1" ht="15" customHeight="1" x14ac:dyDescent="0.25"/>
    <row r="1020" s="35" customFormat="1" ht="15" customHeight="1" x14ac:dyDescent="0.25"/>
    <row r="1021" s="35" customFormat="1" ht="15" customHeight="1" x14ac:dyDescent="0.25"/>
    <row r="1022" s="35" customFormat="1" ht="15" customHeight="1" x14ac:dyDescent="0.25"/>
    <row r="1023" s="35" customFormat="1" ht="15" customHeight="1" x14ac:dyDescent="0.25"/>
    <row r="1024" s="35" customFormat="1" ht="15" customHeight="1" x14ac:dyDescent="0.25"/>
    <row r="1025" s="35" customFormat="1" ht="15" customHeight="1" x14ac:dyDescent="0.25"/>
    <row r="1026" s="35" customFormat="1" ht="15" customHeight="1" x14ac:dyDescent="0.25"/>
    <row r="1027" s="35" customFormat="1" ht="15" customHeight="1" x14ac:dyDescent="0.25"/>
    <row r="1028" s="35" customFormat="1" ht="15" customHeight="1" x14ac:dyDescent="0.25"/>
    <row r="1029" s="35" customFormat="1" ht="15" customHeight="1" x14ac:dyDescent="0.25"/>
    <row r="1030" s="35" customFormat="1" ht="15" customHeight="1" x14ac:dyDescent="0.25"/>
    <row r="1031" s="35" customFormat="1" ht="15" customHeight="1" x14ac:dyDescent="0.25"/>
    <row r="1032" s="35" customFormat="1" ht="15" customHeight="1" x14ac:dyDescent="0.25"/>
    <row r="1033" s="35" customFormat="1" ht="15" customHeight="1" x14ac:dyDescent="0.25"/>
    <row r="1034" s="35" customFormat="1" ht="15" customHeight="1" x14ac:dyDescent="0.25"/>
    <row r="1035" s="35" customFormat="1" ht="15" customHeight="1" x14ac:dyDescent="0.25"/>
    <row r="1036" s="35" customFormat="1" ht="15" customHeight="1" x14ac:dyDescent="0.25"/>
    <row r="1037" s="35" customFormat="1" ht="15" customHeight="1" x14ac:dyDescent="0.25"/>
    <row r="1038" s="35" customFormat="1" ht="15" customHeight="1" x14ac:dyDescent="0.25"/>
    <row r="1039" s="35" customFormat="1" ht="15" customHeight="1" x14ac:dyDescent="0.25"/>
    <row r="1040" s="35" customFormat="1" ht="15" customHeight="1" x14ac:dyDescent="0.25"/>
    <row r="1041" s="35" customFormat="1" ht="15" customHeight="1" x14ac:dyDescent="0.25"/>
    <row r="1042" s="35" customFormat="1" ht="15" customHeight="1" x14ac:dyDescent="0.25"/>
    <row r="1043" s="35" customFormat="1" ht="15" customHeight="1" x14ac:dyDescent="0.25"/>
    <row r="1044" s="35" customFormat="1" ht="15" customHeight="1" x14ac:dyDescent="0.25"/>
    <row r="1045" s="35" customFormat="1" ht="15" customHeight="1" x14ac:dyDescent="0.25"/>
    <row r="1046" s="35" customFormat="1" ht="15" customHeight="1" x14ac:dyDescent="0.25"/>
    <row r="1047" s="35" customFormat="1" ht="15" customHeight="1" x14ac:dyDescent="0.25"/>
    <row r="1048" s="35" customFormat="1" ht="15" customHeight="1" x14ac:dyDescent="0.25"/>
    <row r="1049" s="35" customFormat="1" ht="15" customHeight="1" x14ac:dyDescent="0.25"/>
    <row r="1050" s="35" customFormat="1" ht="15" customHeight="1" x14ac:dyDescent="0.25"/>
    <row r="1051" s="35" customFormat="1" ht="15" customHeight="1" x14ac:dyDescent="0.25"/>
    <row r="1052" s="35" customFormat="1" ht="15" customHeight="1" x14ac:dyDescent="0.25"/>
    <row r="1053" s="35" customFormat="1" ht="15" customHeight="1" x14ac:dyDescent="0.25"/>
    <row r="1054" s="35" customFormat="1" ht="15" customHeight="1" x14ac:dyDescent="0.25"/>
    <row r="1055" s="35" customFormat="1" ht="15" customHeight="1" x14ac:dyDescent="0.25"/>
    <row r="1056" s="35" customFormat="1" ht="15" customHeight="1" x14ac:dyDescent="0.25"/>
    <row r="1057" s="35" customFormat="1" ht="15" customHeight="1" x14ac:dyDescent="0.25"/>
    <row r="1058" s="35" customFormat="1" ht="15" customHeight="1" x14ac:dyDescent="0.25"/>
    <row r="1059" s="35" customFormat="1" ht="15" customHeight="1" x14ac:dyDescent="0.25"/>
    <row r="1060" s="35" customFormat="1" ht="15" customHeight="1" x14ac:dyDescent="0.25"/>
    <row r="1061" s="35" customFormat="1" ht="15" customHeight="1" x14ac:dyDescent="0.25"/>
    <row r="1062" s="35" customFormat="1" ht="15" customHeight="1" x14ac:dyDescent="0.25"/>
    <row r="1063" s="35" customFormat="1" ht="15" customHeight="1" x14ac:dyDescent="0.25"/>
    <row r="1064" s="35" customFormat="1" ht="15" customHeight="1" x14ac:dyDescent="0.25"/>
    <row r="1065" s="35" customFormat="1" ht="15" customHeight="1" x14ac:dyDescent="0.25"/>
    <row r="1066" s="35" customFormat="1" ht="15" customHeight="1" x14ac:dyDescent="0.25"/>
    <row r="1067" s="35" customFormat="1" ht="15" customHeight="1" x14ac:dyDescent="0.25"/>
    <row r="1068" s="35" customFormat="1" ht="15" customHeight="1" x14ac:dyDescent="0.25"/>
    <row r="1069" s="35" customFormat="1" ht="15" customHeight="1" x14ac:dyDescent="0.25"/>
    <row r="1070" s="35" customFormat="1" ht="15" customHeight="1" x14ac:dyDescent="0.25"/>
    <row r="1071" s="35" customFormat="1" ht="15" customHeight="1" x14ac:dyDescent="0.25"/>
    <row r="1072" s="35" customFormat="1" ht="15" customHeight="1" x14ac:dyDescent="0.25"/>
    <row r="1073" s="35" customFormat="1" ht="15" customHeight="1" x14ac:dyDescent="0.25"/>
    <row r="1074" s="35" customFormat="1" ht="15" customHeight="1" x14ac:dyDescent="0.25"/>
    <row r="1075" s="35" customFormat="1" ht="15" customHeight="1" x14ac:dyDescent="0.25"/>
    <row r="1076" s="35" customFormat="1" ht="15" customHeight="1" x14ac:dyDescent="0.25"/>
    <row r="1077" s="35" customFormat="1" ht="15" customHeight="1" x14ac:dyDescent="0.25"/>
    <row r="1078" s="35" customFormat="1" ht="15" customHeight="1" x14ac:dyDescent="0.25"/>
    <row r="1079" s="35" customFormat="1" ht="15" customHeight="1" x14ac:dyDescent="0.25"/>
    <row r="1080" s="35" customFormat="1" ht="15" customHeight="1" x14ac:dyDescent="0.25"/>
    <row r="1081" s="35" customFormat="1" ht="15" customHeight="1" x14ac:dyDescent="0.25"/>
    <row r="1082" s="35" customFormat="1" ht="15" customHeight="1" x14ac:dyDescent="0.25"/>
    <row r="1083" s="35" customFormat="1" ht="15" customHeight="1" x14ac:dyDescent="0.25"/>
    <row r="1084" s="35" customFormat="1" ht="15" customHeight="1" x14ac:dyDescent="0.25"/>
    <row r="1085" s="35" customFormat="1" ht="15" customHeight="1" x14ac:dyDescent="0.25"/>
    <row r="1086" s="35" customFormat="1" ht="15" customHeight="1" x14ac:dyDescent="0.25"/>
    <row r="1087" s="35" customFormat="1" ht="15" customHeight="1" x14ac:dyDescent="0.25"/>
    <row r="1088" s="35" customFormat="1" ht="15" customHeight="1" x14ac:dyDescent="0.25"/>
    <row r="1089" s="35" customFormat="1" ht="15" customHeight="1" x14ac:dyDescent="0.25"/>
    <row r="1090" s="35" customFormat="1" ht="15" customHeight="1" x14ac:dyDescent="0.25"/>
    <row r="1091" s="35" customFormat="1" ht="15" customHeight="1" x14ac:dyDescent="0.25"/>
    <row r="1092" s="35" customFormat="1" ht="15" customHeight="1" x14ac:dyDescent="0.25"/>
    <row r="1093" s="35" customFormat="1" ht="15" customHeight="1" x14ac:dyDescent="0.25"/>
    <row r="1094" s="35" customFormat="1" ht="15" customHeight="1" x14ac:dyDescent="0.25"/>
    <row r="1095" s="35" customFormat="1" ht="15" customHeight="1" x14ac:dyDescent="0.25"/>
    <row r="1096" s="35" customFormat="1" ht="15" customHeight="1" x14ac:dyDescent="0.25"/>
    <row r="1097" s="35" customFormat="1" ht="15" customHeight="1" x14ac:dyDescent="0.25"/>
    <row r="1098" s="35" customFormat="1" ht="15" customHeight="1" x14ac:dyDescent="0.25"/>
    <row r="1099" s="35" customFormat="1" ht="15" customHeight="1" x14ac:dyDescent="0.25"/>
    <row r="1100" s="35" customFormat="1" ht="15" customHeight="1" x14ac:dyDescent="0.25"/>
    <row r="1101" s="35" customFormat="1" ht="15" customHeight="1" x14ac:dyDescent="0.25"/>
    <row r="1102" s="35" customFormat="1" ht="15" customHeight="1" x14ac:dyDescent="0.25"/>
    <row r="1103" s="35" customFormat="1" ht="15" customHeight="1" x14ac:dyDescent="0.25"/>
    <row r="1104" s="35" customFormat="1" ht="15" customHeight="1" x14ac:dyDescent="0.25"/>
    <row r="1105" s="35" customFormat="1" ht="15" customHeight="1" x14ac:dyDescent="0.25"/>
    <row r="1106" s="35" customFormat="1" ht="15" customHeight="1" x14ac:dyDescent="0.25"/>
    <row r="1107" s="35" customFormat="1" ht="15" customHeight="1" x14ac:dyDescent="0.25"/>
    <row r="1108" s="35" customFormat="1" ht="15" customHeight="1" x14ac:dyDescent="0.25"/>
    <row r="1109" s="35" customFormat="1" ht="15" customHeight="1" x14ac:dyDescent="0.25"/>
    <row r="1110" s="35" customFormat="1" ht="15" customHeight="1" x14ac:dyDescent="0.25"/>
    <row r="1111" s="35" customFormat="1" ht="15" customHeight="1" x14ac:dyDescent="0.25"/>
    <row r="1112" s="35" customFormat="1" ht="15" customHeight="1" x14ac:dyDescent="0.25"/>
    <row r="1113" s="35" customFormat="1" ht="15" customHeight="1" x14ac:dyDescent="0.25"/>
    <row r="1114" s="35" customFormat="1" ht="15" customHeight="1" x14ac:dyDescent="0.25"/>
    <row r="1115" s="35" customFormat="1" ht="15" customHeight="1" x14ac:dyDescent="0.25"/>
    <row r="1116" s="35" customFormat="1" ht="15" customHeight="1" x14ac:dyDescent="0.25"/>
    <row r="1117" s="35" customFormat="1" ht="15" customHeight="1" x14ac:dyDescent="0.25"/>
    <row r="1118" s="35" customFormat="1" ht="15" customHeight="1" x14ac:dyDescent="0.25"/>
    <row r="1119" s="35" customFormat="1" ht="15" customHeight="1" x14ac:dyDescent="0.25"/>
    <row r="1120" s="35" customFormat="1" ht="15" customHeight="1" x14ac:dyDescent="0.25"/>
    <row r="1121" s="35" customFormat="1" ht="15" customHeight="1" x14ac:dyDescent="0.25"/>
    <row r="1122" s="35" customFormat="1" ht="15" customHeight="1" x14ac:dyDescent="0.25"/>
    <row r="1123" s="35" customFormat="1" ht="15" customHeight="1" x14ac:dyDescent="0.25"/>
    <row r="1124" s="35" customFormat="1" ht="15" customHeight="1" x14ac:dyDescent="0.25"/>
    <row r="1125" s="35" customFormat="1" ht="15" customHeight="1" x14ac:dyDescent="0.25"/>
    <row r="1126" s="35" customFormat="1" ht="15" customHeight="1" x14ac:dyDescent="0.25"/>
    <row r="1127" s="35" customFormat="1" ht="15" customHeight="1" x14ac:dyDescent="0.25"/>
    <row r="1128" s="35" customFormat="1" ht="15" customHeight="1" x14ac:dyDescent="0.25"/>
    <row r="1129" s="35" customFormat="1" ht="15" customHeight="1" x14ac:dyDescent="0.25"/>
    <row r="1130" s="35" customFormat="1" ht="15" customHeight="1" x14ac:dyDescent="0.25"/>
    <row r="1131" s="35" customFormat="1" ht="15" customHeight="1" x14ac:dyDescent="0.25"/>
    <row r="1132" s="35" customFormat="1" ht="15" customHeight="1" x14ac:dyDescent="0.25"/>
    <row r="1133" s="35" customFormat="1" ht="15" customHeight="1" x14ac:dyDescent="0.25"/>
    <row r="1134" s="35" customFormat="1" ht="15" customHeight="1" x14ac:dyDescent="0.25"/>
    <row r="1135" s="35" customFormat="1" ht="15" customHeight="1" x14ac:dyDescent="0.25"/>
    <row r="1136" s="35" customFormat="1" ht="15" customHeight="1" x14ac:dyDescent="0.25"/>
    <row r="1137" s="35" customFormat="1" ht="15" customHeight="1" x14ac:dyDescent="0.25"/>
    <row r="1138" s="35" customFormat="1" ht="15" customHeight="1" x14ac:dyDescent="0.25"/>
    <row r="1139" s="35" customFormat="1" ht="15" customHeight="1" x14ac:dyDescent="0.25"/>
    <row r="1140" s="35" customFormat="1" ht="15" customHeight="1" x14ac:dyDescent="0.25"/>
    <row r="1141" s="35" customFormat="1" ht="15" customHeight="1" x14ac:dyDescent="0.25"/>
    <row r="1142" s="35" customFormat="1" ht="15" customHeight="1" x14ac:dyDescent="0.25"/>
    <row r="1143" s="35" customFormat="1" ht="15" customHeight="1" x14ac:dyDescent="0.25"/>
    <row r="1144" s="35" customFormat="1" ht="15" customHeight="1" x14ac:dyDescent="0.25"/>
    <row r="1145" s="35" customFormat="1" ht="15" customHeight="1" x14ac:dyDescent="0.25"/>
    <row r="1146" s="35" customFormat="1" ht="15" customHeight="1" x14ac:dyDescent="0.25"/>
    <row r="1147" s="35" customFormat="1" ht="15" customHeight="1" x14ac:dyDescent="0.25"/>
    <row r="1148" s="35" customFormat="1" ht="15" customHeight="1" x14ac:dyDescent="0.25"/>
    <row r="1149" s="35" customFormat="1" ht="15" customHeight="1" x14ac:dyDescent="0.25"/>
    <row r="1150" s="35" customFormat="1" ht="15" customHeight="1" x14ac:dyDescent="0.25"/>
    <row r="1151" s="35" customFormat="1" ht="15" customHeight="1" x14ac:dyDescent="0.25"/>
    <row r="1152" s="35" customFormat="1" ht="15" customHeight="1" x14ac:dyDescent="0.25"/>
    <row r="1153" s="35" customFormat="1" ht="15" customHeight="1" x14ac:dyDescent="0.25"/>
    <row r="1154" s="35" customFormat="1" ht="15" customHeight="1" x14ac:dyDescent="0.25"/>
    <row r="1155" s="35" customFormat="1" ht="15" customHeight="1" x14ac:dyDescent="0.25"/>
    <row r="1156" s="35" customFormat="1" ht="15" customHeight="1" x14ac:dyDescent="0.25"/>
    <row r="1157" s="35" customFormat="1" ht="15" customHeight="1" x14ac:dyDescent="0.25"/>
    <row r="1158" s="35" customFormat="1" ht="15" customHeight="1" x14ac:dyDescent="0.25"/>
    <row r="1159" s="35" customFormat="1" ht="15" customHeight="1" x14ac:dyDescent="0.25"/>
    <row r="1160" s="35" customFormat="1" ht="15" customHeight="1" x14ac:dyDescent="0.25"/>
    <row r="1161" s="35" customFormat="1" ht="15" customHeight="1" x14ac:dyDescent="0.25"/>
    <row r="1162" s="35" customFormat="1" ht="15" customHeight="1" x14ac:dyDescent="0.25"/>
    <row r="1163" s="35" customFormat="1" ht="15" customHeight="1" x14ac:dyDescent="0.25"/>
    <row r="1164" s="35" customFormat="1" ht="15" customHeight="1" x14ac:dyDescent="0.25"/>
    <row r="1165" s="35" customFormat="1" ht="15" customHeight="1" x14ac:dyDescent="0.25"/>
    <row r="1166" s="35" customFormat="1" ht="15" customHeight="1" x14ac:dyDescent="0.25"/>
    <row r="1167" s="35" customFormat="1" ht="15" customHeight="1" x14ac:dyDescent="0.25"/>
    <row r="1168" s="35" customFormat="1" ht="15" customHeight="1" x14ac:dyDescent="0.25"/>
    <row r="1169" s="35" customFormat="1" ht="15" customHeight="1" x14ac:dyDescent="0.25"/>
    <row r="1170" s="35" customFormat="1" ht="15" customHeight="1" x14ac:dyDescent="0.25"/>
    <row r="1171" s="35" customFormat="1" ht="15" customHeight="1" x14ac:dyDescent="0.25"/>
    <row r="1172" s="35" customFormat="1" ht="15" customHeight="1" x14ac:dyDescent="0.25"/>
    <row r="1173" s="35" customFormat="1" ht="15" customHeight="1" x14ac:dyDescent="0.25"/>
    <row r="1174" s="35" customFormat="1" ht="15" customHeight="1" x14ac:dyDescent="0.25"/>
    <row r="1175" s="35" customFormat="1" ht="15" customHeight="1" x14ac:dyDescent="0.25"/>
    <row r="1176" s="35" customFormat="1" ht="15" customHeight="1" x14ac:dyDescent="0.25"/>
    <row r="1177" s="35" customFormat="1" ht="15" customHeight="1" x14ac:dyDescent="0.25"/>
    <row r="1178" s="35" customFormat="1" ht="15" customHeight="1" x14ac:dyDescent="0.25"/>
    <row r="1179" s="35" customFormat="1" ht="15" customHeight="1" x14ac:dyDescent="0.25"/>
    <row r="1180" s="35" customFormat="1" ht="15" customHeight="1" x14ac:dyDescent="0.25"/>
    <row r="1181" s="35" customFormat="1" ht="15" customHeight="1" x14ac:dyDescent="0.25"/>
    <row r="1182" s="35" customFormat="1" ht="15" customHeight="1" x14ac:dyDescent="0.25"/>
    <row r="1183" s="35" customFormat="1" ht="15" customHeight="1" x14ac:dyDescent="0.25"/>
    <row r="1184" s="35" customFormat="1" ht="15" customHeight="1" x14ac:dyDescent="0.25"/>
    <row r="1185" s="35" customFormat="1" ht="15" customHeight="1" x14ac:dyDescent="0.25"/>
    <row r="1186" s="35" customFormat="1" ht="15" customHeight="1" x14ac:dyDescent="0.25"/>
    <row r="1187" s="35" customFormat="1" ht="15" customHeight="1" x14ac:dyDescent="0.25"/>
    <row r="1188" s="35" customFormat="1" ht="15" customHeight="1" x14ac:dyDescent="0.25"/>
    <row r="1189" s="35" customFormat="1" ht="15" customHeight="1" x14ac:dyDescent="0.25"/>
    <row r="1190" s="35" customFormat="1" ht="15" customHeight="1" x14ac:dyDescent="0.25"/>
    <row r="1191" s="35" customFormat="1" ht="15" customHeight="1" x14ac:dyDescent="0.25"/>
    <row r="1192" s="35" customFormat="1" ht="15" customHeight="1" x14ac:dyDescent="0.25"/>
    <row r="1193" s="35" customFormat="1" ht="15" customHeight="1" x14ac:dyDescent="0.25"/>
    <row r="1194" s="35" customFormat="1" ht="15" customHeight="1" x14ac:dyDescent="0.25"/>
    <row r="1195" s="35" customFormat="1" ht="15" customHeight="1" x14ac:dyDescent="0.25"/>
    <row r="1196" s="35" customFormat="1" ht="15" customHeight="1" x14ac:dyDescent="0.25"/>
    <row r="1197" s="35" customFormat="1" ht="15" customHeight="1" x14ac:dyDescent="0.25"/>
    <row r="1198" s="35" customFormat="1" ht="15" customHeight="1" x14ac:dyDescent="0.25"/>
    <row r="1199" s="35" customFormat="1" ht="15" customHeight="1" x14ac:dyDescent="0.25"/>
    <row r="1200" s="35" customFormat="1" ht="15" customHeight="1" x14ac:dyDescent="0.25"/>
    <row r="1201" s="35" customFormat="1" ht="15" customHeight="1" x14ac:dyDescent="0.25"/>
    <row r="1202" s="35" customFormat="1" ht="15" customHeight="1" x14ac:dyDescent="0.25"/>
    <row r="1203" s="35" customFormat="1" ht="15" customHeight="1" x14ac:dyDescent="0.25"/>
    <row r="1204" s="35" customFormat="1" ht="15" customHeight="1" x14ac:dyDescent="0.25"/>
    <row r="1205" s="35" customFormat="1" ht="15" customHeight="1" x14ac:dyDescent="0.25"/>
    <row r="1206" s="35" customFormat="1" ht="15" customHeight="1" x14ac:dyDescent="0.25"/>
    <row r="1207" s="35" customFormat="1" ht="15" customHeight="1" x14ac:dyDescent="0.25"/>
    <row r="1208" s="35" customFormat="1" ht="15" customHeight="1" x14ac:dyDescent="0.25"/>
    <row r="1209" s="35" customFormat="1" ht="15" customHeight="1" x14ac:dyDescent="0.25"/>
    <row r="1210" s="35" customFormat="1" ht="15" customHeight="1" x14ac:dyDescent="0.25"/>
    <row r="1211" s="35" customFormat="1" ht="15" customHeight="1" x14ac:dyDescent="0.25"/>
    <row r="1212" s="35" customFormat="1" ht="15" customHeight="1" x14ac:dyDescent="0.25"/>
    <row r="1213" s="35" customFormat="1" ht="15" customHeight="1" x14ac:dyDescent="0.25"/>
    <row r="1214" s="35" customFormat="1" ht="15" customHeight="1" x14ac:dyDescent="0.25"/>
    <row r="1215" s="35" customFormat="1" ht="15" customHeight="1" x14ac:dyDescent="0.25"/>
    <row r="1216" s="35" customFormat="1" ht="15" customHeight="1" x14ac:dyDescent="0.25"/>
    <row r="1217" s="35" customFormat="1" ht="15" customHeight="1" x14ac:dyDescent="0.25"/>
    <row r="1218" s="35" customFormat="1" ht="15" customHeight="1" x14ac:dyDescent="0.25"/>
    <row r="1219" s="35" customFormat="1" ht="15" customHeight="1" x14ac:dyDescent="0.25"/>
    <row r="1220" s="35" customFormat="1" ht="15" customHeight="1" x14ac:dyDescent="0.25"/>
    <row r="1221" s="35" customFormat="1" ht="15" customHeight="1" x14ac:dyDescent="0.25"/>
    <row r="1222" s="35" customFormat="1" ht="15" customHeight="1" x14ac:dyDescent="0.25"/>
    <row r="1223" s="35" customFormat="1" ht="15" customHeight="1" x14ac:dyDescent="0.25"/>
    <row r="1224" s="35" customFormat="1" ht="15" customHeight="1" x14ac:dyDescent="0.25"/>
    <row r="1225" s="35" customFormat="1" ht="15" customHeight="1" x14ac:dyDescent="0.25"/>
    <row r="1226" s="35" customFormat="1" ht="15" customHeight="1" x14ac:dyDescent="0.25"/>
    <row r="1227" s="35" customFormat="1" ht="15" customHeight="1" x14ac:dyDescent="0.25"/>
    <row r="1228" s="35" customFormat="1" ht="15" customHeight="1" x14ac:dyDescent="0.25"/>
    <row r="1229" s="35" customFormat="1" ht="15" customHeight="1" x14ac:dyDescent="0.25"/>
    <row r="1230" s="35" customFormat="1" ht="15" customHeight="1" x14ac:dyDescent="0.25"/>
    <row r="1231" s="35" customFormat="1" ht="15" customHeight="1" x14ac:dyDescent="0.25"/>
    <row r="1232" s="35" customFormat="1" ht="15" customHeight="1" x14ac:dyDescent="0.25"/>
    <row r="1233" s="35" customFormat="1" ht="15" customHeight="1" x14ac:dyDescent="0.25"/>
    <row r="1234" s="35" customFormat="1" ht="15" customHeight="1" x14ac:dyDescent="0.25"/>
    <row r="1235" s="35" customFormat="1" ht="15" customHeight="1" x14ac:dyDescent="0.25"/>
    <row r="1236" s="35" customFormat="1" ht="15" customHeight="1" x14ac:dyDescent="0.25"/>
    <row r="1237" s="35" customFormat="1" ht="15" customHeight="1" x14ac:dyDescent="0.25"/>
    <row r="1238" s="35" customFormat="1" ht="15" customHeight="1" x14ac:dyDescent="0.25"/>
    <row r="1239" s="35" customFormat="1" ht="15" customHeight="1" x14ac:dyDescent="0.25"/>
    <row r="1240" s="35" customFormat="1" ht="15" customHeight="1" x14ac:dyDescent="0.25"/>
    <row r="1241" s="35" customFormat="1" ht="15" customHeight="1" x14ac:dyDescent="0.25"/>
    <row r="1242" s="35" customFormat="1" ht="15" customHeight="1" x14ac:dyDescent="0.25"/>
    <row r="1243" s="35" customFormat="1" ht="15" customHeight="1" x14ac:dyDescent="0.25"/>
    <row r="1244" s="35" customFormat="1" ht="15" customHeight="1" x14ac:dyDescent="0.25"/>
    <row r="1245" s="35" customFormat="1" ht="15" customHeight="1" x14ac:dyDescent="0.25"/>
    <row r="1246" s="35" customFormat="1" ht="15" customHeight="1" x14ac:dyDescent="0.25"/>
    <row r="1247" s="35" customFormat="1" ht="15" customHeight="1" x14ac:dyDescent="0.25"/>
    <row r="1248" s="35" customFormat="1" ht="15" customHeight="1" x14ac:dyDescent="0.25"/>
    <row r="1249" s="35" customFormat="1" ht="15" customHeight="1" x14ac:dyDescent="0.25"/>
    <row r="1250" s="35" customFormat="1" ht="15" customHeight="1" x14ac:dyDescent="0.25"/>
    <row r="1251" s="35" customFormat="1" ht="15" customHeight="1" x14ac:dyDescent="0.25"/>
    <row r="1252" s="35" customFormat="1" ht="15" customHeight="1" x14ac:dyDescent="0.25"/>
    <row r="1253" s="35" customFormat="1" ht="15" customHeight="1" x14ac:dyDescent="0.25"/>
    <row r="1254" s="35" customFormat="1" ht="15" customHeight="1" x14ac:dyDescent="0.25"/>
    <row r="1255" s="35" customFormat="1" ht="15" customHeight="1" x14ac:dyDescent="0.25"/>
    <row r="1256" s="35" customFormat="1" ht="15" customHeight="1" x14ac:dyDescent="0.25"/>
    <row r="1257" s="35" customFormat="1" ht="15" customHeight="1" x14ac:dyDescent="0.25"/>
    <row r="1258" s="35" customFormat="1" ht="15" customHeight="1" x14ac:dyDescent="0.25"/>
    <row r="1259" s="35" customFormat="1" ht="15" customHeight="1" x14ac:dyDescent="0.25"/>
    <row r="1260" s="35" customFormat="1" ht="15" customHeight="1" x14ac:dyDescent="0.25"/>
    <row r="1261" s="35" customFormat="1" ht="15" customHeight="1" x14ac:dyDescent="0.25"/>
    <row r="1262" s="35" customFormat="1" ht="15" customHeight="1" x14ac:dyDescent="0.25"/>
    <row r="1263" s="35" customFormat="1" ht="15" customHeight="1" x14ac:dyDescent="0.25"/>
    <row r="1264" s="35" customFormat="1" ht="15" customHeight="1" x14ac:dyDescent="0.25"/>
    <row r="1265" s="35" customFormat="1" ht="15" customHeight="1" x14ac:dyDescent="0.25"/>
    <row r="1266" s="35" customFormat="1" ht="15" customHeight="1" x14ac:dyDescent="0.25"/>
    <row r="1267" s="35" customFormat="1" ht="15" customHeight="1" x14ac:dyDescent="0.25"/>
    <row r="1268" s="35" customFormat="1" ht="15" customHeight="1" x14ac:dyDescent="0.25"/>
    <row r="1269" s="35" customFormat="1" ht="15" customHeight="1" x14ac:dyDescent="0.25"/>
    <row r="1270" s="35" customFormat="1" ht="15" customHeight="1" x14ac:dyDescent="0.25"/>
    <row r="1271" s="35" customFormat="1" ht="15" customHeight="1" x14ac:dyDescent="0.25"/>
    <row r="1272" s="35" customFormat="1" ht="15" customHeight="1" x14ac:dyDescent="0.25"/>
    <row r="1273" s="35" customFormat="1" ht="15" customHeight="1" x14ac:dyDescent="0.25"/>
    <row r="1274" s="35" customFormat="1" ht="15" customHeight="1" x14ac:dyDescent="0.25"/>
    <row r="1275" s="35" customFormat="1" ht="15" customHeight="1" x14ac:dyDescent="0.25"/>
    <row r="1276" s="35" customFormat="1" ht="15" customHeight="1" x14ac:dyDescent="0.25"/>
    <row r="1277" s="35" customFormat="1" ht="15" customHeight="1" x14ac:dyDescent="0.25"/>
    <row r="1278" s="35" customFormat="1" ht="15" customHeight="1" x14ac:dyDescent="0.25"/>
    <row r="1279" s="35" customFormat="1" ht="15" customHeight="1" x14ac:dyDescent="0.25"/>
    <row r="1280" s="35" customFormat="1" ht="15" customHeight="1" x14ac:dyDescent="0.25"/>
    <row r="1281" s="35" customFormat="1" ht="15" customHeight="1" x14ac:dyDescent="0.25"/>
    <row r="1282" s="35" customFormat="1" ht="15" customHeight="1" x14ac:dyDescent="0.25"/>
    <row r="1283" s="35" customFormat="1" ht="15" customHeight="1" x14ac:dyDescent="0.25"/>
    <row r="1284" s="35" customFormat="1" ht="15" customHeight="1" x14ac:dyDescent="0.25"/>
    <row r="1285" s="35" customFormat="1" ht="15" customHeight="1" x14ac:dyDescent="0.25"/>
    <row r="1286" s="35" customFormat="1" ht="15" customHeight="1" x14ac:dyDescent="0.25"/>
    <row r="1287" s="35" customFormat="1" ht="15" customHeight="1" x14ac:dyDescent="0.25"/>
    <row r="1288" s="35" customFormat="1" ht="15" customHeight="1" x14ac:dyDescent="0.25"/>
    <row r="1289" s="35" customFormat="1" ht="15" customHeight="1" x14ac:dyDescent="0.25"/>
    <row r="1290" s="35" customFormat="1" ht="15" customHeight="1" x14ac:dyDescent="0.25"/>
    <row r="1291" s="35" customFormat="1" ht="15" customHeight="1" x14ac:dyDescent="0.25"/>
    <row r="1292" s="35" customFormat="1" ht="15" customHeight="1" x14ac:dyDescent="0.25"/>
    <row r="1293" s="35" customFormat="1" ht="15" customHeight="1" x14ac:dyDescent="0.25"/>
    <row r="1294" s="35" customFormat="1" ht="15" customHeight="1" x14ac:dyDescent="0.25"/>
    <row r="1295" s="35" customFormat="1" ht="15" customHeight="1" x14ac:dyDescent="0.25"/>
    <row r="1296" s="35" customFormat="1" ht="15" customHeight="1" x14ac:dyDescent="0.25"/>
    <row r="1297" s="35" customFormat="1" ht="15" customHeight="1" x14ac:dyDescent="0.25"/>
    <row r="1298" s="35" customFormat="1" ht="15" customHeight="1" x14ac:dyDescent="0.25"/>
    <row r="1299" s="35" customFormat="1" ht="15" customHeight="1" x14ac:dyDescent="0.25"/>
    <row r="1300" s="35" customFormat="1" ht="15" customHeight="1" x14ac:dyDescent="0.25"/>
    <row r="1301" s="35" customFormat="1" ht="15" customHeight="1" x14ac:dyDescent="0.25"/>
    <row r="1302" s="35" customFormat="1" ht="15" customHeight="1" x14ac:dyDescent="0.25"/>
    <row r="1303" s="35" customFormat="1" ht="15" customHeight="1" x14ac:dyDescent="0.25"/>
    <row r="1304" s="35" customFormat="1" ht="15" customHeight="1" x14ac:dyDescent="0.25"/>
    <row r="1305" s="35" customFormat="1" ht="15" customHeight="1" x14ac:dyDescent="0.25"/>
    <row r="1306" s="35" customFormat="1" ht="15" customHeight="1" x14ac:dyDescent="0.25"/>
    <row r="1307" s="35" customFormat="1" ht="15" customHeight="1" x14ac:dyDescent="0.25"/>
    <row r="1308" s="35" customFormat="1" ht="15" customHeight="1" x14ac:dyDescent="0.25"/>
    <row r="1309" s="35" customFormat="1" ht="15" customHeight="1" x14ac:dyDescent="0.25"/>
    <row r="1310" s="35" customFormat="1" ht="15" customHeight="1" x14ac:dyDescent="0.25"/>
    <row r="1311" s="35" customFormat="1" ht="15" customHeight="1" x14ac:dyDescent="0.25"/>
    <row r="1312" s="35" customFormat="1" ht="15" customHeight="1" x14ac:dyDescent="0.25"/>
    <row r="1313" s="35" customFormat="1" ht="15" customHeight="1" x14ac:dyDescent="0.25"/>
    <row r="1314" s="35" customFormat="1" ht="15" customHeight="1" x14ac:dyDescent="0.25"/>
    <row r="1315" s="35" customFormat="1" ht="15" customHeight="1" x14ac:dyDescent="0.25"/>
    <row r="1316" s="35" customFormat="1" ht="15" customHeight="1" x14ac:dyDescent="0.25"/>
    <row r="1317" s="35" customFormat="1" ht="15" customHeight="1" x14ac:dyDescent="0.25"/>
    <row r="1318" s="35" customFormat="1" ht="15" customHeight="1" x14ac:dyDescent="0.25"/>
    <row r="1319" s="35" customFormat="1" ht="15" customHeight="1" x14ac:dyDescent="0.25"/>
    <row r="1320" s="35" customFormat="1" ht="15" customHeight="1" x14ac:dyDescent="0.25"/>
    <row r="1321" s="35" customFormat="1" ht="15" customHeight="1" x14ac:dyDescent="0.25"/>
    <row r="1322" s="35" customFormat="1" ht="15" customHeight="1" x14ac:dyDescent="0.25"/>
    <row r="1323" s="35" customFormat="1" ht="15" customHeight="1" x14ac:dyDescent="0.25"/>
    <row r="1324" s="35" customFormat="1" ht="15" customHeight="1" x14ac:dyDescent="0.25"/>
    <row r="1325" s="35" customFormat="1" ht="15" customHeight="1" x14ac:dyDescent="0.25"/>
    <row r="1326" s="35" customFormat="1" ht="15" customHeight="1" x14ac:dyDescent="0.25"/>
    <row r="1327" s="35" customFormat="1" ht="15" customHeight="1" x14ac:dyDescent="0.25"/>
    <row r="1328" s="35" customFormat="1" ht="15" customHeight="1" x14ac:dyDescent="0.25"/>
    <row r="1329" s="35" customFormat="1" ht="15" customHeight="1" x14ac:dyDescent="0.25"/>
    <row r="1330" s="35" customFormat="1" ht="15" customHeight="1" x14ac:dyDescent="0.25"/>
    <row r="1331" s="35" customFormat="1" ht="15" customHeight="1" x14ac:dyDescent="0.25"/>
    <row r="1332" s="35" customFormat="1" ht="15" customHeight="1" x14ac:dyDescent="0.25"/>
    <row r="1333" s="35" customFormat="1" ht="15" customHeight="1" x14ac:dyDescent="0.25"/>
    <row r="1334" s="35" customFormat="1" ht="15" customHeight="1" x14ac:dyDescent="0.25"/>
    <row r="1335" s="35" customFormat="1" ht="15" customHeight="1" x14ac:dyDescent="0.25"/>
    <row r="1336" s="35" customFormat="1" ht="15" customHeight="1" x14ac:dyDescent="0.25"/>
    <row r="1337" s="35" customFormat="1" ht="15" customHeight="1" x14ac:dyDescent="0.25"/>
    <row r="1338" s="35" customFormat="1" ht="15" customHeight="1" x14ac:dyDescent="0.25"/>
    <row r="1339" s="35" customFormat="1" ht="15" customHeight="1" x14ac:dyDescent="0.25"/>
    <row r="1340" s="35" customFormat="1" ht="15" customHeight="1" x14ac:dyDescent="0.25"/>
    <row r="1341" s="35" customFormat="1" ht="15" customHeight="1" x14ac:dyDescent="0.25"/>
    <row r="1342" s="35" customFormat="1" ht="15" customHeight="1" x14ac:dyDescent="0.25"/>
    <row r="1343" s="35" customFormat="1" ht="15" customHeight="1" x14ac:dyDescent="0.25"/>
    <row r="1344" s="35" customFormat="1" ht="15" customHeight="1" x14ac:dyDescent="0.25"/>
    <row r="1345" s="35" customFormat="1" ht="15" customHeight="1" x14ac:dyDescent="0.25"/>
    <row r="1346" s="35" customFormat="1" ht="15" customHeight="1" x14ac:dyDescent="0.25"/>
    <row r="1347" s="35" customFormat="1" ht="15" customHeight="1" x14ac:dyDescent="0.25"/>
    <row r="1348" s="35" customFormat="1" ht="15" customHeight="1" x14ac:dyDescent="0.25"/>
    <row r="1349" s="35" customFormat="1" ht="15" customHeight="1" x14ac:dyDescent="0.25"/>
    <row r="1350" s="35" customFormat="1" ht="15" customHeight="1" x14ac:dyDescent="0.25"/>
    <row r="1351" s="35" customFormat="1" ht="15" customHeight="1" x14ac:dyDescent="0.25"/>
    <row r="1352" s="35" customFormat="1" ht="15" customHeight="1" x14ac:dyDescent="0.25"/>
    <row r="1353" s="35" customFormat="1" ht="15" customHeight="1" x14ac:dyDescent="0.25"/>
    <row r="1354" s="35" customFormat="1" ht="15" customHeight="1" x14ac:dyDescent="0.25"/>
    <row r="1355" s="35" customFormat="1" ht="15" customHeight="1" x14ac:dyDescent="0.25"/>
    <row r="1356" s="35" customFormat="1" ht="15" customHeight="1" x14ac:dyDescent="0.25"/>
    <row r="1357" s="35" customFormat="1" ht="15" customHeight="1" x14ac:dyDescent="0.25"/>
    <row r="1358" s="35" customFormat="1" ht="15" customHeight="1" x14ac:dyDescent="0.25"/>
    <row r="1359" s="35" customFormat="1" ht="15" customHeight="1" x14ac:dyDescent="0.25"/>
    <row r="1360" s="35" customFormat="1" ht="15" customHeight="1" x14ac:dyDescent="0.25"/>
    <row r="1361" s="35" customFormat="1" ht="15" customHeight="1" x14ac:dyDescent="0.25"/>
    <row r="1362" s="35" customFormat="1" ht="15" customHeight="1" x14ac:dyDescent="0.25"/>
    <row r="1363" s="35" customFormat="1" ht="15" customHeight="1" x14ac:dyDescent="0.25"/>
    <row r="1364" s="35" customFormat="1" ht="15" customHeight="1" x14ac:dyDescent="0.25"/>
    <row r="1365" s="35" customFormat="1" ht="15" customHeight="1" x14ac:dyDescent="0.25"/>
    <row r="1366" s="35" customFormat="1" ht="15" customHeight="1" x14ac:dyDescent="0.25"/>
    <row r="1367" s="35" customFormat="1" ht="15" customHeight="1" x14ac:dyDescent="0.25"/>
    <row r="1368" s="35" customFormat="1" ht="15" customHeight="1" x14ac:dyDescent="0.25"/>
    <row r="1369" s="35" customFormat="1" ht="15" customHeight="1" x14ac:dyDescent="0.25"/>
    <row r="1370" s="35" customFormat="1" ht="15" customHeight="1" x14ac:dyDescent="0.25"/>
    <row r="1371" s="35" customFormat="1" ht="15" customHeight="1" x14ac:dyDescent="0.25"/>
    <row r="1372" s="35" customFormat="1" ht="15" customHeight="1" x14ac:dyDescent="0.25"/>
    <row r="1373" s="35" customFormat="1" ht="15" customHeight="1" x14ac:dyDescent="0.25"/>
    <row r="1374" s="35" customFormat="1" ht="15" customHeight="1" x14ac:dyDescent="0.25"/>
    <row r="1375" s="35" customFormat="1" ht="15" customHeight="1" x14ac:dyDescent="0.25"/>
    <row r="1376" s="35" customFormat="1" ht="15" customHeight="1" x14ac:dyDescent="0.25"/>
    <row r="1377" s="35" customFormat="1" ht="15" customHeight="1" x14ac:dyDescent="0.25"/>
    <row r="1378" s="35" customFormat="1" ht="15" customHeight="1" x14ac:dyDescent="0.25"/>
    <row r="1379" s="35" customFormat="1" ht="15" customHeight="1" x14ac:dyDescent="0.25"/>
    <row r="1380" s="35" customFormat="1" ht="15" customHeight="1" x14ac:dyDescent="0.25"/>
    <row r="1381" s="35" customFormat="1" ht="15" customHeight="1" x14ac:dyDescent="0.25"/>
    <row r="1382" s="35" customFormat="1" ht="15" customHeight="1" x14ac:dyDescent="0.25"/>
    <row r="1383" s="35" customFormat="1" ht="15" customHeight="1" x14ac:dyDescent="0.25"/>
    <row r="1384" s="35" customFormat="1" ht="15" customHeight="1" x14ac:dyDescent="0.25"/>
    <row r="1385" s="35" customFormat="1" ht="15" customHeight="1" x14ac:dyDescent="0.25"/>
    <row r="1386" s="35" customFormat="1" ht="15" customHeight="1" x14ac:dyDescent="0.25"/>
    <row r="1387" s="35" customFormat="1" ht="15" customHeight="1" x14ac:dyDescent="0.25"/>
    <row r="1388" s="35" customFormat="1" ht="15" customHeight="1" x14ac:dyDescent="0.25"/>
    <row r="1389" s="35" customFormat="1" ht="15" customHeight="1" x14ac:dyDescent="0.25"/>
    <row r="1390" s="35" customFormat="1" ht="15" customHeight="1" x14ac:dyDescent="0.25"/>
    <row r="1391" s="35" customFormat="1" ht="15" customHeight="1" x14ac:dyDescent="0.25"/>
    <row r="1392" s="35" customFormat="1" ht="15" customHeight="1" x14ac:dyDescent="0.25"/>
    <row r="1393" s="35" customFormat="1" ht="15" customHeight="1" x14ac:dyDescent="0.25"/>
    <row r="1394" s="35" customFormat="1" ht="15" customHeight="1" x14ac:dyDescent="0.25"/>
    <row r="1395" s="35" customFormat="1" ht="15" customHeight="1" x14ac:dyDescent="0.25"/>
    <row r="1396" s="35" customFormat="1" ht="15" customHeight="1" x14ac:dyDescent="0.25"/>
    <row r="1397" s="35" customFormat="1" ht="15" customHeight="1" x14ac:dyDescent="0.25"/>
    <row r="1398" s="35" customFormat="1" ht="15" customHeight="1" x14ac:dyDescent="0.25"/>
    <row r="1399" s="35" customFormat="1" ht="15" customHeight="1" x14ac:dyDescent="0.25"/>
    <row r="1400" s="35" customFormat="1" ht="15" customHeight="1" x14ac:dyDescent="0.25"/>
    <row r="1401" s="35" customFormat="1" ht="15" customHeight="1" x14ac:dyDescent="0.25"/>
    <row r="1402" s="35" customFormat="1" ht="15" customHeight="1" x14ac:dyDescent="0.25"/>
    <row r="1403" s="35" customFormat="1" ht="15" customHeight="1" x14ac:dyDescent="0.25"/>
    <row r="1404" s="35" customFormat="1" ht="15" customHeight="1" x14ac:dyDescent="0.25"/>
    <row r="1405" s="35" customFormat="1" ht="15" customHeight="1" x14ac:dyDescent="0.25"/>
    <row r="1406" s="35" customFormat="1" ht="15" customHeight="1" x14ac:dyDescent="0.25"/>
    <row r="1407" s="35" customFormat="1" ht="15" customHeight="1" x14ac:dyDescent="0.25"/>
    <row r="1408" s="35" customFormat="1" ht="15" customHeight="1" x14ac:dyDescent="0.25"/>
    <row r="1409" s="35" customFormat="1" ht="15" customHeight="1" x14ac:dyDescent="0.25"/>
    <row r="1410" s="35" customFormat="1" ht="15" customHeight="1" x14ac:dyDescent="0.25"/>
    <row r="1411" s="35" customFormat="1" ht="15" customHeight="1" x14ac:dyDescent="0.25"/>
    <row r="1412" s="35" customFormat="1" ht="15" customHeight="1" x14ac:dyDescent="0.25"/>
    <row r="1413" s="35" customFormat="1" ht="15" customHeight="1" x14ac:dyDescent="0.25"/>
    <row r="1414" s="35" customFormat="1" ht="15" customHeight="1" x14ac:dyDescent="0.25"/>
    <row r="1415" s="35" customFormat="1" ht="15" customHeight="1" x14ac:dyDescent="0.25"/>
    <row r="1416" s="35" customFormat="1" ht="15" customHeight="1" x14ac:dyDescent="0.25"/>
    <row r="1417" s="35" customFormat="1" ht="15" customHeight="1" x14ac:dyDescent="0.25"/>
    <row r="1418" s="35" customFormat="1" ht="15" customHeight="1" x14ac:dyDescent="0.25"/>
    <row r="1419" s="35" customFormat="1" ht="15" customHeight="1" x14ac:dyDescent="0.25"/>
    <row r="1420" s="35" customFormat="1" ht="15" customHeight="1" x14ac:dyDescent="0.25"/>
    <row r="1421" s="35" customFormat="1" ht="15" customHeight="1" x14ac:dyDescent="0.25"/>
    <row r="1422" s="35" customFormat="1" ht="15" customHeight="1" x14ac:dyDescent="0.25"/>
    <row r="1423" s="35" customFormat="1" ht="15" customHeight="1" x14ac:dyDescent="0.25"/>
    <row r="1424" s="35" customFormat="1" ht="15" customHeight="1" x14ac:dyDescent="0.25"/>
    <row r="1425" s="35" customFormat="1" ht="15" customHeight="1" x14ac:dyDescent="0.25"/>
    <row r="1426" s="35" customFormat="1" ht="15" customHeight="1" x14ac:dyDescent="0.25"/>
    <row r="1427" s="35" customFormat="1" ht="15" customHeight="1" x14ac:dyDescent="0.25"/>
    <row r="1428" s="35" customFormat="1" ht="15" customHeight="1" x14ac:dyDescent="0.25"/>
    <row r="1429" s="35" customFormat="1" ht="15" customHeight="1" x14ac:dyDescent="0.25"/>
    <row r="1430" s="35" customFormat="1" ht="15" customHeight="1" x14ac:dyDescent="0.25"/>
    <row r="1431" s="35" customFormat="1" ht="15" customHeight="1" x14ac:dyDescent="0.25"/>
    <row r="1432" s="35" customFormat="1" ht="15" customHeight="1" x14ac:dyDescent="0.25"/>
    <row r="1433" s="35" customFormat="1" ht="15" customHeight="1" x14ac:dyDescent="0.25"/>
    <row r="1434" s="35" customFormat="1" ht="15" customHeight="1" x14ac:dyDescent="0.25"/>
    <row r="1435" s="35" customFormat="1" ht="15" customHeight="1" x14ac:dyDescent="0.25"/>
    <row r="1436" s="35" customFormat="1" ht="15" customHeight="1" x14ac:dyDescent="0.25"/>
    <row r="1437" s="35" customFormat="1" ht="15" customHeight="1" x14ac:dyDescent="0.25"/>
    <row r="1438" s="35" customFormat="1" ht="15" customHeight="1" x14ac:dyDescent="0.25"/>
    <row r="1439" s="35" customFormat="1" ht="15" customHeight="1" x14ac:dyDescent="0.25"/>
    <row r="1440" s="35" customFormat="1" ht="15" customHeight="1" x14ac:dyDescent="0.25"/>
    <row r="1441" s="35" customFormat="1" ht="15" customHeight="1" x14ac:dyDescent="0.25"/>
    <row r="1442" s="35" customFormat="1" ht="15" customHeight="1" x14ac:dyDescent="0.25"/>
    <row r="1443" s="35" customFormat="1" ht="15" customHeight="1" x14ac:dyDescent="0.25"/>
    <row r="1444" s="35" customFormat="1" ht="15" customHeight="1" x14ac:dyDescent="0.25"/>
    <row r="1445" s="35" customFormat="1" ht="15" customHeight="1" x14ac:dyDescent="0.25"/>
    <row r="1446" s="35" customFormat="1" ht="15" customHeight="1" x14ac:dyDescent="0.25"/>
    <row r="1447" s="35" customFormat="1" ht="15" customHeight="1" x14ac:dyDescent="0.25"/>
    <row r="1448" s="35" customFormat="1" ht="15" customHeight="1" x14ac:dyDescent="0.25"/>
    <row r="1449" s="35" customFormat="1" ht="15" customHeight="1" x14ac:dyDescent="0.25"/>
    <row r="1450" s="35" customFormat="1" ht="15" customHeight="1" x14ac:dyDescent="0.25"/>
    <row r="1451" s="35" customFormat="1" ht="15" customHeight="1" x14ac:dyDescent="0.25"/>
    <row r="1452" s="35" customFormat="1" ht="15" customHeight="1" x14ac:dyDescent="0.25"/>
    <row r="1453" s="35" customFormat="1" ht="15" customHeight="1" x14ac:dyDescent="0.25"/>
    <row r="1454" s="35" customFormat="1" ht="15" customHeight="1" x14ac:dyDescent="0.25"/>
    <row r="1455" s="35" customFormat="1" ht="15" customHeight="1" x14ac:dyDescent="0.25"/>
    <row r="1456" s="35" customFormat="1" ht="15" customHeight="1" x14ac:dyDescent="0.25"/>
    <row r="1457" s="35" customFormat="1" ht="15" customHeight="1" x14ac:dyDescent="0.25"/>
    <row r="1458" s="35" customFormat="1" ht="15" customHeight="1" x14ac:dyDescent="0.25"/>
    <row r="1459" s="35" customFormat="1" ht="15" customHeight="1" x14ac:dyDescent="0.25"/>
    <row r="1460" s="35" customFormat="1" ht="15" customHeight="1" x14ac:dyDescent="0.25"/>
    <row r="1461" s="35" customFormat="1" ht="15" customHeight="1" x14ac:dyDescent="0.25"/>
    <row r="1462" s="35" customFormat="1" ht="15" customHeight="1" x14ac:dyDescent="0.25"/>
    <row r="1463" s="35" customFormat="1" ht="15" customHeight="1" x14ac:dyDescent="0.25"/>
    <row r="1464" s="35" customFormat="1" ht="15" customHeight="1" x14ac:dyDescent="0.25"/>
    <row r="1465" s="35" customFormat="1" ht="15" customHeight="1" x14ac:dyDescent="0.25"/>
    <row r="1466" s="35" customFormat="1" ht="15" customHeight="1" x14ac:dyDescent="0.25"/>
    <row r="1467" s="35" customFormat="1" ht="15" customHeight="1" x14ac:dyDescent="0.25"/>
    <row r="1468" s="35" customFormat="1" ht="15" customHeight="1" x14ac:dyDescent="0.25"/>
    <row r="1469" s="35" customFormat="1" ht="15" customHeight="1" x14ac:dyDescent="0.25"/>
    <row r="1470" s="35" customFormat="1" ht="15" customHeight="1" x14ac:dyDescent="0.25"/>
    <row r="1471" s="35" customFormat="1" ht="15" customHeight="1" x14ac:dyDescent="0.25"/>
    <row r="1472" s="35" customFormat="1" ht="15" customHeight="1" x14ac:dyDescent="0.25"/>
    <row r="1473" s="35" customFormat="1" ht="15" customHeight="1" x14ac:dyDescent="0.25"/>
    <row r="1474" s="35" customFormat="1" ht="15" customHeight="1" x14ac:dyDescent="0.25"/>
    <row r="1475" s="35" customFormat="1" ht="15" customHeight="1" x14ac:dyDescent="0.25"/>
    <row r="1476" s="35" customFormat="1" ht="15" customHeight="1" x14ac:dyDescent="0.25"/>
    <row r="1477" s="35" customFormat="1" ht="15" customHeight="1" x14ac:dyDescent="0.25"/>
    <row r="1478" s="35" customFormat="1" ht="15" customHeight="1" x14ac:dyDescent="0.25"/>
    <row r="1479" s="35" customFormat="1" ht="15" customHeight="1" x14ac:dyDescent="0.25"/>
    <row r="1480" s="35" customFormat="1" ht="15" customHeight="1" x14ac:dyDescent="0.25"/>
    <row r="1481" s="35" customFormat="1" ht="15" customHeight="1" x14ac:dyDescent="0.25"/>
    <row r="1482" s="35" customFormat="1" ht="15" customHeight="1" x14ac:dyDescent="0.25"/>
    <row r="1483" s="35" customFormat="1" ht="15" customHeight="1" x14ac:dyDescent="0.25"/>
    <row r="1484" s="35" customFormat="1" ht="15" customHeight="1" x14ac:dyDescent="0.25"/>
    <row r="1485" s="35" customFormat="1" ht="15" customHeight="1" x14ac:dyDescent="0.25"/>
    <row r="1486" s="35" customFormat="1" ht="15" customHeight="1" x14ac:dyDescent="0.25"/>
    <row r="1487" s="35" customFormat="1" ht="15" customHeight="1" x14ac:dyDescent="0.25"/>
    <row r="1488" s="35" customFormat="1" ht="15" customHeight="1" x14ac:dyDescent="0.25"/>
    <row r="1489" s="35" customFormat="1" ht="15" customHeight="1" x14ac:dyDescent="0.25"/>
    <row r="1490" s="35" customFormat="1" ht="15" customHeight="1" x14ac:dyDescent="0.25"/>
    <row r="1491" s="35" customFormat="1" ht="15" customHeight="1" x14ac:dyDescent="0.25"/>
    <row r="1492" s="35" customFormat="1" ht="15" customHeight="1" x14ac:dyDescent="0.25"/>
    <row r="1493" s="35" customFormat="1" ht="15" customHeight="1" x14ac:dyDescent="0.25"/>
    <row r="1494" s="35" customFormat="1" ht="15" customHeight="1" x14ac:dyDescent="0.25"/>
    <row r="1495" s="35" customFormat="1" ht="15" customHeight="1" x14ac:dyDescent="0.25"/>
    <row r="1496" s="35" customFormat="1" ht="15" customHeight="1" x14ac:dyDescent="0.25"/>
    <row r="1497" s="35" customFormat="1" ht="15" customHeight="1" x14ac:dyDescent="0.25"/>
    <row r="1498" s="35" customFormat="1" ht="15" customHeight="1" x14ac:dyDescent="0.25"/>
    <row r="1499" s="35" customFormat="1" ht="15" customHeight="1" x14ac:dyDescent="0.25"/>
    <row r="1500" s="35" customFormat="1" ht="15" customHeight="1" x14ac:dyDescent="0.25"/>
    <row r="1501" s="35" customFormat="1" ht="15" customHeight="1" x14ac:dyDescent="0.25"/>
    <row r="1502" s="35" customFormat="1" ht="15" customHeight="1" x14ac:dyDescent="0.25"/>
    <row r="1503" s="35" customFormat="1" ht="15" customHeight="1" x14ac:dyDescent="0.25"/>
    <row r="1504" s="35" customFormat="1" ht="15" customHeight="1" x14ac:dyDescent="0.25"/>
    <row r="1505" s="35" customFormat="1" ht="15" customHeight="1" x14ac:dyDescent="0.25"/>
    <row r="1506" s="35" customFormat="1" ht="15" customHeight="1" x14ac:dyDescent="0.25"/>
    <row r="1507" s="35" customFormat="1" ht="15" customHeight="1" x14ac:dyDescent="0.25"/>
    <row r="1508" s="35" customFormat="1" ht="15" customHeight="1" x14ac:dyDescent="0.25"/>
    <row r="1509" s="35" customFormat="1" ht="15" customHeight="1" x14ac:dyDescent="0.25"/>
    <row r="1510" s="35" customFormat="1" ht="15" customHeight="1" x14ac:dyDescent="0.25"/>
    <row r="1511" s="35" customFormat="1" ht="15" customHeight="1" x14ac:dyDescent="0.25"/>
    <row r="1512" s="35" customFormat="1" ht="15" customHeight="1" x14ac:dyDescent="0.25"/>
    <row r="1513" s="35" customFormat="1" ht="15" customHeight="1" x14ac:dyDescent="0.25"/>
    <row r="1514" s="35" customFormat="1" ht="15" customHeight="1" x14ac:dyDescent="0.25"/>
    <row r="1515" s="35" customFormat="1" ht="15" customHeight="1" x14ac:dyDescent="0.25"/>
    <row r="1516" s="35" customFormat="1" ht="15" customHeight="1" x14ac:dyDescent="0.25"/>
    <row r="1517" s="35" customFormat="1" ht="15" customHeight="1" x14ac:dyDescent="0.25"/>
    <row r="1518" s="35" customFormat="1" ht="15" customHeight="1" x14ac:dyDescent="0.25"/>
    <row r="1519" s="35" customFormat="1" ht="15" customHeight="1" x14ac:dyDescent="0.25"/>
    <row r="1520" s="35" customFormat="1" ht="15" customHeight="1" x14ac:dyDescent="0.25"/>
    <row r="1521" s="35" customFormat="1" ht="15" customHeight="1" x14ac:dyDescent="0.25"/>
    <row r="1522" s="35" customFormat="1" ht="15" customHeight="1" x14ac:dyDescent="0.25"/>
    <row r="1523" s="35" customFormat="1" ht="15" customHeight="1" x14ac:dyDescent="0.25"/>
    <row r="1524" s="35" customFormat="1" ht="15" customHeight="1" x14ac:dyDescent="0.25"/>
    <row r="1525" s="35" customFormat="1" ht="15" customHeight="1" x14ac:dyDescent="0.25"/>
    <row r="1526" s="35" customFormat="1" ht="15" customHeight="1" x14ac:dyDescent="0.25"/>
    <row r="1527" s="35" customFormat="1" ht="15" customHeight="1" x14ac:dyDescent="0.25"/>
    <row r="1528" s="35" customFormat="1" ht="15" customHeight="1" x14ac:dyDescent="0.25"/>
    <row r="1529" s="35" customFormat="1" ht="15" customHeight="1" x14ac:dyDescent="0.25"/>
    <row r="1530" s="35" customFormat="1" ht="15" customHeight="1" x14ac:dyDescent="0.25"/>
    <row r="1531" s="35" customFormat="1" ht="15" customHeight="1" x14ac:dyDescent="0.25"/>
    <row r="1532" s="35" customFormat="1" ht="15" customHeight="1" x14ac:dyDescent="0.25"/>
    <row r="1533" s="35" customFormat="1" ht="15" customHeight="1" x14ac:dyDescent="0.25"/>
    <row r="1534" s="35" customFormat="1" ht="15" customHeight="1" x14ac:dyDescent="0.25"/>
    <row r="1535" s="35" customFormat="1" ht="15" customHeight="1" x14ac:dyDescent="0.25"/>
    <row r="1536" s="35" customFormat="1" ht="15" customHeight="1" x14ac:dyDescent="0.25"/>
    <row r="1537" s="35" customFormat="1" ht="15" customHeight="1" x14ac:dyDescent="0.25"/>
    <row r="1538" s="35" customFormat="1" ht="15" customHeight="1" x14ac:dyDescent="0.25"/>
    <row r="1539" s="35" customFormat="1" ht="15" customHeight="1" x14ac:dyDescent="0.25"/>
    <row r="1540" s="35" customFormat="1" ht="15" customHeight="1" x14ac:dyDescent="0.25"/>
    <row r="1541" s="35" customFormat="1" ht="15" customHeight="1" x14ac:dyDescent="0.25"/>
    <row r="1542" s="35" customFormat="1" ht="15" customHeight="1" x14ac:dyDescent="0.25"/>
    <row r="1543" s="35" customFormat="1" ht="15" customHeight="1" x14ac:dyDescent="0.25"/>
    <row r="1544" s="35" customFormat="1" ht="15" customHeight="1" x14ac:dyDescent="0.25"/>
    <row r="1545" s="35" customFormat="1" ht="15" customHeight="1" x14ac:dyDescent="0.25"/>
    <row r="1546" s="35" customFormat="1" ht="15" customHeight="1" x14ac:dyDescent="0.25"/>
    <row r="1547" s="35" customFormat="1" ht="15" customHeight="1" x14ac:dyDescent="0.25"/>
    <row r="1548" s="35" customFormat="1" ht="15" customHeight="1" x14ac:dyDescent="0.25"/>
    <row r="1549" s="35" customFormat="1" ht="15" customHeight="1" x14ac:dyDescent="0.25"/>
    <row r="1550" s="35" customFormat="1" ht="15" customHeight="1" x14ac:dyDescent="0.25"/>
    <row r="1551" s="35" customFormat="1" ht="15" customHeight="1" x14ac:dyDescent="0.25"/>
    <row r="1552" s="35" customFormat="1" ht="15" customHeight="1" x14ac:dyDescent="0.25"/>
    <row r="1553" s="35" customFormat="1" ht="15" customHeight="1" x14ac:dyDescent="0.25"/>
    <row r="1554" s="35" customFormat="1" ht="15" customHeight="1" x14ac:dyDescent="0.25"/>
    <row r="1555" s="35" customFormat="1" ht="15" customHeight="1" x14ac:dyDescent="0.25"/>
    <row r="1556" s="35" customFormat="1" ht="15" customHeight="1" x14ac:dyDescent="0.25"/>
    <row r="1557" s="35" customFormat="1" ht="15" customHeight="1" x14ac:dyDescent="0.25"/>
    <row r="1558" s="35" customFormat="1" ht="15" customHeight="1" x14ac:dyDescent="0.25"/>
    <row r="1559" s="35" customFormat="1" ht="15" customHeight="1" x14ac:dyDescent="0.25"/>
    <row r="1560" s="35" customFormat="1" ht="15" customHeight="1" x14ac:dyDescent="0.25"/>
    <row r="1561" s="35" customFormat="1" ht="15" customHeight="1" x14ac:dyDescent="0.25"/>
    <row r="1562" s="35" customFormat="1" ht="15" customHeight="1" x14ac:dyDescent="0.25"/>
    <row r="1563" s="35" customFormat="1" ht="15" customHeight="1" x14ac:dyDescent="0.25"/>
    <row r="1564" s="35" customFormat="1" ht="15" customHeight="1" x14ac:dyDescent="0.25"/>
    <row r="1565" s="35" customFormat="1" ht="15" customHeight="1" x14ac:dyDescent="0.25"/>
    <row r="1566" s="35" customFormat="1" ht="15" customHeight="1" x14ac:dyDescent="0.25"/>
    <row r="1567" s="35" customFormat="1" ht="15" customHeight="1" x14ac:dyDescent="0.25"/>
    <row r="1568" s="35" customFormat="1" ht="15" customHeight="1" x14ac:dyDescent="0.25"/>
    <row r="1569" s="35" customFormat="1" ht="15" customHeight="1" x14ac:dyDescent="0.25"/>
    <row r="1570" s="35" customFormat="1" ht="15" customHeight="1" x14ac:dyDescent="0.25"/>
    <row r="1571" s="35" customFormat="1" ht="15" customHeight="1" x14ac:dyDescent="0.25"/>
    <row r="1572" s="35" customFormat="1" ht="15" customHeight="1" x14ac:dyDescent="0.25"/>
    <row r="1573" s="35" customFormat="1" ht="15" customHeight="1" x14ac:dyDescent="0.25"/>
    <row r="1574" s="35" customFormat="1" ht="15" customHeight="1" x14ac:dyDescent="0.25"/>
    <row r="1575" s="35" customFormat="1" ht="15" customHeight="1" x14ac:dyDescent="0.25"/>
    <row r="1576" s="35" customFormat="1" ht="15" customHeight="1" x14ac:dyDescent="0.25"/>
    <row r="1577" s="35" customFormat="1" ht="15" customHeight="1" x14ac:dyDescent="0.25"/>
    <row r="1578" s="35" customFormat="1" ht="15" customHeight="1" x14ac:dyDescent="0.25"/>
    <row r="1579" s="35" customFormat="1" ht="15" customHeight="1" x14ac:dyDescent="0.25"/>
    <row r="1580" s="35" customFormat="1" ht="15" customHeight="1" x14ac:dyDescent="0.25"/>
    <row r="1581" s="35" customFormat="1" ht="15" customHeight="1" x14ac:dyDescent="0.25"/>
    <row r="1582" s="35" customFormat="1" ht="15" customHeight="1" x14ac:dyDescent="0.25"/>
    <row r="1583" s="35" customFormat="1" ht="15" customHeight="1" x14ac:dyDescent="0.25"/>
    <row r="1584" s="35" customFormat="1" ht="15" customHeight="1" x14ac:dyDescent="0.25"/>
    <row r="1585" s="35" customFormat="1" ht="15" customHeight="1" x14ac:dyDescent="0.25"/>
    <row r="1586" s="35" customFormat="1" ht="15" customHeight="1" x14ac:dyDescent="0.25"/>
    <row r="1587" s="35" customFormat="1" ht="15" customHeight="1" x14ac:dyDescent="0.25"/>
    <row r="1588" s="35" customFormat="1" ht="15" customHeight="1" x14ac:dyDescent="0.25"/>
    <row r="1589" s="35" customFormat="1" ht="15" customHeight="1" x14ac:dyDescent="0.25"/>
    <row r="1590" s="35" customFormat="1" ht="15" customHeight="1" x14ac:dyDescent="0.25"/>
    <row r="1591" s="35" customFormat="1" ht="15" customHeight="1" x14ac:dyDescent="0.25"/>
    <row r="1592" s="35" customFormat="1" ht="15" customHeight="1" x14ac:dyDescent="0.25"/>
    <row r="1593" s="35" customFormat="1" ht="15" customHeight="1" x14ac:dyDescent="0.25"/>
    <row r="1594" s="35" customFormat="1" ht="15" customHeight="1" x14ac:dyDescent="0.25"/>
    <row r="1595" s="35" customFormat="1" ht="15" customHeight="1" x14ac:dyDescent="0.25"/>
    <row r="1596" s="35" customFormat="1" ht="15" customHeight="1" x14ac:dyDescent="0.25"/>
    <row r="1597" s="35" customFormat="1" ht="15" customHeight="1" x14ac:dyDescent="0.25"/>
    <row r="1598" s="35" customFormat="1" ht="15" customHeight="1" x14ac:dyDescent="0.25"/>
    <row r="1599" s="35" customFormat="1" ht="15" customHeight="1" x14ac:dyDescent="0.25"/>
    <row r="1600" s="35" customFormat="1" ht="15" customHeight="1" x14ac:dyDescent="0.25"/>
    <row r="1601" s="35" customFormat="1" ht="15" customHeight="1" x14ac:dyDescent="0.25"/>
    <row r="1602" s="35" customFormat="1" ht="15" customHeight="1" x14ac:dyDescent="0.25"/>
    <row r="1603" s="35" customFormat="1" ht="15" customHeight="1" x14ac:dyDescent="0.25"/>
    <row r="1604" s="35" customFormat="1" ht="15" customHeight="1" x14ac:dyDescent="0.25"/>
    <row r="1605" s="35" customFormat="1" ht="15" customHeight="1" x14ac:dyDescent="0.25"/>
    <row r="1606" s="35" customFormat="1" ht="15" customHeight="1" x14ac:dyDescent="0.25"/>
    <row r="1607" s="35" customFormat="1" ht="15" customHeight="1" x14ac:dyDescent="0.25"/>
    <row r="1608" s="35" customFormat="1" ht="15" customHeight="1" x14ac:dyDescent="0.25"/>
    <row r="1609" s="35" customFormat="1" ht="15" customHeight="1" x14ac:dyDescent="0.25"/>
    <row r="1610" s="35" customFormat="1" ht="15" customHeight="1" x14ac:dyDescent="0.25"/>
    <row r="1611" s="35" customFormat="1" ht="15" customHeight="1" x14ac:dyDescent="0.25"/>
    <row r="1612" s="35" customFormat="1" ht="15" customHeight="1" x14ac:dyDescent="0.25"/>
    <row r="1613" s="35" customFormat="1" ht="15" customHeight="1" x14ac:dyDescent="0.25"/>
    <row r="1614" s="35" customFormat="1" ht="15" customHeight="1" x14ac:dyDescent="0.25"/>
    <row r="1615" s="35" customFormat="1" ht="15" customHeight="1" x14ac:dyDescent="0.25"/>
    <row r="1616" s="35" customFormat="1" ht="15" customHeight="1" x14ac:dyDescent="0.25"/>
    <row r="1617" s="35" customFormat="1" ht="15" customHeight="1" x14ac:dyDescent="0.25"/>
    <row r="1618" s="35" customFormat="1" ht="15" customHeight="1" x14ac:dyDescent="0.25"/>
    <row r="1619" s="35" customFormat="1" ht="15" customHeight="1" x14ac:dyDescent="0.25"/>
    <row r="1620" s="35" customFormat="1" ht="15" customHeight="1" x14ac:dyDescent="0.25"/>
    <row r="1621" s="35" customFormat="1" ht="15" customHeight="1" x14ac:dyDescent="0.25"/>
    <row r="1622" s="35" customFormat="1" ht="15" customHeight="1" x14ac:dyDescent="0.25"/>
    <row r="1623" s="35" customFormat="1" ht="15" customHeight="1" x14ac:dyDescent="0.25"/>
    <row r="1624" s="35" customFormat="1" ht="15" customHeight="1" x14ac:dyDescent="0.25"/>
    <row r="1625" s="35" customFormat="1" ht="15" customHeight="1" x14ac:dyDescent="0.25"/>
    <row r="1626" s="35" customFormat="1" ht="15" customHeight="1" x14ac:dyDescent="0.25"/>
    <row r="1627" s="35" customFormat="1" ht="15" customHeight="1" x14ac:dyDescent="0.25"/>
    <row r="1628" s="35" customFormat="1" ht="15" customHeight="1" x14ac:dyDescent="0.25"/>
    <row r="1629" s="35" customFormat="1" ht="15" customHeight="1" x14ac:dyDescent="0.25"/>
    <row r="1630" s="35" customFormat="1" ht="15" customHeight="1" x14ac:dyDescent="0.25"/>
    <row r="1631" s="35" customFormat="1" ht="15" customHeight="1" x14ac:dyDescent="0.25"/>
    <row r="1632" s="35" customFormat="1" ht="15" customHeight="1" x14ac:dyDescent="0.25"/>
    <row r="1633" s="35" customFormat="1" ht="15" customHeight="1" x14ac:dyDescent="0.25"/>
    <row r="1634" s="35" customFormat="1" ht="15" customHeight="1" x14ac:dyDescent="0.25"/>
    <row r="1635" s="35" customFormat="1" ht="15" customHeight="1" x14ac:dyDescent="0.25"/>
    <row r="1636" s="35" customFormat="1" ht="15" customHeight="1" x14ac:dyDescent="0.25"/>
    <row r="1637" s="35" customFormat="1" ht="15" customHeight="1" x14ac:dyDescent="0.25"/>
    <row r="1638" s="35" customFormat="1" ht="15" customHeight="1" x14ac:dyDescent="0.25"/>
    <row r="1639" s="35" customFormat="1" ht="15" customHeight="1" x14ac:dyDescent="0.25"/>
    <row r="1640" s="35" customFormat="1" ht="15" customHeight="1" x14ac:dyDescent="0.25"/>
    <row r="1641" s="35" customFormat="1" ht="15" customHeight="1" x14ac:dyDescent="0.25"/>
    <row r="1642" s="35" customFormat="1" ht="15" customHeight="1" x14ac:dyDescent="0.25"/>
    <row r="1643" s="35" customFormat="1" ht="15" customHeight="1" x14ac:dyDescent="0.25"/>
    <row r="1644" s="35" customFormat="1" ht="15" customHeight="1" x14ac:dyDescent="0.25"/>
    <row r="1645" s="35" customFormat="1" ht="15" customHeight="1" x14ac:dyDescent="0.25"/>
    <row r="1646" s="35" customFormat="1" ht="15" customHeight="1" x14ac:dyDescent="0.25"/>
    <row r="1647" s="35" customFormat="1" ht="15" customHeight="1" x14ac:dyDescent="0.25"/>
    <row r="1648" s="35" customFormat="1" ht="15" customHeight="1" x14ac:dyDescent="0.25"/>
    <row r="1649" s="35" customFormat="1" ht="15" customHeight="1" x14ac:dyDescent="0.25"/>
    <row r="1650" s="35" customFormat="1" ht="15" customHeight="1" x14ac:dyDescent="0.25"/>
    <row r="1651" s="35" customFormat="1" ht="15" customHeight="1" x14ac:dyDescent="0.25"/>
    <row r="1652" s="35" customFormat="1" ht="15" customHeight="1" x14ac:dyDescent="0.25"/>
    <row r="1653" s="35" customFormat="1" ht="15" customHeight="1" x14ac:dyDescent="0.25"/>
    <row r="1654" s="35" customFormat="1" ht="15" customHeight="1" x14ac:dyDescent="0.25"/>
    <row r="1655" s="35" customFormat="1" ht="15" customHeight="1" x14ac:dyDescent="0.25"/>
    <row r="1656" s="35" customFormat="1" ht="15" customHeight="1" x14ac:dyDescent="0.25"/>
    <row r="1657" s="35" customFormat="1" ht="15" customHeight="1" x14ac:dyDescent="0.25"/>
    <row r="1658" s="35" customFormat="1" ht="15" customHeight="1" x14ac:dyDescent="0.25"/>
    <row r="1659" s="35" customFormat="1" ht="15" customHeight="1" x14ac:dyDescent="0.25"/>
    <row r="1660" s="35" customFormat="1" ht="15" customHeight="1" x14ac:dyDescent="0.25"/>
    <row r="1661" s="35" customFormat="1" ht="15" customHeight="1" x14ac:dyDescent="0.25"/>
    <row r="1662" s="35" customFormat="1" ht="15" customHeight="1" x14ac:dyDescent="0.25"/>
    <row r="1663" s="35" customFormat="1" ht="15" customHeight="1" x14ac:dyDescent="0.25"/>
    <row r="1664" s="35" customFormat="1" ht="15" customHeight="1" x14ac:dyDescent="0.25"/>
    <row r="1665" s="35" customFormat="1" ht="15" customHeight="1" x14ac:dyDescent="0.25"/>
    <row r="1666" s="35" customFormat="1" ht="15" customHeight="1" x14ac:dyDescent="0.25"/>
    <row r="1667" s="35" customFormat="1" ht="15" customHeight="1" x14ac:dyDescent="0.25"/>
    <row r="1668" s="35" customFormat="1" ht="15" customHeight="1" x14ac:dyDescent="0.25"/>
    <row r="1669" s="35" customFormat="1" ht="15" customHeight="1" x14ac:dyDescent="0.25"/>
    <row r="1670" s="35" customFormat="1" ht="15" customHeight="1" x14ac:dyDescent="0.25"/>
    <row r="1671" s="35" customFormat="1" ht="15" customHeight="1" x14ac:dyDescent="0.25"/>
    <row r="1672" s="35" customFormat="1" ht="15" customHeight="1" x14ac:dyDescent="0.25"/>
    <row r="1673" s="35" customFormat="1" ht="15" customHeight="1" x14ac:dyDescent="0.25"/>
    <row r="1674" s="35" customFormat="1" ht="15" customHeight="1" x14ac:dyDescent="0.25"/>
    <row r="1675" s="35" customFormat="1" ht="15" customHeight="1" x14ac:dyDescent="0.25"/>
    <row r="1676" s="35" customFormat="1" ht="15" customHeight="1" x14ac:dyDescent="0.25"/>
    <row r="1677" s="35" customFormat="1" ht="15" customHeight="1" x14ac:dyDescent="0.25"/>
    <row r="1678" s="35" customFormat="1" ht="15" customHeight="1" x14ac:dyDescent="0.25"/>
    <row r="1679" s="35" customFormat="1" ht="15" customHeight="1" x14ac:dyDescent="0.25"/>
    <row r="1680" s="35" customFormat="1" ht="15" customHeight="1" x14ac:dyDescent="0.25"/>
    <row r="1681" s="35" customFormat="1" ht="15" customHeight="1" x14ac:dyDescent="0.25"/>
    <row r="1682" s="35" customFormat="1" ht="15" customHeight="1" x14ac:dyDescent="0.25"/>
    <row r="1683" s="35" customFormat="1" ht="15" customHeight="1" x14ac:dyDescent="0.25"/>
    <row r="1684" s="35" customFormat="1" ht="15" customHeight="1" x14ac:dyDescent="0.25"/>
    <row r="1685" s="35" customFormat="1" ht="15" customHeight="1" x14ac:dyDescent="0.25"/>
    <row r="1686" s="35" customFormat="1" ht="15" customHeight="1" x14ac:dyDescent="0.25"/>
    <row r="1687" s="35" customFormat="1" ht="15" customHeight="1" x14ac:dyDescent="0.25"/>
    <row r="1688" s="35" customFormat="1" ht="15" customHeight="1" x14ac:dyDescent="0.25"/>
    <row r="1689" s="35" customFormat="1" ht="15" customHeight="1" x14ac:dyDescent="0.25"/>
    <row r="1690" s="35" customFormat="1" ht="15" customHeight="1" x14ac:dyDescent="0.25"/>
    <row r="1691" s="35" customFormat="1" ht="15" customHeight="1" x14ac:dyDescent="0.25"/>
    <row r="1692" s="35" customFormat="1" ht="15" customHeight="1" x14ac:dyDescent="0.25"/>
    <row r="1693" s="35" customFormat="1" ht="15" customHeight="1" x14ac:dyDescent="0.25"/>
    <row r="1694" s="35" customFormat="1" ht="15" customHeight="1" x14ac:dyDescent="0.25"/>
    <row r="1695" s="35" customFormat="1" ht="15" customHeight="1" x14ac:dyDescent="0.25"/>
    <row r="1696" s="35" customFormat="1" ht="15" customHeight="1" x14ac:dyDescent="0.25"/>
    <row r="1697" s="35" customFormat="1" ht="15" customHeight="1" x14ac:dyDescent="0.25"/>
    <row r="1698" s="35" customFormat="1" ht="15" customHeight="1" x14ac:dyDescent="0.25"/>
    <row r="1699" s="35" customFormat="1" ht="15" customHeight="1" x14ac:dyDescent="0.25"/>
    <row r="1700" s="35" customFormat="1" ht="15" customHeight="1" x14ac:dyDescent="0.25"/>
    <row r="1701" s="35" customFormat="1" ht="15" customHeight="1" x14ac:dyDescent="0.25"/>
    <row r="1702" s="35" customFormat="1" ht="15" customHeight="1" x14ac:dyDescent="0.25"/>
    <row r="1703" s="35" customFormat="1" ht="15" customHeight="1" x14ac:dyDescent="0.25"/>
    <row r="1704" s="35" customFormat="1" ht="15" customHeight="1" x14ac:dyDescent="0.25"/>
    <row r="1705" s="35" customFormat="1" ht="15" customHeight="1" x14ac:dyDescent="0.25"/>
    <row r="1706" s="35" customFormat="1" ht="15" customHeight="1" x14ac:dyDescent="0.25"/>
    <row r="1707" s="35" customFormat="1" ht="15" customHeight="1" x14ac:dyDescent="0.25"/>
    <row r="1708" s="35" customFormat="1" ht="15" customHeight="1" x14ac:dyDescent="0.25"/>
    <row r="1709" s="35" customFormat="1" ht="15" customHeight="1" x14ac:dyDescent="0.25"/>
    <row r="1710" s="35" customFormat="1" ht="15" customHeight="1" x14ac:dyDescent="0.25"/>
    <row r="1711" s="35" customFormat="1" ht="15" customHeight="1" x14ac:dyDescent="0.25"/>
    <row r="1712" s="35" customFormat="1" ht="15" customHeight="1" x14ac:dyDescent="0.25"/>
    <row r="1713" spans="9:14" s="35" customFormat="1" ht="15" customHeight="1" x14ac:dyDescent="0.25"/>
    <row r="1714" spans="9:14" s="35" customFormat="1" ht="15" customHeight="1" x14ac:dyDescent="0.25"/>
    <row r="1715" spans="9:14" s="35" customFormat="1" ht="15" customHeight="1" x14ac:dyDescent="0.25"/>
    <row r="1716" spans="9:14" s="35" customFormat="1" ht="15" customHeight="1" x14ac:dyDescent="0.25"/>
    <row r="1717" spans="9:14" s="35" customFormat="1" ht="15" customHeight="1" x14ac:dyDescent="0.25"/>
    <row r="1718" spans="9:14" s="35" customFormat="1" ht="15" customHeight="1" x14ac:dyDescent="0.25"/>
    <row r="1719" spans="9:14" s="35" customFormat="1" ht="15" customHeight="1" x14ac:dyDescent="0.25"/>
    <row r="1720" spans="9:14" s="35" customFormat="1" ht="15" customHeight="1" x14ac:dyDescent="0.25"/>
    <row r="1721" spans="9:14" s="35" customFormat="1" ht="15" customHeight="1" x14ac:dyDescent="0.25"/>
    <row r="1722" spans="9:14" s="35" customFormat="1" ht="15" customHeight="1" x14ac:dyDescent="0.25"/>
    <row r="1728" spans="9:14" ht="15" customHeight="1" x14ac:dyDescent="0.25">
      <c r="I1728" s="26"/>
      <c r="J1728" s="26"/>
      <c r="K1728" s="26"/>
      <c r="L1728" s="26"/>
      <c r="M1728" s="26"/>
      <c r="N1728" s="26"/>
    </row>
    <row r="1729" spans="9:14" ht="15" customHeight="1" x14ac:dyDescent="0.25">
      <c r="I1729" s="26"/>
      <c r="J1729" s="26"/>
      <c r="K1729" s="26"/>
      <c r="L1729" s="26"/>
      <c r="M1729" s="26"/>
      <c r="N1729" s="26"/>
    </row>
    <row r="1730" spans="9:14" ht="15" customHeight="1" x14ac:dyDescent="0.25">
      <c r="I1730" s="26"/>
      <c r="J1730" s="26"/>
      <c r="K1730" s="26"/>
      <c r="L1730" s="26"/>
      <c r="M1730" s="26"/>
      <c r="N1730" s="26"/>
    </row>
    <row r="1731" spans="9:14" ht="15" customHeight="1" x14ac:dyDescent="0.25">
      <c r="I1731" s="26"/>
      <c r="J1731" s="26"/>
      <c r="K1731" s="26"/>
      <c r="L1731" s="26"/>
      <c r="M1731" s="26"/>
      <c r="N1731" s="26"/>
    </row>
    <row r="1732" spans="9:14" ht="15" customHeight="1" x14ac:dyDescent="0.25">
      <c r="I1732" s="26"/>
      <c r="J1732" s="26"/>
      <c r="K1732" s="26"/>
      <c r="L1732" s="26"/>
      <c r="M1732" s="26"/>
      <c r="N1732" s="26"/>
    </row>
    <row r="1733" spans="9:14" ht="15" customHeight="1" x14ac:dyDescent="0.25">
      <c r="I1733" s="26"/>
      <c r="J1733" s="26"/>
      <c r="K1733" s="26"/>
      <c r="L1733" s="26"/>
      <c r="M1733" s="26"/>
      <c r="N1733" s="26"/>
    </row>
  </sheetData>
  <mergeCells count="35">
    <mergeCell ref="E8:F8"/>
    <mergeCell ref="G8:H8"/>
    <mergeCell ref="I8:J8"/>
    <mergeCell ref="K8:L8"/>
    <mergeCell ref="E4:F4"/>
    <mergeCell ref="G4:H4"/>
    <mergeCell ref="I4:J4"/>
    <mergeCell ref="K4:L4"/>
    <mergeCell ref="E19:F19"/>
    <mergeCell ref="G19:H19"/>
    <mergeCell ref="I19:J19"/>
    <mergeCell ref="K19:L19"/>
    <mergeCell ref="E12:F12"/>
    <mergeCell ref="G12:H12"/>
    <mergeCell ref="I12:J12"/>
    <mergeCell ref="K12:L12"/>
    <mergeCell ref="E15:F15"/>
    <mergeCell ref="G15:H15"/>
    <mergeCell ref="I15:J15"/>
    <mergeCell ref="K15:L15"/>
    <mergeCell ref="M4:N4"/>
    <mergeCell ref="M8:N8"/>
    <mergeCell ref="M12:N12"/>
    <mergeCell ref="M15:N15"/>
    <mergeCell ref="M19:N19"/>
    <mergeCell ref="M24:N24"/>
    <mergeCell ref="E33:F33"/>
    <mergeCell ref="G33:H33"/>
    <mergeCell ref="I33:J33"/>
    <mergeCell ref="K33:L33"/>
    <mergeCell ref="M33:N33"/>
    <mergeCell ref="E24:F24"/>
    <mergeCell ref="G24:H24"/>
    <mergeCell ref="I24:J24"/>
    <mergeCell ref="K24:L24"/>
  </mergeCells>
  <pageMargins left="0.25" right="0.25" top="0.75" bottom="0.75" header="0.3" footer="0.3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workbookViewId="0"/>
  </sheetViews>
  <sheetFormatPr defaultRowHeight="15" x14ac:dyDescent="0.25"/>
  <cols>
    <col min="1" max="1" width="24.7109375" customWidth="1"/>
    <col min="2" max="25" width="12.7109375" style="1" customWidth="1"/>
    <col min="26" max="56" width="12.7109375" customWidth="1"/>
  </cols>
  <sheetData>
    <row r="2" spans="1:13" s="5" customFormat="1" x14ac:dyDescent="0.25">
      <c r="A2" s="9" t="s">
        <v>15</v>
      </c>
    </row>
    <row r="3" spans="1:13" s="5" customFormat="1" ht="14.45" x14ac:dyDescent="0.3"/>
    <row r="4" spans="1:13" s="5" customFormat="1" x14ac:dyDescent="0.25">
      <c r="A4" s="5" t="s">
        <v>2</v>
      </c>
      <c r="B4" s="5" t="s">
        <v>23</v>
      </c>
    </row>
    <row r="5" spans="1:13" s="5" customFormat="1" x14ac:dyDescent="0.25">
      <c r="A5" s="5" t="s">
        <v>0</v>
      </c>
      <c r="B5" s="5" t="s">
        <v>24</v>
      </c>
    </row>
    <row r="6" spans="1:13" s="5" customFormat="1" x14ac:dyDescent="0.25">
      <c r="A6" s="5" t="s">
        <v>1</v>
      </c>
      <c r="B6" s="5" t="s">
        <v>25</v>
      </c>
    </row>
    <row r="7" spans="1:13" s="5" customFormat="1" x14ac:dyDescent="0.25">
      <c r="A7" s="5" t="s">
        <v>3</v>
      </c>
      <c r="B7" s="5" t="s">
        <v>26</v>
      </c>
    </row>
    <row r="8" spans="1:13" s="5" customFormat="1" x14ac:dyDescent="0.25">
      <c r="A8" s="5" t="s">
        <v>29</v>
      </c>
      <c r="B8" s="5" t="s">
        <v>27</v>
      </c>
    </row>
    <row r="9" spans="1:13" s="5" customFormat="1" ht="14.45" x14ac:dyDescent="0.3"/>
    <row r="10" spans="1:13" s="5" customFormat="1" x14ac:dyDescent="0.25">
      <c r="A10" s="19" t="s">
        <v>22</v>
      </c>
      <c r="B10" s="10" t="s">
        <v>16</v>
      </c>
      <c r="C10" s="10" t="s">
        <v>17</v>
      </c>
      <c r="D10" s="10" t="s">
        <v>18</v>
      </c>
      <c r="E10" s="10" t="s">
        <v>19</v>
      </c>
      <c r="F10" s="10" t="s">
        <v>20</v>
      </c>
    </row>
    <row r="11" spans="1:13" s="5" customFormat="1" ht="14.45" x14ac:dyDescent="0.3">
      <c r="A11" s="11">
        <v>30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</row>
    <row r="12" spans="1:13" s="5" customFormat="1" ht="14.45" x14ac:dyDescent="0.3">
      <c r="A12" s="11">
        <v>35</v>
      </c>
      <c r="B12" s="6">
        <v>1.03</v>
      </c>
      <c r="C12" s="6">
        <v>1.0371999999999999</v>
      </c>
      <c r="D12" s="6">
        <v>1.0143</v>
      </c>
      <c r="E12" s="6">
        <v>1.0125999999999999</v>
      </c>
      <c r="F12" s="6">
        <v>1.0203</v>
      </c>
      <c r="H12" s="12"/>
      <c r="I12" s="13"/>
      <c r="J12" s="13"/>
      <c r="K12" s="13"/>
      <c r="L12" s="13"/>
      <c r="M12" s="13"/>
    </row>
    <row r="13" spans="1:13" s="5" customFormat="1" ht="14.45" x14ac:dyDescent="0.3">
      <c r="A13" s="11">
        <v>40</v>
      </c>
      <c r="B13" s="14">
        <v>1.1252</v>
      </c>
      <c r="C13" s="14">
        <v>1.1136999999999999</v>
      </c>
      <c r="D13" s="14">
        <v>1.1013999999999999</v>
      </c>
      <c r="E13" s="14">
        <v>1.0862000000000001</v>
      </c>
      <c r="F13" s="14">
        <v>1.0898000000000001</v>
      </c>
      <c r="G13" s="15"/>
      <c r="H13" s="13"/>
      <c r="I13" s="13"/>
      <c r="J13" s="13"/>
      <c r="K13" s="13"/>
      <c r="L13" s="13"/>
      <c r="M13" s="13"/>
    </row>
    <row r="14" spans="1:13" s="5" customFormat="1" ht="14.45" x14ac:dyDescent="0.3">
      <c r="A14" s="11">
        <v>45</v>
      </c>
      <c r="B14" s="6">
        <v>1.2397</v>
      </c>
      <c r="C14" s="6">
        <v>1.2022999999999999</v>
      </c>
      <c r="D14" s="6">
        <v>1.2049000000000001</v>
      </c>
      <c r="E14" s="6">
        <v>1.1716</v>
      </c>
      <c r="F14" s="6">
        <v>1.1697</v>
      </c>
    </row>
    <row r="15" spans="1:13" s="5" customFormat="1" ht="14.45" x14ac:dyDescent="0.3">
      <c r="A15" s="11">
        <v>50</v>
      </c>
      <c r="B15" s="6">
        <v>1.1863999999999999</v>
      </c>
      <c r="C15" s="6">
        <v>1.1720999999999999</v>
      </c>
      <c r="D15" s="6">
        <v>1.0218</v>
      </c>
      <c r="E15" s="6">
        <v>1.2278</v>
      </c>
      <c r="F15" s="6">
        <v>1.0488</v>
      </c>
      <c r="I15" s="13"/>
      <c r="J15" s="13"/>
      <c r="K15" s="13"/>
      <c r="L15" s="13"/>
      <c r="M15" s="13"/>
    </row>
    <row r="16" spans="1:13" s="5" customFormat="1" x14ac:dyDescent="0.25">
      <c r="A16" s="11">
        <v>55</v>
      </c>
      <c r="B16" s="14">
        <v>1.3145</v>
      </c>
      <c r="C16" s="14">
        <v>1.2706</v>
      </c>
      <c r="D16" s="14">
        <v>1.1103000000000001</v>
      </c>
      <c r="E16" s="14">
        <v>1.3380000000000001</v>
      </c>
      <c r="F16" s="14">
        <v>1.1225000000000001</v>
      </c>
      <c r="G16" s="15"/>
      <c r="H16" s="13"/>
      <c r="I16" s="16"/>
      <c r="J16" s="16"/>
      <c r="K16" s="16"/>
      <c r="L16" s="16"/>
      <c r="M16" s="16"/>
    </row>
    <row r="17" spans="1:25" s="5" customFormat="1" x14ac:dyDescent="0.25">
      <c r="A17" s="11">
        <v>60</v>
      </c>
      <c r="B17" s="6">
        <v>1.3082</v>
      </c>
      <c r="C17" s="6">
        <v>1.2482</v>
      </c>
      <c r="D17" s="6">
        <v>1.0628</v>
      </c>
      <c r="E17" s="6">
        <v>1.4139999999999999</v>
      </c>
      <c r="F17" s="6">
        <v>1.0424</v>
      </c>
    </row>
    <row r="18" spans="1:25" s="5" customFormat="1" x14ac:dyDescent="0.25">
      <c r="A18" s="11">
        <v>65</v>
      </c>
      <c r="B18" s="14">
        <v>1.4656</v>
      </c>
      <c r="C18" s="14">
        <v>1.3607</v>
      </c>
      <c r="D18" s="14">
        <v>1.1637</v>
      </c>
      <c r="E18" s="14">
        <v>1.5620000000000001</v>
      </c>
      <c r="F18" s="14">
        <v>1.1153</v>
      </c>
      <c r="G18" s="15"/>
      <c r="H18" s="13"/>
      <c r="I18" s="13"/>
      <c r="J18" s="13"/>
      <c r="K18" s="13"/>
      <c r="L18" s="13"/>
      <c r="M18" s="13"/>
    </row>
    <row r="19" spans="1:25" s="5" customFormat="1" x14ac:dyDescent="0.25">
      <c r="A19" s="11">
        <v>70</v>
      </c>
      <c r="B19" s="14">
        <v>1.4523999999999999</v>
      </c>
      <c r="C19" s="14">
        <v>1.2806</v>
      </c>
      <c r="D19" s="14">
        <v>1.2781</v>
      </c>
      <c r="E19" s="14">
        <v>1.6800999999999999</v>
      </c>
      <c r="F19" s="14">
        <v>1.1408</v>
      </c>
      <c r="G19" s="15"/>
      <c r="H19" s="13"/>
      <c r="I19" s="13"/>
      <c r="J19" s="13"/>
      <c r="K19" s="13"/>
      <c r="L19" s="13"/>
      <c r="M19" s="13"/>
    </row>
    <row r="20" spans="1:25" s="5" customFormat="1" x14ac:dyDescent="0.25">
      <c r="A20" s="11">
        <v>75</v>
      </c>
      <c r="B20" s="6">
        <v>1.649</v>
      </c>
      <c r="C20" s="6">
        <v>1.3993</v>
      </c>
      <c r="D20" s="6">
        <v>1.4332</v>
      </c>
      <c r="E20" s="6">
        <v>1.8932</v>
      </c>
      <c r="F20" s="6">
        <v>1.2285999999999999</v>
      </c>
      <c r="H20" s="13"/>
      <c r="I20" s="13"/>
      <c r="J20" s="13"/>
      <c r="K20" s="13"/>
      <c r="L20" s="13"/>
    </row>
    <row r="21" spans="1:25" s="5" customFormat="1" x14ac:dyDescent="0.25">
      <c r="A21" s="11">
        <v>80</v>
      </c>
      <c r="B21" s="6">
        <v>1.8653999999999999</v>
      </c>
      <c r="C21" s="6">
        <v>1.5053000000000001</v>
      </c>
      <c r="D21" s="6">
        <v>1.6440999999999999</v>
      </c>
      <c r="E21" s="6">
        <v>2.0952000000000002</v>
      </c>
      <c r="F21" s="6">
        <v>1.3043</v>
      </c>
    </row>
    <row r="22" spans="1:25" s="5" customFormat="1" x14ac:dyDescent="0.25">
      <c r="A22" s="11">
        <v>85</v>
      </c>
      <c r="B22" s="6">
        <v>2.2212000000000001</v>
      </c>
      <c r="C22" s="6">
        <v>1.6866000000000001</v>
      </c>
      <c r="D22" s="6">
        <v>1.9508000000000001</v>
      </c>
      <c r="E22" s="6">
        <v>2.4378000000000002</v>
      </c>
      <c r="F22" s="6">
        <v>1.4452</v>
      </c>
    </row>
    <row r="23" spans="1:25" s="5" customFormat="1" x14ac:dyDescent="0.25">
      <c r="A23" s="11">
        <v>90</v>
      </c>
      <c r="B23" s="6">
        <v>2.7616000000000001</v>
      </c>
      <c r="C23" s="6">
        <v>1.9535</v>
      </c>
      <c r="D23" s="6">
        <v>2.4401999999999999</v>
      </c>
      <c r="E23" s="6">
        <v>2.9137</v>
      </c>
      <c r="F23" s="6">
        <v>1.6714</v>
      </c>
    </row>
    <row r="24" spans="1:25" s="5" customFormat="1" x14ac:dyDescent="0.25">
      <c r="A24" s="11">
        <v>95</v>
      </c>
      <c r="B24" s="6">
        <v>3.6894999999999998</v>
      </c>
      <c r="C24" s="14">
        <v>2.4043999999999999</v>
      </c>
      <c r="D24" s="6">
        <v>3.3477999999999999</v>
      </c>
      <c r="E24" s="6">
        <v>3.6206</v>
      </c>
      <c r="F24" s="6">
        <v>2.1057000000000001</v>
      </c>
    </row>
    <row r="25" spans="1:25" s="5" customFormat="1" x14ac:dyDescent="0.25">
      <c r="A25" s="11" t="s">
        <v>21</v>
      </c>
      <c r="B25" s="6">
        <v>5.6368999999999998</v>
      </c>
      <c r="C25" s="6">
        <v>3.3512</v>
      </c>
      <c r="D25" s="6">
        <v>5.6116000000000001</v>
      </c>
      <c r="E25" s="6">
        <v>8.7034000000000002</v>
      </c>
      <c r="F25" s="6">
        <v>3.2456</v>
      </c>
    </row>
    <row r="26" spans="1:25" s="5" customFormat="1" x14ac:dyDescent="0.25">
      <c r="A26" s="4"/>
      <c r="B26" s="17"/>
      <c r="C26" s="18"/>
      <c r="D26" s="18"/>
      <c r="E26" s="18"/>
      <c r="F26" s="18"/>
      <c r="G26" s="7"/>
    </row>
    <row r="28" spans="1:25" x14ac:dyDescent="0.25">
      <c r="A28" s="9" t="s">
        <v>28</v>
      </c>
      <c r="B28" s="5"/>
      <c r="C28" s="5"/>
      <c r="D28" s="5"/>
      <c r="E28" s="5"/>
      <c r="F28" s="5"/>
      <c r="G28" s="5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 s="9"/>
      <c r="B29" s="5"/>
      <c r="C29" s="5"/>
      <c r="D29" s="5"/>
      <c r="E29" s="5"/>
      <c r="F29" s="5"/>
      <c r="G29" s="5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5" customFormat="1" x14ac:dyDescent="0.25">
      <c r="A30" s="5" t="s">
        <v>2</v>
      </c>
      <c r="B30" s="5" t="s">
        <v>30</v>
      </c>
    </row>
    <row r="31" spans="1:25" s="5" customFormat="1" x14ac:dyDescent="0.25">
      <c r="A31" s="5" t="s">
        <v>0</v>
      </c>
      <c r="B31" s="5" t="s">
        <v>31</v>
      </c>
    </row>
    <row r="32" spans="1:25" s="5" customFormat="1" x14ac:dyDescent="0.25">
      <c r="A32" s="5" t="s">
        <v>1</v>
      </c>
      <c r="B32" s="5" t="s">
        <v>32</v>
      </c>
    </row>
    <row r="33" spans="1:25" s="5" customFormat="1" x14ac:dyDescent="0.25">
      <c r="A33" s="5" t="s">
        <v>3</v>
      </c>
      <c r="B33" s="5" t="s">
        <v>33</v>
      </c>
    </row>
    <row r="34" spans="1:25" s="5" customFormat="1" x14ac:dyDescent="0.25">
      <c r="A34" s="5" t="s">
        <v>29</v>
      </c>
      <c r="B34" s="5" t="s">
        <v>34</v>
      </c>
    </row>
    <row r="35" spans="1:25" x14ac:dyDescent="0.25">
      <c r="A35" s="5"/>
      <c r="B35" s="5"/>
      <c r="C35" s="5"/>
      <c r="D35" s="5"/>
      <c r="E35" s="5"/>
      <c r="F35" s="5"/>
      <c r="G35" s="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x14ac:dyDescent="0.25">
      <c r="A36" s="5"/>
      <c r="B36" s="10" t="s">
        <v>16</v>
      </c>
      <c r="C36" s="10" t="s">
        <v>17</v>
      </c>
      <c r="D36" s="10" t="s">
        <v>18</v>
      </c>
      <c r="E36" s="10" t="s">
        <v>19</v>
      </c>
      <c r="F36" s="10" t="s">
        <v>20</v>
      </c>
      <c r="G36" s="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x14ac:dyDescent="0.25">
      <c r="A37" s="11">
        <v>30</v>
      </c>
      <c r="B37" s="8">
        <v>1</v>
      </c>
      <c r="C37" s="8">
        <v>1</v>
      </c>
      <c r="D37" s="8">
        <v>1</v>
      </c>
      <c r="E37" s="8">
        <v>1</v>
      </c>
      <c r="F37" s="8">
        <v>1</v>
      </c>
      <c r="G37" s="5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x14ac:dyDescent="0.25">
      <c r="A38" s="11">
        <v>35</v>
      </c>
      <c r="B38" s="21">
        <v>1.0942000000000001</v>
      </c>
      <c r="C38" s="21">
        <v>1.0367999999999999</v>
      </c>
      <c r="D38" s="21">
        <v>1.0367999999999999</v>
      </c>
      <c r="E38" s="21">
        <v>1.0621</v>
      </c>
      <c r="F38" s="21">
        <v>1.0922000000000001</v>
      </c>
      <c r="G38" s="15"/>
      <c r="H38" s="2"/>
      <c r="I38" s="2"/>
      <c r="J38" s="2"/>
      <c r="K38" s="2"/>
      <c r="L38" s="2"/>
      <c r="M38" s="2"/>
      <c r="N38" s="3"/>
      <c r="O38"/>
      <c r="P38"/>
      <c r="Q38"/>
      <c r="R38"/>
      <c r="S38"/>
      <c r="T38"/>
      <c r="U38"/>
      <c r="V38"/>
      <c r="W38"/>
      <c r="X38"/>
      <c r="Y38"/>
    </row>
    <row r="39" spans="1:25" x14ac:dyDescent="0.25">
      <c r="A39" s="11">
        <v>40</v>
      </c>
      <c r="B39" s="8">
        <v>1.1762999999999999</v>
      </c>
      <c r="C39" s="8">
        <v>1.1100000000000001</v>
      </c>
      <c r="D39" s="8">
        <v>1.115</v>
      </c>
      <c r="E39" s="8">
        <v>1.1475</v>
      </c>
      <c r="F39" s="8">
        <v>1.1852</v>
      </c>
      <c r="G39" s="5"/>
      <c r="H39" s="2"/>
      <c r="I39" s="2"/>
      <c r="J39" s="2"/>
      <c r="K39" s="2"/>
      <c r="L39" s="2"/>
      <c r="M39" s="2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25">
      <c r="A40" s="11">
        <v>45</v>
      </c>
      <c r="B40" s="8">
        <v>1.2717000000000001</v>
      </c>
      <c r="C40" s="8">
        <v>1.1942999999999999</v>
      </c>
      <c r="D40" s="8">
        <v>1.2058</v>
      </c>
      <c r="E40" s="8">
        <v>1.2479</v>
      </c>
      <c r="F40" s="8">
        <v>1.2955000000000001</v>
      </c>
      <c r="G40" s="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x14ac:dyDescent="0.25">
      <c r="A41" s="11">
        <v>50</v>
      </c>
      <c r="B41" s="8">
        <v>1.2838000000000001</v>
      </c>
      <c r="C41" s="8">
        <v>1.2606999999999999</v>
      </c>
      <c r="D41" s="8">
        <v>1.3128</v>
      </c>
      <c r="E41" s="8">
        <v>1.3147</v>
      </c>
      <c r="F41" s="8">
        <v>1.1821999999999999</v>
      </c>
      <c r="G41" s="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x14ac:dyDescent="0.25">
      <c r="A42" s="11">
        <v>55</v>
      </c>
      <c r="B42" s="21">
        <v>1.3984000000000001</v>
      </c>
      <c r="C42" s="21">
        <v>1.3706</v>
      </c>
      <c r="D42" s="21">
        <v>1.4407000000000001</v>
      </c>
      <c r="E42" s="21">
        <v>1.4481999999999999</v>
      </c>
      <c r="F42" s="21">
        <v>1.2918000000000001</v>
      </c>
      <c r="G42" s="1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x14ac:dyDescent="0.25">
      <c r="A43" s="11">
        <v>60</v>
      </c>
      <c r="B43" s="8">
        <v>1.5353000000000001</v>
      </c>
      <c r="C43" s="8">
        <v>1.5015000000000001</v>
      </c>
      <c r="D43" s="8">
        <v>1.5961000000000001</v>
      </c>
      <c r="E43" s="20">
        <v>1.6117999999999999</v>
      </c>
      <c r="F43" s="8">
        <v>1.2108000000000001</v>
      </c>
      <c r="G43" s="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x14ac:dyDescent="0.25">
      <c r="A44" s="11">
        <v>65</v>
      </c>
      <c r="B44" s="8">
        <v>1.7038</v>
      </c>
      <c r="C44" s="8">
        <v>1.66</v>
      </c>
      <c r="D44" s="8">
        <v>1.7927</v>
      </c>
      <c r="E44" s="20">
        <v>1.8170999999999999</v>
      </c>
      <c r="F44" s="8">
        <v>1.3260000000000001</v>
      </c>
      <c r="G44" s="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x14ac:dyDescent="0.25">
      <c r="A45" s="11">
        <v>70</v>
      </c>
      <c r="B45" s="21">
        <v>1.9159999999999999</v>
      </c>
      <c r="C45" s="21">
        <v>1.8559000000000001</v>
      </c>
      <c r="D45" s="21">
        <v>2.0541999999999998</v>
      </c>
      <c r="E45" s="22">
        <v>2.0992000000000002</v>
      </c>
      <c r="F45" s="21">
        <v>1.4666999999999999</v>
      </c>
      <c r="G45" s="15"/>
      <c r="H45" s="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x14ac:dyDescent="0.25">
      <c r="A46" s="11">
        <v>75</v>
      </c>
      <c r="B46" s="20">
        <v>1.8917999999999999</v>
      </c>
      <c r="C46" s="8">
        <v>1.8324</v>
      </c>
      <c r="D46" s="8">
        <v>2.1545999999999998</v>
      </c>
      <c r="E46" s="8">
        <v>2.2793999999999999</v>
      </c>
      <c r="F46" s="20">
        <v>1.3955</v>
      </c>
      <c r="G46" s="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A47" s="11">
        <v>80</v>
      </c>
      <c r="B47" s="20">
        <v>2.1629999999999998</v>
      </c>
      <c r="C47" s="8">
        <v>2.0741999999999998</v>
      </c>
      <c r="D47" s="6">
        <v>2.5219999999999998</v>
      </c>
      <c r="E47" s="8">
        <v>2.7128999999999999</v>
      </c>
      <c r="F47" s="20">
        <v>1.5624</v>
      </c>
      <c r="G47" s="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11">
        <v>85</v>
      </c>
      <c r="B48" s="20">
        <v>2.5284</v>
      </c>
      <c r="C48" s="8">
        <v>2.3894000000000002</v>
      </c>
      <c r="D48" s="6">
        <v>3.0404</v>
      </c>
      <c r="E48" s="8">
        <v>3.35</v>
      </c>
      <c r="F48" s="20">
        <v>1.7303999999999999</v>
      </c>
      <c r="G48" s="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25">
      <c r="A49" s="11">
        <v>90</v>
      </c>
      <c r="B49" s="20">
        <v>3.0478000000000001</v>
      </c>
      <c r="C49" s="8">
        <v>2.8176000000000001</v>
      </c>
      <c r="D49" s="6">
        <v>3.827</v>
      </c>
      <c r="E49" s="8">
        <v>4.3781999999999996</v>
      </c>
      <c r="F49" s="20">
        <v>1.9798</v>
      </c>
      <c r="G49" s="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x14ac:dyDescent="0.25">
      <c r="A50" s="11">
        <v>95</v>
      </c>
      <c r="B50" s="20">
        <v>3.8445999999999998</v>
      </c>
      <c r="C50" s="8">
        <v>3.4327999999999999</v>
      </c>
      <c r="D50" s="6">
        <v>5.1626000000000003</v>
      </c>
      <c r="E50" s="8">
        <v>6.3170999999999999</v>
      </c>
      <c r="F50" s="20">
        <v>2.3271999999999999</v>
      </c>
      <c r="G50" s="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25">
      <c r="A51" s="11" t="s">
        <v>21</v>
      </c>
      <c r="B51" s="20">
        <v>5.2218999999999998</v>
      </c>
      <c r="C51" s="8">
        <v>4.3917000000000002</v>
      </c>
      <c r="D51" s="6">
        <v>7.9302000000000001</v>
      </c>
      <c r="E51" s="8">
        <v>11.337</v>
      </c>
      <c r="F51" s="20">
        <v>2.8449</v>
      </c>
      <c r="G51" s="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25">
      <c r="A52" s="4"/>
      <c r="B52" s="18"/>
      <c r="C52" s="18"/>
      <c r="D52" s="18"/>
      <c r="E52" s="18"/>
      <c r="F52" s="18"/>
      <c r="G52" s="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25">
      <c r="A53" s="5"/>
      <c r="B53" s="8"/>
      <c r="C53" s="8"/>
      <c r="D53" s="8"/>
      <c r="E53" s="8"/>
      <c r="F53" s="8"/>
      <c r="G53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10" ma:contentTypeDescription="Luo uusi asiakirja." ma:contentTypeScope="" ma:versionID="a8a17e571de6eae92dddf17976ff405e">
  <xsd:schema xmlns:xsd="http://www.w3.org/2001/XMLSchema" xmlns:xs="http://www.w3.org/2001/XMLSchema" xmlns:p="http://schemas.microsoft.com/office/2006/metadata/properties" xmlns:ns2="fb2f5b6e-7915-4f67-843c-30d0980f4ad1" targetNamespace="http://schemas.microsoft.com/office/2006/metadata/properties" ma:root="true" ma:fieldsID="aba008ef743ad9507d3f42b1f6f82e34" ns2:_="">
    <xsd:import namespace="fb2f5b6e-7915-4f67-843c-30d0980f4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6085D-1BBE-4AAA-9140-AEAB04AEE571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b2f5b6e-7915-4f67-843c-30d0980f4ad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A15A04-7081-4864-8424-562711CCA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5388D-3CB4-491D-A5B7-726B0F402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Heittoneliottelu</vt:lpstr>
      <vt:lpstr>Heittoviisiottelu</vt:lpstr>
      <vt:lpstr>Lähtötiedot</vt:lpstr>
      <vt:lpstr>Heittoneliottelu!Tulostusalue</vt:lpstr>
      <vt:lpstr>Heittoviisiottelu!Tulostusalue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Rustholkarhu Karri</cp:lastModifiedBy>
  <cp:lastPrinted>2020-08-25T17:31:36Z</cp:lastPrinted>
  <dcterms:created xsi:type="dcterms:W3CDTF">2018-05-13T08:19:33Z</dcterms:created>
  <dcterms:modified xsi:type="dcterms:W3CDTF">2021-01-17T18:23:26Z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0x01010022C89A6504A09D41B205EBC72FF5D04D</vt:lpwstr>
  </property>
  <property fmtid="{D5CDD505-2E9C-101B-9397-08002B2CF9AE}" pid="3" name="eDOCS AutoSave">
    <vt:lpwstr>20210117202321484</vt:lpwstr>
  </property>
</Properties>
</file>