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/>
  <mc:AlternateContent xmlns:mc="http://schemas.openxmlformats.org/markup-compatibility/2006">
    <mc:Choice Requires="x15">
      <x15ac:absPath xmlns:x15ac="http://schemas.microsoft.com/office/spreadsheetml/2010/11/ac" url="https://popli.sharepoint.com/sites/PoPLintiimi/Shared Documents/PoPLi/Materiaalisalkku/"/>
    </mc:Choice>
  </mc:AlternateContent>
  <xr:revisionPtr revIDLastSave="2823" documentId="8_{123A0966-83DC-4B89-B1FD-8F9F8F70C9C5}" xr6:coauthVersionLast="47" xr6:coauthVersionMax="47" xr10:uidLastSave="{91783204-19CF-4DF4-BED9-E9E5F3E8E66A}"/>
  <bookViews>
    <workbookView xWindow="-120" yWindow="-120" windowWidth="29040" windowHeight="15720" firstSheet="12" activeTab="1" xr2:uid="{00000000-000D-0000-FFFF-FFFF00000000}"/>
  </bookViews>
  <sheets>
    <sheet name="Yhteensä" sheetId="26" r:id="rId1"/>
    <sheet name="tammi" sheetId="1" r:id="rId2"/>
    <sheet name="helmi" sheetId="15" r:id="rId3"/>
    <sheet name="maalis" sheetId="16" r:id="rId4"/>
    <sheet name="huhti" sheetId="17" r:id="rId5"/>
    <sheet name="touko" sheetId="18" r:id="rId6"/>
    <sheet name="kesä" sheetId="19" r:id="rId7"/>
    <sheet name="heinä" sheetId="20" r:id="rId8"/>
    <sheet name="elo" sheetId="21" r:id="rId9"/>
    <sheet name="syys" sheetId="22" r:id="rId10"/>
    <sheet name="loka" sheetId="23" r:id="rId11"/>
    <sheet name="marras" sheetId="24" r:id="rId12"/>
    <sheet name="joulu" sheetId="25" r:id="rId13"/>
    <sheet name="Taul1" sheetId="27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25" l="1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O14" i="25"/>
  <c r="E14" i="25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O14" i="24"/>
  <c r="E14" i="24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O14" i="23"/>
  <c r="E14" i="23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O14" i="22"/>
  <c r="E14" i="22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O14" i="21"/>
  <c r="E14" i="21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5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14" i="20"/>
  <c r="O14" i="20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3" i="19"/>
  <c r="O34" i="19"/>
  <c r="O35" i="19"/>
  <c r="O36" i="19"/>
  <c r="O37" i="19"/>
  <c r="O38" i="19"/>
  <c r="O39" i="19"/>
  <c r="O40" i="19"/>
  <c r="O41" i="19"/>
  <c r="O42" i="19"/>
  <c r="O43" i="19"/>
  <c r="O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3" i="19"/>
  <c r="E34" i="19"/>
  <c r="E35" i="19"/>
  <c r="E36" i="19"/>
  <c r="E37" i="19"/>
  <c r="E38" i="19"/>
  <c r="E39" i="19"/>
  <c r="E40" i="19"/>
  <c r="E41" i="19"/>
  <c r="E42" i="19"/>
  <c r="E43" i="19"/>
  <c r="E14" i="19"/>
  <c r="O16" i="18"/>
  <c r="O17" i="18"/>
  <c r="O18" i="18"/>
  <c r="O19" i="18"/>
  <c r="O20" i="18"/>
  <c r="O21" i="18"/>
  <c r="O22" i="18"/>
  <c r="O23" i="18"/>
  <c r="O24" i="18"/>
  <c r="O25" i="18"/>
  <c r="O26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15" i="18"/>
  <c r="E26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16" i="18"/>
  <c r="E17" i="18"/>
  <c r="E18" i="18"/>
  <c r="E19" i="18"/>
  <c r="E20" i="18"/>
  <c r="E21" i="18"/>
  <c r="E22" i="18"/>
  <c r="E23" i="18"/>
  <c r="E24" i="18"/>
  <c r="E25" i="18"/>
  <c r="E15" i="18"/>
  <c r="O15" i="17"/>
  <c r="O17" i="17"/>
  <c r="O18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14" i="17"/>
  <c r="E15" i="17"/>
  <c r="E17" i="17"/>
  <c r="E18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14" i="17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15" i="16"/>
  <c r="O16" i="16"/>
  <c r="O14" i="16"/>
  <c r="E14" i="16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14" i="15"/>
  <c r="O32" i="1"/>
  <c r="O39" i="1"/>
  <c r="O37" i="1"/>
  <c r="O30" i="1"/>
  <c r="G15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15" i="1"/>
  <c r="E16" i="1"/>
  <c r="E17" i="1"/>
  <c r="E18" i="1"/>
  <c r="O14" i="1"/>
  <c r="O17" i="1"/>
  <c r="O16" i="1"/>
  <c r="O19" i="1"/>
  <c r="O24" i="1"/>
  <c r="O23" i="1"/>
  <c r="O31" i="1"/>
  <c r="O38" i="1"/>
  <c r="O43" i="1"/>
  <c r="O42" i="1"/>
  <c r="O41" i="1"/>
  <c r="O40" i="1"/>
  <c r="O36" i="1"/>
  <c r="O35" i="1"/>
  <c r="O34" i="1"/>
  <c r="O33" i="1"/>
  <c r="O29" i="1"/>
  <c r="O28" i="1"/>
  <c r="O27" i="1"/>
  <c r="O26" i="1"/>
  <c r="O25" i="1"/>
  <c r="O22" i="1"/>
  <c r="O21" i="1"/>
  <c r="O20" i="1"/>
  <c r="O18" i="1"/>
  <c r="O15" i="1"/>
  <c r="O44" i="1"/>
  <c r="G28" i="21"/>
  <c r="H28" i="21" s="1"/>
  <c r="G14" i="21"/>
  <c r="H14" i="21" s="1"/>
  <c r="G30" i="19"/>
  <c r="B9" i="1"/>
  <c r="B9" i="19"/>
  <c r="G22" i="18"/>
  <c r="G21" i="18"/>
  <c r="B9" i="25"/>
  <c r="B9" i="24"/>
  <c r="B9" i="23"/>
  <c r="B9" i="22"/>
  <c r="B9" i="21"/>
  <c r="B9" i="20"/>
  <c r="B9" i="18"/>
  <c r="B9" i="17"/>
  <c r="B9" i="16"/>
  <c r="B9" i="15"/>
  <c r="G36" i="25"/>
  <c r="H36" i="25" s="1"/>
  <c r="G37" i="25"/>
  <c r="H37" i="25"/>
  <c r="G38" i="25"/>
  <c r="H38" i="25"/>
  <c r="G39" i="25"/>
  <c r="H39" i="25"/>
  <c r="G44" i="25"/>
  <c r="H44" i="25" s="1"/>
  <c r="G43" i="25"/>
  <c r="H43" i="25" s="1"/>
  <c r="G17" i="25"/>
  <c r="H17" i="25" s="1"/>
  <c r="G19" i="25"/>
  <c r="H19" i="25" s="1"/>
  <c r="G42" i="25"/>
  <c r="H42" i="25" s="1"/>
  <c r="G41" i="25"/>
  <c r="H41" i="25" s="1"/>
  <c r="G40" i="25"/>
  <c r="H40" i="25" s="1"/>
  <c r="G35" i="25"/>
  <c r="H35" i="25" s="1"/>
  <c r="G34" i="25"/>
  <c r="H34" i="25" s="1"/>
  <c r="G33" i="25"/>
  <c r="H33" i="25" s="1"/>
  <c r="G32" i="25"/>
  <c r="H32" i="25" s="1"/>
  <c r="G31" i="25"/>
  <c r="H31" i="25" s="1"/>
  <c r="G30" i="25"/>
  <c r="H30" i="25" s="1"/>
  <c r="G29" i="25"/>
  <c r="H29" i="25" s="1"/>
  <c r="G28" i="25"/>
  <c r="H28" i="25" s="1"/>
  <c r="G27" i="25"/>
  <c r="H27" i="25" s="1"/>
  <c r="G26" i="25"/>
  <c r="H26" i="25" s="1"/>
  <c r="G25" i="25"/>
  <c r="H25" i="25" s="1"/>
  <c r="G24" i="25"/>
  <c r="H24" i="25" s="1"/>
  <c r="G23" i="25"/>
  <c r="H23" i="25" s="1"/>
  <c r="G22" i="25"/>
  <c r="H22" i="25" s="1"/>
  <c r="G21" i="25"/>
  <c r="H21" i="25" s="1"/>
  <c r="G20" i="25"/>
  <c r="H20" i="25" s="1"/>
  <c r="G18" i="25"/>
  <c r="H18" i="25" s="1"/>
  <c r="G16" i="25"/>
  <c r="H16" i="25" s="1"/>
  <c r="G15" i="25"/>
  <c r="H15" i="25" s="1"/>
  <c r="G14" i="25"/>
  <c r="H14" i="25" s="1"/>
  <c r="G43" i="24"/>
  <c r="H43" i="24" s="1"/>
  <c r="G41" i="24"/>
  <c r="H41" i="24" s="1"/>
  <c r="G40" i="24"/>
  <c r="H40" i="24" s="1"/>
  <c r="G39" i="24"/>
  <c r="H39" i="24" s="1"/>
  <c r="G38" i="24"/>
  <c r="H38" i="24" s="1"/>
  <c r="G37" i="24"/>
  <c r="H37" i="24" s="1"/>
  <c r="G36" i="24"/>
  <c r="H36" i="24" s="1"/>
  <c r="G35" i="24"/>
  <c r="H35" i="24" s="1"/>
  <c r="G34" i="24"/>
  <c r="H34" i="24" s="1"/>
  <c r="G33" i="24"/>
  <c r="H33" i="24" s="1"/>
  <c r="G32" i="24"/>
  <c r="H32" i="24" s="1"/>
  <c r="G31" i="24"/>
  <c r="H31" i="24" s="1"/>
  <c r="G30" i="24"/>
  <c r="H30" i="24" s="1"/>
  <c r="G29" i="24"/>
  <c r="H29" i="24" s="1"/>
  <c r="G28" i="24"/>
  <c r="H28" i="24" s="1"/>
  <c r="G27" i="24"/>
  <c r="H27" i="24" s="1"/>
  <c r="G26" i="24"/>
  <c r="H26" i="24" s="1"/>
  <c r="G25" i="24"/>
  <c r="H25" i="24" s="1"/>
  <c r="G24" i="24"/>
  <c r="H24" i="24" s="1"/>
  <c r="G23" i="24"/>
  <c r="H23" i="24" s="1"/>
  <c r="G22" i="24"/>
  <c r="H22" i="24" s="1"/>
  <c r="G21" i="24"/>
  <c r="H21" i="24" s="1"/>
  <c r="G20" i="24"/>
  <c r="H20" i="24" s="1"/>
  <c r="G19" i="24"/>
  <c r="H19" i="24" s="1"/>
  <c r="G18" i="24"/>
  <c r="H18" i="24" s="1"/>
  <c r="G17" i="24"/>
  <c r="H17" i="24" s="1"/>
  <c r="G16" i="24"/>
  <c r="H16" i="24" s="1"/>
  <c r="G15" i="24"/>
  <c r="H15" i="24" s="1"/>
  <c r="G14" i="24"/>
  <c r="H14" i="24" s="1"/>
  <c r="G42" i="23"/>
  <c r="H42" i="23" s="1"/>
  <c r="G41" i="23"/>
  <c r="H41" i="23" s="1"/>
  <c r="G40" i="23"/>
  <c r="H40" i="23" s="1"/>
  <c r="G39" i="23"/>
  <c r="H39" i="23" s="1"/>
  <c r="G38" i="23"/>
  <c r="H38" i="23" s="1"/>
  <c r="G37" i="23"/>
  <c r="H37" i="23" s="1"/>
  <c r="G36" i="23"/>
  <c r="H36" i="23" s="1"/>
  <c r="G35" i="23"/>
  <c r="H35" i="23" s="1"/>
  <c r="G34" i="23"/>
  <c r="H34" i="23" s="1"/>
  <c r="G33" i="23"/>
  <c r="H33" i="23" s="1"/>
  <c r="G32" i="23"/>
  <c r="H32" i="23" s="1"/>
  <c r="G31" i="23"/>
  <c r="H31" i="23" s="1"/>
  <c r="G30" i="23"/>
  <c r="H30" i="23" s="1"/>
  <c r="G29" i="23"/>
  <c r="H29" i="23" s="1"/>
  <c r="G28" i="23"/>
  <c r="H28" i="23" s="1"/>
  <c r="G27" i="23"/>
  <c r="H27" i="23" s="1"/>
  <c r="G26" i="23"/>
  <c r="H26" i="23" s="1"/>
  <c r="G25" i="23"/>
  <c r="H25" i="23" s="1"/>
  <c r="G24" i="23"/>
  <c r="H24" i="23" s="1"/>
  <c r="G23" i="23"/>
  <c r="H23" i="23" s="1"/>
  <c r="G22" i="23"/>
  <c r="H22" i="23" s="1"/>
  <c r="G21" i="23"/>
  <c r="H21" i="23" s="1"/>
  <c r="G20" i="23"/>
  <c r="H20" i="23" s="1"/>
  <c r="G19" i="23"/>
  <c r="H19" i="23" s="1"/>
  <c r="G18" i="23"/>
  <c r="H18" i="23" s="1"/>
  <c r="G17" i="23"/>
  <c r="H17" i="23" s="1"/>
  <c r="G16" i="23"/>
  <c r="H16" i="23" s="1"/>
  <c r="G15" i="23"/>
  <c r="H15" i="23" s="1"/>
  <c r="G14" i="23"/>
  <c r="G43" i="22"/>
  <c r="H43" i="22" s="1"/>
  <c r="G42" i="22"/>
  <c r="H42" i="22" s="1"/>
  <c r="G41" i="22"/>
  <c r="H41" i="22" s="1"/>
  <c r="G40" i="22"/>
  <c r="H40" i="22" s="1"/>
  <c r="G39" i="22"/>
  <c r="H39" i="22" s="1"/>
  <c r="G38" i="22"/>
  <c r="H38" i="22" s="1"/>
  <c r="G37" i="22"/>
  <c r="H37" i="22" s="1"/>
  <c r="G36" i="22"/>
  <c r="H36" i="22" s="1"/>
  <c r="G35" i="22"/>
  <c r="H35" i="22" s="1"/>
  <c r="G34" i="22"/>
  <c r="H34" i="22" s="1"/>
  <c r="G33" i="22"/>
  <c r="H33" i="22" s="1"/>
  <c r="G32" i="22"/>
  <c r="H32" i="22" s="1"/>
  <c r="G31" i="22"/>
  <c r="H31" i="22" s="1"/>
  <c r="G30" i="22"/>
  <c r="H30" i="22" s="1"/>
  <c r="G29" i="22"/>
  <c r="H29" i="22" s="1"/>
  <c r="G28" i="22"/>
  <c r="H28" i="22" s="1"/>
  <c r="G27" i="22"/>
  <c r="H27" i="22" s="1"/>
  <c r="G26" i="22"/>
  <c r="H26" i="22" s="1"/>
  <c r="G25" i="22"/>
  <c r="H25" i="22" s="1"/>
  <c r="G24" i="22"/>
  <c r="H24" i="22" s="1"/>
  <c r="G23" i="22"/>
  <c r="H23" i="22" s="1"/>
  <c r="G22" i="22"/>
  <c r="H22" i="22" s="1"/>
  <c r="G21" i="22"/>
  <c r="H21" i="22" s="1"/>
  <c r="G20" i="22"/>
  <c r="H20" i="22" s="1"/>
  <c r="G19" i="22"/>
  <c r="H19" i="22" s="1"/>
  <c r="G18" i="22"/>
  <c r="H18" i="22" s="1"/>
  <c r="G17" i="22"/>
  <c r="H17" i="22" s="1"/>
  <c r="G16" i="22"/>
  <c r="H16" i="22" s="1"/>
  <c r="G15" i="22"/>
  <c r="H15" i="22" s="1"/>
  <c r="G14" i="22"/>
  <c r="H14" i="22" s="1"/>
  <c r="G44" i="21"/>
  <c r="H44" i="21" s="1"/>
  <c r="G42" i="21"/>
  <c r="H42" i="21" s="1"/>
  <c r="G41" i="21"/>
  <c r="H41" i="21" s="1"/>
  <c r="G40" i="21"/>
  <c r="H40" i="21" s="1"/>
  <c r="G39" i="21"/>
  <c r="H39" i="21" s="1"/>
  <c r="G38" i="21"/>
  <c r="H38" i="21" s="1"/>
  <c r="G37" i="21"/>
  <c r="H37" i="21" s="1"/>
  <c r="G36" i="21"/>
  <c r="H36" i="21" s="1"/>
  <c r="G35" i="21"/>
  <c r="H35" i="21" s="1"/>
  <c r="G34" i="21"/>
  <c r="H34" i="21" s="1"/>
  <c r="G33" i="21"/>
  <c r="H33" i="21" s="1"/>
  <c r="G32" i="21"/>
  <c r="H32" i="21" s="1"/>
  <c r="G31" i="21"/>
  <c r="H31" i="21" s="1"/>
  <c r="G30" i="21"/>
  <c r="H30" i="21" s="1"/>
  <c r="G29" i="21"/>
  <c r="H29" i="21" s="1"/>
  <c r="G27" i="21"/>
  <c r="H27" i="21" s="1"/>
  <c r="G26" i="21"/>
  <c r="H26" i="21" s="1"/>
  <c r="G25" i="21"/>
  <c r="H25" i="21" s="1"/>
  <c r="G24" i="21"/>
  <c r="H24" i="21" s="1"/>
  <c r="G23" i="21"/>
  <c r="H23" i="21" s="1"/>
  <c r="G22" i="21"/>
  <c r="H22" i="21" s="1"/>
  <c r="G21" i="21"/>
  <c r="H21" i="21" s="1"/>
  <c r="G20" i="21"/>
  <c r="H20" i="21" s="1"/>
  <c r="G19" i="21"/>
  <c r="H19" i="21" s="1"/>
  <c r="G18" i="21"/>
  <c r="H18" i="21" s="1"/>
  <c r="G17" i="21"/>
  <c r="H17" i="21" s="1"/>
  <c r="G16" i="21"/>
  <c r="H16" i="21" s="1"/>
  <c r="G15" i="21"/>
  <c r="H15" i="21" s="1"/>
  <c r="G44" i="20"/>
  <c r="H44" i="20" s="1"/>
  <c r="G43" i="20"/>
  <c r="H43" i="20" s="1"/>
  <c r="G42" i="20"/>
  <c r="H42" i="20" s="1"/>
  <c r="G41" i="20"/>
  <c r="H41" i="20" s="1"/>
  <c r="G40" i="20"/>
  <c r="H40" i="20" s="1"/>
  <c r="G39" i="20"/>
  <c r="H39" i="20" s="1"/>
  <c r="G33" i="20"/>
  <c r="H33" i="20" s="1"/>
  <c r="G32" i="20"/>
  <c r="H32" i="20" s="1"/>
  <c r="G31" i="20"/>
  <c r="H31" i="20" s="1"/>
  <c r="G30" i="20"/>
  <c r="H30" i="20" s="1"/>
  <c r="G29" i="20"/>
  <c r="H29" i="20" s="1"/>
  <c r="G28" i="20"/>
  <c r="H28" i="20" s="1"/>
  <c r="G27" i="20"/>
  <c r="H27" i="20" s="1"/>
  <c r="G26" i="20"/>
  <c r="H26" i="20" s="1"/>
  <c r="G25" i="20"/>
  <c r="H25" i="20" s="1"/>
  <c r="G24" i="20"/>
  <c r="H24" i="20" s="1"/>
  <c r="G23" i="20"/>
  <c r="H23" i="20" s="1"/>
  <c r="G22" i="20"/>
  <c r="H22" i="20" s="1"/>
  <c r="G21" i="20"/>
  <c r="H21" i="20" s="1"/>
  <c r="G20" i="20"/>
  <c r="H20" i="20" s="1"/>
  <c r="G19" i="20"/>
  <c r="H19" i="20" s="1"/>
  <c r="G18" i="20"/>
  <c r="H18" i="20" s="1"/>
  <c r="G17" i="20"/>
  <c r="H17" i="20" s="1"/>
  <c r="G16" i="20"/>
  <c r="H16" i="20" s="1"/>
  <c r="G15" i="20"/>
  <c r="G14" i="20"/>
  <c r="H14" i="20" s="1"/>
  <c r="G43" i="19"/>
  <c r="H43" i="19" s="1"/>
  <c r="G42" i="19"/>
  <c r="H42" i="19" s="1"/>
  <c r="G41" i="19"/>
  <c r="H41" i="19" s="1"/>
  <c r="G40" i="19"/>
  <c r="H40" i="19" s="1"/>
  <c r="G39" i="19"/>
  <c r="H39" i="19" s="1"/>
  <c r="G38" i="19"/>
  <c r="H38" i="19" s="1"/>
  <c r="G37" i="19"/>
  <c r="H37" i="19" s="1"/>
  <c r="G36" i="19"/>
  <c r="H36" i="19" s="1"/>
  <c r="G35" i="19"/>
  <c r="H35" i="19" s="1"/>
  <c r="G34" i="19"/>
  <c r="H34" i="19" s="1"/>
  <c r="G33" i="19"/>
  <c r="H33" i="19" s="1"/>
  <c r="G32" i="19"/>
  <c r="H32" i="19" s="1"/>
  <c r="G31" i="19"/>
  <c r="H31" i="19" s="1"/>
  <c r="H30" i="19"/>
  <c r="G29" i="19"/>
  <c r="H29" i="19" s="1"/>
  <c r="G28" i="19"/>
  <c r="H28" i="19" s="1"/>
  <c r="G27" i="19"/>
  <c r="H27" i="19" s="1"/>
  <c r="G26" i="19"/>
  <c r="H26" i="19" s="1"/>
  <c r="G25" i="19"/>
  <c r="H25" i="19" s="1"/>
  <c r="G24" i="19"/>
  <c r="H24" i="19" s="1"/>
  <c r="G23" i="19"/>
  <c r="H23" i="19" s="1"/>
  <c r="G22" i="19"/>
  <c r="H22" i="19" s="1"/>
  <c r="G21" i="19"/>
  <c r="H21" i="19" s="1"/>
  <c r="G20" i="19"/>
  <c r="H20" i="19" s="1"/>
  <c r="G19" i="19"/>
  <c r="H19" i="19" s="1"/>
  <c r="G18" i="19"/>
  <c r="H18" i="19" s="1"/>
  <c r="G17" i="19"/>
  <c r="H17" i="19" s="1"/>
  <c r="G16" i="19"/>
  <c r="H16" i="19" s="1"/>
  <c r="G15" i="19"/>
  <c r="H15" i="19" s="1"/>
  <c r="G14" i="19"/>
  <c r="H14" i="19" s="1"/>
  <c r="G29" i="18"/>
  <c r="G42" i="18"/>
  <c r="H42" i="18" s="1"/>
  <c r="G41" i="18"/>
  <c r="G40" i="18"/>
  <c r="G39" i="18"/>
  <c r="G38" i="18"/>
  <c r="H38" i="18" s="1"/>
  <c r="G37" i="18"/>
  <c r="H37" i="18" s="1"/>
  <c r="G36" i="18"/>
  <c r="G35" i="18"/>
  <c r="G34" i="18"/>
  <c r="G33" i="18"/>
  <c r="G32" i="18"/>
  <c r="G31" i="18"/>
  <c r="H31" i="18" s="1"/>
  <c r="G30" i="18"/>
  <c r="H30" i="18" s="1"/>
  <c r="G28" i="18"/>
  <c r="G27" i="18"/>
  <c r="G26" i="18"/>
  <c r="G25" i="18"/>
  <c r="G24" i="18"/>
  <c r="H24" i="18" s="1"/>
  <c r="G23" i="18"/>
  <c r="H23" i="18" s="1"/>
  <c r="H21" i="18"/>
  <c r="G20" i="18"/>
  <c r="G19" i="18"/>
  <c r="G18" i="18"/>
  <c r="G17" i="18"/>
  <c r="H17" i="18" s="1"/>
  <c r="G16" i="18"/>
  <c r="H16" i="18" s="1"/>
  <c r="G15" i="18"/>
  <c r="G14" i="18"/>
  <c r="H14" i="18" s="1"/>
  <c r="G43" i="17"/>
  <c r="G42" i="17"/>
  <c r="G41" i="17"/>
  <c r="G40" i="17"/>
  <c r="H40" i="17" s="1"/>
  <c r="G39" i="17"/>
  <c r="H39" i="17" s="1"/>
  <c r="G38" i="17"/>
  <c r="G37" i="17"/>
  <c r="G36" i="17"/>
  <c r="G35" i="17"/>
  <c r="G34" i="17"/>
  <c r="H34" i="17" s="1"/>
  <c r="G33" i="17"/>
  <c r="H33" i="17" s="1"/>
  <c r="G32" i="17"/>
  <c r="H32" i="17" s="1"/>
  <c r="G31" i="17"/>
  <c r="H31" i="17" s="1"/>
  <c r="G30" i="17"/>
  <c r="G29" i="17"/>
  <c r="G28" i="17"/>
  <c r="G27" i="17"/>
  <c r="G26" i="17"/>
  <c r="H26" i="17" s="1"/>
  <c r="G25" i="17"/>
  <c r="H25" i="17" s="1"/>
  <c r="G24" i="17"/>
  <c r="G23" i="17"/>
  <c r="G22" i="17"/>
  <c r="G21" i="17"/>
  <c r="G20" i="17"/>
  <c r="G19" i="17"/>
  <c r="H19" i="17" s="1"/>
  <c r="G18" i="17"/>
  <c r="H18" i="17" s="1"/>
  <c r="G17" i="17"/>
  <c r="G16" i="17"/>
  <c r="G15" i="17"/>
  <c r="G14" i="17"/>
  <c r="G42" i="16"/>
  <c r="H42" i="16" s="1"/>
  <c r="G44" i="16"/>
  <c r="G43" i="16"/>
  <c r="H43" i="16" s="1"/>
  <c r="G41" i="16"/>
  <c r="G40" i="16"/>
  <c r="G39" i="16"/>
  <c r="G38" i="16"/>
  <c r="G37" i="16"/>
  <c r="G36" i="16"/>
  <c r="H36" i="16" s="1"/>
  <c r="G35" i="16"/>
  <c r="H35" i="16" s="1"/>
  <c r="G34" i="16"/>
  <c r="H34" i="16" s="1"/>
  <c r="G33" i="16"/>
  <c r="G32" i="16"/>
  <c r="G31" i="16"/>
  <c r="G30" i="16"/>
  <c r="G29" i="16"/>
  <c r="H29" i="16" s="1"/>
  <c r="G28" i="16"/>
  <c r="H28" i="16" s="1"/>
  <c r="G27" i="16"/>
  <c r="H27" i="16" s="1"/>
  <c r="G26" i="16"/>
  <c r="G25" i="16"/>
  <c r="G24" i="16"/>
  <c r="G23" i="16"/>
  <c r="G22" i="16"/>
  <c r="H22" i="16" s="1"/>
  <c r="G21" i="16"/>
  <c r="H21" i="16" s="1"/>
  <c r="G20" i="16"/>
  <c r="G19" i="16"/>
  <c r="G18" i="16"/>
  <c r="G17" i="16"/>
  <c r="G16" i="16"/>
  <c r="G15" i="16"/>
  <c r="H15" i="16" s="1"/>
  <c r="G14" i="16"/>
  <c r="H14" i="16" s="1"/>
  <c r="G41" i="15"/>
  <c r="G40" i="15"/>
  <c r="G39" i="15"/>
  <c r="G38" i="15"/>
  <c r="G37" i="15"/>
  <c r="G36" i="15"/>
  <c r="H36" i="15" s="1"/>
  <c r="G35" i="15"/>
  <c r="H35" i="15" s="1"/>
  <c r="G34" i="15"/>
  <c r="H34" i="15" s="1"/>
  <c r="G33" i="15"/>
  <c r="H33" i="15" s="1"/>
  <c r="G32" i="15"/>
  <c r="H32" i="15" s="1"/>
  <c r="G31" i="15"/>
  <c r="G30" i="15"/>
  <c r="G29" i="15"/>
  <c r="H29" i="15" s="1"/>
  <c r="G28" i="15"/>
  <c r="H28" i="15" s="1"/>
  <c r="G27" i="15"/>
  <c r="G26" i="15"/>
  <c r="G25" i="15"/>
  <c r="G24" i="15"/>
  <c r="G23" i="15"/>
  <c r="G22" i="15"/>
  <c r="H22" i="15" s="1"/>
  <c r="G21" i="15"/>
  <c r="H21" i="15" s="1"/>
  <c r="G20" i="15"/>
  <c r="G19" i="15"/>
  <c r="G18" i="15"/>
  <c r="G17" i="15"/>
  <c r="G16" i="15"/>
  <c r="G15" i="15"/>
  <c r="H15" i="15" s="1"/>
  <c r="G14" i="15"/>
  <c r="H14" i="15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/>
  <c r="G19" i="1"/>
  <c r="H19" i="1"/>
  <c r="G43" i="18"/>
  <c r="G44" i="18"/>
  <c r="G44" i="23"/>
  <c r="H44" i="23" s="1"/>
  <c r="H44" i="18"/>
  <c r="I51" i="1"/>
  <c r="G44" i="1"/>
  <c r="H44" i="1" s="1"/>
  <c r="H15" i="20" l="1"/>
  <c r="H15" i="18"/>
  <c r="H18" i="18"/>
  <c r="H19" i="18"/>
  <c r="H20" i="18"/>
  <c r="H25" i="18"/>
  <c r="H26" i="18"/>
  <c r="H27" i="18"/>
  <c r="H28" i="18"/>
  <c r="H32" i="18"/>
  <c r="H33" i="18"/>
  <c r="H34" i="18"/>
  <c r="H35" i="18"/>
  <c r="H36" i="18"/>
  <c r="H39" i="18"/>
  <c r="H40" i="18"/>
  <c r="H41" i="18"/>
  <c r="H29" i="18"/>
  <c r="H22" i="18"/>
  <c r="H14" i="17"/>
  <c r="H15" i="17"/>
  <c r="H16" i="17"/>
  <c r="H17" i="17"/>
  <c r="H20" i="17"/>
  <c r="H21" i="17"/>
  <c r="H22" i="17"/>
  <c r="H23" i="17"/>
  <c r="H24" i="17"/>
  <c r="H27" i="17"/>
  <c r="H28" i="17"/>
  <c r="H29" i="17"/>
  <c r="H30" i="17"/>
  <c r="H35" i="17"/>
  <c r="H36" i="17"/>
  <c r="H37" i="17"/>
  <c r="H38" i="17"/>
  <c r="H41" i="17"/>
  <c r="H42" i="17"/>
  <c r="H43" i="17"/>
  <c r="H16" i="16"/>
  <c r="H17" i="16"/>
  <c r="H18" i="16"/>
  <c r="H19" i="16"/>
  <c r="H20" i="16"/>
  <c r="H23" i="16"/>
  <c r="H24" i="16"/>
  <c r="H25" i="16"/>
  <c r="H26" i="16"/>
  <c r="H30" i="16"/>
  <c r="H31" i="16"/>
  <c r="H32" i="16"/>
  <c r="H33" i="16"/>
  <c r="H37" i="16"/>
  <c r="H38" i="16"/>
  <c r="H39" i="16"/>
  <c r="H40" i="16"/>
  <c r="H41" i="16"/>
  <c r="H44" i="16"/>
  <c r="H16" i="15"/>
  <c r="H17" i="15"/>
  <c r="H18" i="15"/>
  <c r="H19" i="15"/>
  <c r="H20" i="15"/>
  <c r="H23" i="15"/>
  <c r="H24" i="15"/>
  <c r="H25" i="15"/>
  <c r="H26" i="15"/>
  <c r="H27" i="15"/>
  <c r="H30" i="15"/>
  <c r="H31" i="15"/>
  <c r="H37" i="15"/>
  <c r="H38" i="15"/>
  <c r="H39" i="15"/>
  <c r="H40" i="15"/>
  <c r="H14" i="23"/>
  <c r="G42" i="24" l="1"/>
  <c r="H42" i="24" s="1"/>
  <c r="G43" i="23"/>
  <c r="H43" i="18"/>
  <c r="H41" i="15"/>
  <c r="G17" i="1"/>
  <c r="G18" i="1"/>
  <c r="H18" i="1" s="1"/>
  <c r="G16" i="1"/>
  <c r="H16" i="1" s="1"/>
  <c r="G43" i="21"/>
  <c r="H43" i="21" s="1"/>
  <c r="H15" i="1"/>
  <c r="C15" i="26"/>
  <c r="F46" i="25"/>
  <c r="C24" i="26"/>
  <c r="J46" i="25"/>
  <c r="G24" i="26" s="1"/>
  <c r="K46" i="25"/>
  <c r="H24" i="26" s="1"/>
  <c r="L46" i="25"/>
  <c r="I24" i="26" s="1"/>
  <c r="M46" i="25"/>
  <c r="J24" i="26" s="1"/>
  <c r="D50" i="25"/>
  <c r="F46" i="24"/>
  <c r="C23" i="26" s="1"/>
  <c r="J46" i="24"/>
  <c r="G23" i="26" s="1"/>
  <c r="K46" i="24"/>
  <c r="H23" i="26" s="1"/>
  <c r="L46" i="24"/>
  <c r="I23" i="26" s="1"/>
  <c r="M46" i="24"/>
  <c r="D50" i="24"/>
  <c r="F48" i="23"/>
  <c r="C22" i="26"/>
  <c r="J48" i="23"/>
  <c r="G22" i="26" s="1"/>
  <c r="K48" i="23"/>
  <c r="H22" i="26" s="1"/>
  <c r="L48" i="23"/>
  <c r="I22" i="26" s="1"/>
  <c r="M48" i="23"/>
  <c r="J22" i="26" s="1"/>
  <c r="D52" i="23"/>
  <c r="F47" i="22"/>
  <c r="C21" i="26" s="1"/>
  <c r="J47" i="22"/>
  <c r="G21" i="26" s="1"/>
  <c r="K47" i="22"/>
  <c r="H21" i="26" s="1"/>
  <c r="L47" i="22"/>
  <c r="I21" i="26" s="1"/>
  <c r="M47" i="22"/>
  <c r="J21" i="26" s="1"/>
  <c r="D51" i="22"/>
  <c r="F47" i="21"/>
  <c r="C20" i="26" s="1"/>
  <c r="J47" i="21"/>
  <c r="G20" i="26" s="1"/>
  <c r="K47" i="21"/>
  <c r="H20" i="26" s="1"/>
  <c r="L47" i="21"/>
  <c r="I20" i="26" s="1"/>
  <c r="M47" i="21"/>
  <c r="J20" i="26" s="1"/>
  <c r="D51" i="21"/>
  <c r="F46" i="20"/>
  <c r="C19" i="26" s="1"/>
  <c r="J46" i="20"/>
  <c r="G19" i="26" s="1"/>
  <c r="K46" i="20"/>
  <c r="H19" i="26" s="1"/>
  <c r="L46" i="20"/>
  <c r="I19" i="26"/>
  <c r="M46" i="20"/>
  <c r="J19" i="26" s="1"/>
  <c r="D50" i="20"/>
  <c r="F47" i="19"/>
  <c r="C18" i="26" s="1"/>
  <c r="J47" i="19"/>
  <c r="G18" i="26" s="1"/>
  <c r="K47" i="19"/>
  <c r="H18" i="26" s="1"/>
  <c r="L47" i="19"/>
  <c r="M47" i="19"/>
  <c r="J18" i="26"/>
  <c r="D51" i="19"/>
  <c r="F47" i="18"/>
  <c r="C17" i="26"/>
  <c r="J47" i="18"/>
  <c r="G17" i="26" s="1"/>
  <c r="K47" i="18"/>
  <c r="H17" i="26" s="1"/>
  <c r="L47" i="18"/>
  <c r="I17" i="26"/>
  <c r="M47" i="18"/>
  <c r="J17" i="26" s="1"/>
  <c r="D51" i="18"/>
  <c r="F48" i="17"/>
  <c r="C16" i="26" s="1"/>
  <c r="J48" i="17"/>
  <c r="G16" i="26" s="1"/>
  <c r="K48" i="17"/>
  <c r="H16" i="26" s="1"/>
  <c r="L48" i="17"/>
  <c r="I16" i="26" s="1"/>
  <c r="M48" i="17"/>
  <c r="J16" i="26" s="1"/>
  <c r="D52" i="17"/>
  <c r="F47" i="16"/>
  <c r="J47" i="16"/>
  <c r="G15" i="26" s="1"/>
  <c r="K47" i="16"/>
  <c r="H15" i="26"/>
  <c r="L47" i="16"/>
  <c r="I15" i="26" s="1"/>
  <c r="M47" i="16"/>
  <c r="J15" i="26" s="1"/>
  <c r="D51" i="16"/>
  <c r="F46" i="15"/>
  <c r="C14" i="26" s="1"/>
  <c r="J46" i="15"/>
  <c r="K46" i="15"/>
  <c r="H14" i="26"/>
  <c r="L46" i="15"/>
  <c r="I14" i="26" s="1"/>
  <c r="M46" i="15"/>
  <c r="J14" i="26" s="1"/>
  <c r="D50" i="15"/>
  <c r="H14" i="1"/>
  <c r="F51" i="1"/>
  <c r="C13" i="26" s="1"/>
  <c r="F13" i="26"/>
  <c r="J51" i="1"/>
  <c r="K51" i="1"/>
  <c r="H13" i="26" s="1"/>
  <c r="L51" i="1"/>
  <c r="I13" i="26" s="1"/>
  <c r="M51" i="1"/>
  <c r="J13" i="26" s="1"/>
  <c r="D55" i="1"/>
  <c r="I18" i="26"/>
  <c r="J23" i="26"/>
  <c r="A7" i="25"/>
  <c r="A7" i="19"/>
  <c r="A7" i="20"/>
  <c r="A7" i="1"/>
  <c r="A7" i="24"/>
  <c r="A7" i="21"/>
  <c r="A7" i="17"/>
  <c r="A7" i="18"/>
  <c r="A7" i="23"/>
  <c r="A7" i="22"/>
  <c r="A7" i="16"/>
  <c r="A7" i="15"/>
  <c r="G14" i="26" l="1"/>
  <c r="H17" i="1"/>
  <c r="G51" i="1"/>
  <c r="H43" i="23"/>
  <c r="G48" i="23"/>
  <c r="D22" i="26" s="1"/>
  <c r="G13" i="26"/>
  <c r="G25" i="26" s="1"/>
  <c r="I52" i="1"/>
  <c r="I46" i="15" s="1"/>
  <c r="F14" i="26" s="1"/>
  <c r="J25" i="26"/>
  <c r="G46" i="25"/>
  <c r="D24" i="26" s="1"/>
  <c r="H46" i="25"/>
  <c r="E24" i="26" s="1"/>
  <c r="H48" i="23"/>
  <c r="E22" i="26" s="1"/>
  <c r="G47" i="22"/>
  <c r="D21" i="26" s="1"/>
  <c r="H47" i="22"/>
  <c r="E21" i="26" s="1"/>
  <c r="G47" i="21"/>
  <c r="D20" i="26" s="1"/>
  <c r="H47" i="21"/>
  <c r="E20" i="26" s="1"/>
  <c r="H46" i="20"/>
  <c r="E19" i="26" s="1"/>
  <c r="H47" i="18"/>
  <c r="E17" i="26" s="1"/>
  <c r="H48" i="17"/>
  <c r="E16" i="26" s="1"/>
  <c r="H47" i="16"/>
  <c r="E15" i="26" s="1"/>
  <c r="G46" i="15"/>
  <c r="D14" i="26" s="1"/>
  <c r="H47" i="19"/>
  <c r="E18" i="26" s="1"/>
  <c r="H46" i="24"/>
  <c r="E23" i="26" s="1"/>
  <c r="H46" i="15"/>
  <c r="E14" i="26" s="1"/>
  <c r="I25" i="26"/>
  <c r="H25" i="26"/>
  <c r="G46" i="24"/>
  <c r="D23" i="26" s="1"/>
  <c r="G47" i="19"/>
  <c r="D18" i="26" s="1"/>
  <c r="G47" i="16"/>
  <c r="D15" i="26" s="1"/>
  <c r="C25" i="26"/>
  <c r="G47" i="18"/>
  <c r="D17" i="26" s="1"/>
  <c r="G48" i="17"/>
  <c r="D16" i="26" s="1"/>
  <c r="G46" i="20"/>
  <c r="D19" i="26" s="1"/>
  <c r="H51" i="1"/>
  <c r="E13" i="26" s="1"/>
  <c r="D13" i="26"/>
  <c r="I47" i="15" l="1"/>
  <c r="I47" i="16" s="1"/>
  <c r="E25" i="26"/>
  <c r="D25" i="26"/>
  <c r="F15" i="26" l="1"/>
  <c r="I48" i="16"/>
  <c r="I48" i="17" s="1"/>
  <c r="I49" i="17" l="1"/>
  <c r="I47" i="18" s="1"/>
  <c r="F16" i="26"/>
  <c r="I48" i="18" l="1"/>
  <c r="I47" i="19" s="1"/>
  <c r="F17" i="26"/>
  <c r="F18" i="26" l="1"/>
  <c r="I48" i="19"/>
  <c r="I46" i="20" s="1"/>
  <c r="F19" i="26" l="1"/>
  <c r="I47" i="20"/>
  <c r="I47" i="21" s="1"/>
  <c r="F20" i="26" l="1"/>
  <c r="I48" i="21"/>
  <c r="I47" i="22" s="1"/>
  <c r="F21" i="26" l="1"/>
  <c r="I48" i="22"/>
  <c r="I48" i="23" s="1"/>
  <c r="F22" i="26" l="1"/>
  <c r="I49" i="23"/>
  <c r="I46" i="24" s="1"/>
  <c r="I47" i="24" l="1"/>
  <c r="I46" i="25" s="1"/>
  <c r="F23" i="26"/>
  <c r="F24" i="26" l="1"/>
  <c r="F25" i="26" s="1"/>
  <c r="F26" i="26" s="1"/>
  <c r="I47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tc={94685E55-E967-4D72-B700-FAB11AD66630}</author>
    <author>Satu Riepula</author>
  </authors>
  <commentList>
    <comment ref="M6" authorId="0" shapeId="0" xr:uid="{94685E55-E967-4D72-B700-FAB11AD66630}">
      <text>
        <t>[Kommenttiketju]
Excel-versiosi avulla voit lukea tämän kommenttiketjun, mutta siihen tehdyt muutokset poistetaan, jos tiedosto avataan uudemmassa Excel-versiossa. Lisätietoja: https://go.microsoft.com/fwlink/?linkid=870924
Kommentti:
    Esim jos aloitat työt klo 8:00 aamulla, lopetat klo 16:00 ja lisäksi pidät illalla koulutuksen klo 18-21, työaika 8:00-21:00, poissaolo 2 h, vapaana pidettävät 3 h TAI teet töitä 8:00-16:00, käyt omilla asioilla 11-14, poissaolot 3 h, vapaana pidetyt 3 h!!</t>
      </text>
    </comment>
    <comment ref="N6" authorId="1" shapeId="0" xr:uid="{9FCA0C54-0F3A-486C-84BA-418D1BA35F06}">
      <text>
        <r>
          <rPr>
            <b/>
            <sz val="9"/>
            <color indexed="81"/>
            <rFont val="Tahoma"/>
            <family val="2"/>
          </rPr>
          <t>Satu Riepula:</t>
        </r>
        <r>
          <rPr>
            <sz val="9"/>
            <color indexed="81"/>
            <rFont val="Tahoma"/>
            <family val="2"/>
          </rPr>
          <t xml:space="preserve">
Esim jos aloitat työt klo 8:00 aamulla, lopetat klo 16:00 ja lisäksi pidät illalla koulutuksen klo 18-21, työaika 8:00-21:00, poissaolo 2 h, vapaana pidettävät 3 h TAI teet töitä 8:00-16:00, käyt omilla asioilla 11-14, poissaolot 3 h, vapaana pidetyt 3 h!!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Satu Riepula</author>
  </authors>
  <commentList>
    <comment ref="N7" authorId="0" shapeId="0" xr:uid="{80E286B8-83C5-4181-A6FA-9A19B1D53D9A}">
      <text>
        <r>
          <rPr>
            <b/>
            <sz val="9"/>
            <color indexed="81"/>
            <rFont val="Tahoma"/>
            <family val="2"/>
          </rPr>
          <t>Satu Riepula:</t>
        </r>
        <r>
          <rPr>
            <sz val="9"/>
            <color indexed="81"/>
            <rFont val="Tahoma"/>
            <family val="2"/>
          </rPr>
          <t xml:space="preserve">
Esim jos aloitat työt klo 8:00 aamulla, lopetat klo 16:00 ja lisäksi pidät illalla koulutuksn klo 18-21, työaika 8:00-21:00, poissaolo 2 h, vapaana pidettävät 3 h TAI teet töitä 8:00-16:00, käyt omilla asioilla 11-14, poissaolot 3 h, vapaana pidetyt 3 h!!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Satu Riepula</author>
  </authors>
  <commentList>
    <comment ref="N7" authorId="0" shapeId="0" xr:uid="{0EF43683-4297-48E8-B595-6A031B4DA170}">
      <text>
        <r>
          <rPr>
            <b/>
            <sz val="9"/>
            <color indexed="81"/>
            <rFont val="Tahoma"/>
            <family val="2"/>
          </rPr>
          <t>Satu Riepula:</t>
        </r>
        <r>
          <rPr>
            <sz val="9"/>
            <color indexed="81"/>
            <rFont val="Tahoma"/>
            <family val="2"/>
          </rPr>
          <t xml:space="preserve">
Esim jos aloitat työt klo 8:00 aamulla, lopetat klo 16:00 ja lisäksi pidät illalla koulutuksn klo 18-21, työaika 8:00-21:00, poissaolo 2 h, vapaana pidettävät 3 h TAI teet töitä 8:00-16:00, käyt omilla asioilla 11-14, poissaolot 3 h, vapaana pidetyt 3 h!!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Satu Riepula</author>
  </authors>
  <commentList>
    <comment ref="N7" authorId="0" shapeId="0" xr:uid="{4E41DFEB-E944-482A-9F98-D9F5A1DBA013}">
      <text>
        <r>
          <rPr>
            <b/>
            <sz val="9"/>
            <color indexed="81"/>
            <rFont val="Tahoma"/>
            <family val="2"/>
          </rPr>
          <t>Satu Riepula:</t>
        </r>
        <r>
          <rPr>
            <sz val="9"/>
            <color indexed="81"/>
            <rFont val="Tahoma"/>
            <family val="2"/>
          </rPr>
          <t xml:space="preserve">
Esim jos aloitat työt klo 8:00 aamulla, lopetat klo 16:00 ja lisäksi pidät illalla koulutuksn klo 18-21, työaika 8:00-21:00, poissaolo 2 h, vapaana pidettävät 3 h TAI teet töitä 8:00-16:00, käyt omilla asioilla 11-14, poissaolot 3 h, vapaana pidetyt 3 h!!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Satu Riepula</author>
  </authors>
  <commentList>
    <comment ref="N7" authorId="0" shapeId="0" xr:uid="{2A7FA807-6470-48E9-A836-367252BDFBFE}">
      <text>
        <r>
          <rPr>
            <b/>
            <sz val="9"/>
            <color indexed="81"/>
            <rFont val="Tahoma"/>
            <family val="2"/>
          </rPr>
          <t>Satu Riepula:</t>
        </r>
        <r>
          <rPr>
            <sz val="9"/>
            <color indexed="81"/>
            <rFont val="Tahoma"/>
            <family val="2"/>
          </rPr>
          <t xml:space="preserve">
Esim jos aloitat työt klo 8:00 aamulla, lopetat klo 16:00 ja lisäksi pidät illalla koulutuksen klo 18-21, työaika 8:00-21:00, poissaolo 2 h, vapaana pidettävät 3 h TAI teet töitä 8:00-16:00, käyt omilla asioilla 11-14, poissaolot 3 h, vapaana pidetyt 3 h!!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Satu Riepula</author>
  </authors>
  <commentList>
    <comment ref="N7" authorId="0" shapeId="0" xr:uid="{06E5A265-82EB-48A2-9B30-5A1E67478DB2}">
      <text>
        <r>
          <rPr>
            <b/>
            <sz val="9"/>
            <color indexed="81"/>
            <rFont val="Tahoma"/>
            <family val="2"/>
          </rPr>
          <t>Satu Riepula:</t>
        </r>
        <r>
          <rPr>
            <sz val="9"/>
            <color indexed="81"/>
            <rFont val="Tahoma"/>
            <family val="2"/>
          </rPr>
          <t xml:space="preserve">
Esim jos aloitat työt klo 8:00 aamulla, lopetat klo 16:00 ja lisäksi pidät illalla koulutuksn klo 18-21, työaika 8:00-21:00, poissaolo 2 h, vapaana pidettävät 3 h TAI teet töitä 8:00-16:00, käyt omilla asioilla 11-14, poissaolot 3 h, vapaana pidetyt 3 h!!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Satu Riepula</author>
  </authors>
  <commentList>
    <comment ref="N7" authorId="0" shapeId="0" xr:uid="{50ED3ABB-7C25-4343-9C23-38D18B29B2B9}">
      <text>
        <r>
          <rPr>
            <b/>
            <sz val="9"/>
            <color indexed="81"/>
            <rFont val="Tahoma"/>
            <family val="2"/>
          </rPr>
          <t>Satu Riepula:</t>
        </r>
        <r>
          <rPr>
            <sz val="9"/>
            <color indexed="81"/>
            <rFont val="Tahoma"/>
            <family val="2"/>
          </rPr>
          <t xml:space="preserve">
Esim jos aloitat työt klo 8:00 aamulla, lopetat klo 16:00 ja lisäksi pidät illalla koulutuksn klo 18-21, työaika 8:00-21:00, poissaolo 2 h, vapaana pidettävät 3 h TAI teet töitä 8:00-16:00, käyt omilla asioilla 11-14, poissaolot 3 h, vapaana pidetyt 3 h!!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Satu Riepula</author>
  </authors>
  <commentList>
    <comment ref="N7" authorId="0" shapeId="0" xr:uid="{456B0882-B285-4EF1-9C8F-84E9483EA8AE}">
      <text>
        <r>
          <rPr>
            <b/>
            <sz val="9"/>
            <color indexed="81"/>
            <rFont val="Tahoma"/>
            <family val="2"/>
          </rPr>
          <t>Satu Riepula:</t>
        </r>
        <r>
          <rPr>
            <sz val="9"/>
            <color indexed="81"/>
            <rFont val="Tahoma"/>
            <family val="2"/>
          </rPr>
          <t xml:space="preserve">
Esim jos aloitat työt klo 8:00 aamulla, lopetat klo 16:00 ja lisäksi pidät illalla koulutuksn klo 18-21, työaika 8:00-21:00, poissaolo 2 h, vapaana pidettävät 3 h TAI teet töitä 8:00-16:00, käyt omilla asioilla 11-14, poissaolot 3 h, vapaana pidetyt 3 h!!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Satu Riepula</author>
  </authors>
  <commentList>
    <comment ref="N7" authorId="0" shapeId="0" xr:uid="{F5EEA83F-CA65-4653-B9EC-B09E0064A0CC}">
      <text>
        <r>
          <rPr>
            <b/>
            <sz val="9"/>
            <color indexed="81"/>
            <rFont val="Tahoma"/>
            <family val="2"/>
          </rPr>
          <t>Satu Riepula:</t>
        </r>
        <r>
          <rPr>
            <sz val="9"/>
            <color indexed="81"/>
            <rFont val="Tahoma"/>
            <family val="2"/>
          </rPr>
          <t xml:space="preserve">
Esim jos aloitat työt klo 8:00 aamulla, lopetat klo 16:00 ja lisäksi pidät illalla koulutuksn klo 18-21, työaika 8:00-21:00, poissaolo 2 h, vapaana pidettävät 3 h TAI teet töitä 8:00-16:00, käyt omilla asioilla 11-14, poissaolot 3 h, vapaana pidetyt 3 h!!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Satu Riepula</author>
  </authors>
  <commentList>
    <comment ref="N7" authorId="0" shapeId="0" xr:uid="{DADFEBF6-19E1-4A75-A49F-2347C34F2B11}">
      <text>
        <r>
          <rPr>
            <b/>
            <sz val="9"/>
            <color indexed="81"/>
            <rFont val="Tahoma"/>
            <family val="2"/>
          </rPr>
          <t>Satu Riepula:</t>
        </r>
        <r>
          <rPr>
            <sz val="9"/>
            <color indexed="81"/>
            <rFont val="Tahoma"/>
            <family val="2"/>
          </rPr>
          <t xml:space="preserve">
Esim jos aloitat työt klo 8:00 aamulla, lopetat klo 16:00 ja lisäksi pidät illalla koulutuksn klo 18-21, työaika 8:00-21:00, poissaolo 2 h, vapaana pidettävät 3 h TAI teet töitä 8:00-16:00, käyt omilla asioilla 11-14, poissaolot 3 h, vapaana pidetyt 3 h!!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Satu Riepula</author>
  </authors>
  <commentList>
    <comment ref="N7" authorId="0" shapeId="0" xr:uid="{B49FD866-4F20-4DE0-83ED-4F15241D2B87}">
      <text>
        <r>
          <rPr>
            <b/>
            <sz val="9"/>
            <color indexed="81"/>
            <rFont val="Tahoma"/>
            <family val="2"/>
          </rPr>
          <t>Satu Riepula:</t>
        </r>
        <r>
          <rPr>
            <sz val="9"/>
            <color indexed="81"/>
            <rFont val="Tahoma"/>
            <family val="2"/>
          </rPr>
          <t xml:space="preserve">
Esim jos aloitat työt klo 8:00 aamulla, lopetat klo 16:00 ja lisäksi pidät illalla koulutuksn klo 18-21, työaika 8:00-21:00, poissaolo 2 h, vapaana pidettävät 3 h TAI teet töitä 8:00-16:00, käyt omilla asioilla 11-14, poissaolot 3 h, vapaana pidetyt 3 h!!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Satu Riepula</author>
  </authors>
  <commentList>
    <comment ref="N7" authorId="0" shapeId="0" xr:uid="{FEABF035-CC2A-480C-A0B3-28C238CB68C2}">
      <text>
        <r>
          <rPr>
            <b/>
            <sz val="9"/>
            <color indexed="81"/>
            <rFont val="Tahoma"/>
            <family val="2"/>
          </rPr>
          <t>Satu Riepula:</t>
        </r>
        <r>
          <rPr>
            <sz val="9"/>
            <color indexed="81"/>
            <rFont val="Tahoma"/>
            <family val="2"/>
          </rPr>
          <t xml:space="preserve">
Esim jos aloitat työt klo 8:00 aamulla, lopetat klo 16:00 ja lisäksi pidät illalla koulutuksn klo 18-21, työaika 8:00-21:00, poissaolo 2 h, vapaana pidettävät 3 h TAI teet töitä 8:00-16:00, käyt omilla asioilla 11-14, poissaolot 3 h, vapaana pidetyt 3 h!!
</t>
        </r>
      </text>
    </comment>
  </commentList>
</comments>
</file>

<file path=xl/sharedStrings.xml><?xml version="1.0" encoding="utf-8"?>
<sst xmlns="http://schemas.openxmlformats.org/spreadsheetml/2006/main" count="1069" uniqueCount="112">
  <si>
    <t>Huom!</t>
  </si>
  <si>
    <t>Käytetään oikeita kelloaikoja ja</t>
  </si>
  <si>
    <t>TYÖAIKAKIRJANPITO</t>
  </si>
  <si>
    <t>välimerkkinä kaksoispistettä.</t>
  </si>
  <si>
    <t>Täytä vain nämä värjätyt kentät</t>
  </si>
  <si>
    <t>Nimi</t>
  </si>
  <si>
    <t>Kuukausi</t>
  </si>
  <si>
    <t>Poissaolot kesken työpäivän</t>
  </si>
  <si>
    <t>Liukumat</t>
  </si>
  <si>
    <t>Ylityöt</t>
  </si>
  <si>
    <t>Vapaana pidettävät</t>
  </si>
  <si>
    <t>Vapaana pidetyt</t>
  </si>
  <si>
    <t>Vuosilomaa pitämättä</t>
  </si>
  <si>
    <t>Matka- ja kurssipäivät</t>
  </si>
  <si>
    <t>Sairas-poissaolot</t>
  </si>
  <si>
    <t>yksikkö on tunti</t>
  </si>
  <si>
    <t>yksikkö on pv</t>
  </si>
  <si>
    <t>Siirrä tähän luvut edelliseltä vuodelta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</si>
  <si>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</si>
  <si>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</si>
  <si>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</si>
  <si>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</si>
  <si>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</si>
  <si>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</si>
  <si>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</si>
  <si>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</si>
  <si>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</si>
  <si>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</si>
  <si>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</si>
  <si>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</si>
  <si>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 xml:space="preserve">     Yhteensä</t>
  </si>
  <si>
    <t>Maksetut korvukset</t>
  </si>
  <si>
    <t xml:space="preserve"> </t>
  </si>
  <si>
    <t>Värikoodi</t>
  </si>
  <si>
    <t>Merkitys</t>
  </si>
  <si>
    <t>Lounastauko</t>
  </si>
  <si>
    <t>Työaika</t>
  </si>
  <si>
    <t>Kesätyöaika</t>
  </si>
  <si>
    <t>lauantai ja sunnuntai</t>
  </si>
  <si>
    <t>pyhäpäivä</t>
  </si>
  <si>
    <t>Siirrä kertyneet lisätyötunnit / päivä sarakkeeseen "Vapaana pidettävät"!!</t>
  </si>
  <si>
    <t>Siirrä pidetyt lisätyötunnit / päivä sarakkeeseen "Vapaana pidetyt"!!</t>
  </si>
  <si>
    <t>Liukumat:</t>
  </si>
  <si>
    <t>Merkitse kesken päivää pidetyt vapaat kohtaan poissaolot</t>
  </si>
  <si>
    <t>tammikuu</t>
  </si>
  <si>
    <t>Jos kysymys ei ole liukumasta vaan ylityöstä, merkitse liukuman kohdalle 0:00.</t>
  </si>
  <si>
    <t>Päivä</t>
  </si>
  <si>
    <t>Viikonpv.</t>
  </si>
  <si>
    <t>Alkoi</t>
  </si>
  <si>
    <t>Päättyi</t>
  </si>
  <si>
    <t>Normaali</t>
  </si>
  <si>
    <t>Poissa-</t>
  </si>
  <si>
    <t>Tunnit</t>
  </si>
  <si>
    <t>Ylityö-</t>
  </si>
  <si>
    <t>Vapaana</t>
  </si>
  <si>
    <t>Vuosilomat</t>
  </si>
  <si>
    <t>Sairas-    päivät</t>
  </si>
  <si>
    <t>Tärkeimmät työtehtävät</t>
  </si>
  <si>
    <t>Lounas-     tauko</t>
  </si>
  <si>
    <t>klo</t>
  </si>
  <si>
    <t>työaika</t>
  </si>
  <si>
    <t>olot</t>
  </si>
  <si>
    <t>tunnit</t>
  </si>
  <si>
    <t>pidettävät</t>
  </si>
  <si>
    <t>pidetyt</t>
  </si>
  <si>
    <t>pv:t</t>
  </si>
  <si>
    <r>
      <t xml:space="preserve">Huom. pidetty loma  </t>
    </r>
    <r>
      <rPr>
        <b/>
        <sz val="12"/>
        <color indexed="10"/>
        <rFont val="Arial"/>
        <family val="2"/>
      </rPr>
      <t>-</t>
    </r>
    <r>
      <rPr>
        <sz val="8"/>
        <rFont val="Arial"/>
        <family val="2"/>
      </rPr>
      <t xml:space="preserve"> merkkisenä</t>
    </r>
  </si>
  <si>
    <t>To</t>
  </si>
  <si>
    <t>Uudenvuodenpäivä</t>
  </si>
  <si>
    <t>Pe</t>
  </si>
  <si>
    <t>La</t>
  </si>
  <si>
    <t>Su</t>
  </si>
  <si>
    <t>Ma</t>
  </si>
  <si>
    <t>Ti</t>
  </si>
  <si>
    <t>Loppiainen.</t>
  </si>
  <si>
    <t>Ke</t>
  </si>
  <si>
    <t>Tehdyt tunnit yhteensä</t>
  </si>
  <si>
    <t>Tarkastanut</t>
  </si>
  <si>
    <t>Muunnetut tunnit</t>
  </si>
  <si>
    <t>Kuukausi-palkka</t>
  </si>
  <si>
    <t>Jakaja</t>
  </si>
  <si>
    <t>Tunti-   palkka</t>
  </si>
  <si>
    <t>Muunnetut    ylityötunnit</t>
  </si>
  <si>
    <t>Hyväksynyt</t>
  </si>
  <si>
    <t>Yht.</t>
  </si>
  <si>
    <t>Minuutit</t>
  </si>
  <si>
    <t>helmikuu</t>
  </si>
  <si>
    <t>maaliskuu</t>
  </si>
  <si>
    <t>Merkitse kesken päivä pidetyt vapaat kohtaan poissaolot</t>
  </si>
  <si>
    <t>huhtikuu</t>
  </si>
  <si>
    <t>Merkitse tähän uudet lomapäiväsi ilman etumerkkiä esim 30</t>
  </si>
  <si>
    <t>Pitkäperjantai</t>
  </si>
  <si>
    <t>2. pääsiäispäivä</t>
  </si>
  <si>
    <t>toukokuu</t>
  </si>
  <si>
    <t>Vaappu</t>
  </si>
  <si>
    <t>Helatorstai</t>
  </si>
  <si>
    <t>kesäkuu</t>
  </si>
  <si>
    <t>Juhannusaatto, tes-vapaa</t>
  </si>
  <si>
    <t>Juhannuspäivä</t>
  </si>
  <si>
    <t>heinäkuu</t>
  </si>
  <si>
    <t>elokuu</t>
  </si>
  <si>
    <t>syyskuu</t>
  </si>
  <si>
    <t>lokakuu</t>
  </si>
  <si>
    <t>Pyhäinpäivä</t>
  </si>
  <si>
    <t>marraskuu</t>
  </si>
  <si>
    <t>joulukuu</t>
  </si>
  <si>
    <t>ITSENÄISYYSPÄIVÄ</t>
  </si>
  <si>
    <t xml:space="preserve">  </t>
  </si>
  <si>
    <t>JOULUAATTO, tes-vapaa</t>
  </si>
  <si>
    <t>JOULUPÄIVÄ</t>
  </si>
  <si>
    <t>TAPANINPÄIVÄ</t>
  </si>
  <si>
    <t>Uudenvuoden aatto, tes-vapaa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</si>
</sst>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 ;[Red]\-0.00\ "/>
    <numFmt numFmtId="165" formatCode="0.000"/>
    <numFmt numFmtId="166" formatCode="0.000_ ;[Red]\-0.000\ "/>
    <numFmt numFmtId="167" formatCode="[h]:mm"/>
    <numFmt numFmtId="168" formatCode="0_ ;[Red]\-0\ "/>
  </numFmts>
  <fonts count="5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Small Fonts"/>
      <family val="2"/>
    </font>
    <font>
      <sz val="8"/>
      <color indexed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sz val="8"/>
      <color indexed="53"/>
      <name val="Arial"/>
      <family val="2"/>
    </font>
    <font>
      <sz val="9"/>
      <color indexed="53"/>
      <name val="Arial"/>
      <family val="2"/>
    </font>
    <font>
      <sz val="10"/>
      <color indexed="17"/>
      <name val="Arial"/>
      <family val="2"/>
    </font>
    <font>
      <sz val="9"/>
      <color indexed="17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4"/>
      <color indexed="12"/>
      <name val="Arial"/>
      <family val="2"/>
    </font>
    <font>
      <b/>
      <sz val="14"/>
      <color indexed="12"/>
      <name val="Arial"/>
      <family val="2"/>
    </font>
    <font>
      <sz val="11"/>
      <color indexed="12"/>
      <name val="Arial"/>
      <family val="2"/>
    </font>
    <font>
      <b/>
      <sz val="14"/>
      <color indexed="20"/>
      <name val="Arial"/>
      <family val="2"/>
    </font>
    <font>
      <b/>
      <sz val="11"/>
      <color indexed="60"/>
      <name val="Arial"/>
      <family val="2"/>
    </font>
    <font>
      <b/>
      <sz val="11"/>
      <color indexed="62"/>
      <name val="Arial"/>
      <family val="2"/>
    </font>
    <font>
      <sz val="14"/>
      <color indexed="19"/>
      <name val="Arial"/>
      <family val="2"/>
    </font>
    <font>
      <b/>
      <sz val="14"/>
      <color indexed="19"/>
      <name val="Arial"/>
      <family val="2"/>
    </font>
    <font>
      <b/>
      <sz val="14"/>
      <color indexed="11"/>
      <name val="Arial"/>
      <family val="2"/>
    </font>
    <font>
      <sz val="14"/>
      <color indexed="45"/>
      <name val="Arial"/>
      <family val="2"/>
    </font>
    <font>
      <b/>
      <sz val="14"/>
      <color indexed="45"/>
      <name val="Arial"/>
      <family val="2"/>
    </font>
    <font>
      <sz val="11"/>
      <color indexed="45"/>
      <name val="Arial"/>
      <family val="2"/>
    </font>
    <font>
      <sz val="8"/>
      <color indexed="17"/>
      <name val="Arial"/>
      <family val="2"/>
    </font>
    <font>
      <sz val="11"/>
      <color indexed="17"/>
      <name val="Arial"/>
      <family val="2"/>
    </font>
    <font>
      <sz val="14"/>
      <color indexed="17"/>
      <name val="Arial"/>
      <family val="2"/>
    </font>
    <font>
      <b/>
      <sz val="14"/>
      <color indexed="17"/>
      <name val="Arial"/>
      <family val="2"/>
    </font>
    <font>
      <sz val="7"/>
      <name val="Small Fonts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9"/>
      <color indexed="12"/>
      <name val="Arial"/>
      <family val="2"/>
    </font>
    <font>
      <b/>
      <sz val="16"/>
      <name val="Arial"/>
      <family val="2"/>
    </font>
    <font>
      <b/>
      <sz val="10"/>
      <color indexed="57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8"/>
      <color rgb="FF00206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9"/>
      <name val="Arial"/>
      <family val="2"/>
    </font>
    <font>
      <sz val="14"/>
      <color theme="9" tint="-0.249977111117893"/>
      <name val="Arial"/>
      <family val="2"/>
    </font>
    <font>
      <sz val="11"/>
      <color theme="9" tint="-0.249977111117893"/>
      <name val="Arial"/>
      <family val="2"/>
    </font>
    <font>
      <b/>
      <i/>
      <sz val="12"/>
      <color rgb="FFFF0000"/>
      <name val="Arial"/>
      <family val="2"/>
    </font>
    <font>
      <b/>
      <sz val="14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4" fillId="0" borderId="0" xfId="0" applyFont="1"/>
    <xf numFmtId="166" fontId="0" fillId="0" borderId="0" xfId="0" applyNumberFormat="1" applyAlignment="1">
      <alignment horizontal="right"/>
    </xf>
    <xf numFmtId="0" fontId="3" fillId="0" borderId="0" xfId="0" applyFont="1"/>
    <xf numFmtId="166" fontId="3" fillId="0" borderId="0" xfId="0" applyNumberFormat="1" applyFont="1"/>
    <xf numFmtId="0" fontId="3" fillId="0" borderId="0" xfId="0" applyFont="1" applyAlignment="1">
      <alignment vertical="center"/>
    </xf>
    <xf numFmtId="165" fontId="3" fillId="0" borderId="0" xfId="0" applyNumberFormat="1" applyFont="1"/>
    <xf numFmtId="14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165" fontId="3" fillId="0" borderId="0" xfId="0" applyNumberFormat="1" applyFont="1" applyAlignment="1">
      <alignment horizontal="right"/>
    </xf>
    <xf numFmtId="0" fontId="2" fillId="0" borderId="0" xfId="0" applyFont="1"/>
    <xf numFmtId="0" fontId="2" fillId="0" borderId="2" xfId="0" applyFont="1" applyBorder="1"/>
    <xf numFmtId="0" fontId="19" fillId="0" borderId="3" xfId="0" applyFont="1" applyBorder="1"/>
    <xf numFmtId="0" fontId="19" fillId="0" borderId="4" xfId="0" applyFont="1" applyBorder="1"/>
    <xf numFmtId="0" fontId="4" fillId="0" borderId="5" xfId="0" applyFont="1" applyBorder="1" applyAlignment="1">
      <alignment vertical="top"/>
    </xf>
    <xf numFmtId="0" fontId="0" fillId="0" borderId="4" xfId="0" applyBorder="1"/>
    <xf numFmtId="0" fontId="11" fillId="0" borderId="0" xfId="0" applyFont="1"/>
    <xf numFmtId="0" fontId="0" fillId="0" borderId="3" xfId="0" applyBorder="1"/>
    <xf numFmtId="0" fontId="17" fillId="0" borderId="0" xfId="0" applyFont="1"/>
    <xf numFmtId="0" fontId="19" fillId="0" borderId="0" xfId="0" applyFont="1"/>
    <xf numFmtId="0" fontId="19" fillId="0" borderId="2" xfId="0" applyFont="1" applyBorder="1"/>
    <xf numFmtId="0" fontId="0" fillId="0" borderId="6" xfId="0" applyBorder="1"/>
    <xf numFmtId="0" fontId="0" fillId="0" borderId="7" xfId="0" applyBorder="1"/>
    <xf numFmtId="0" fontId="17" fillId="0" borderId="8" xfId="0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4" xfId="0" applyFont="1" applyBorder="1"/>
    <xf numFmtId="0" fontId="23" fillId="0" borderId="1" xfId="0" applyFont="1" applyBorder="1" applyAlignment="1">
      <alignment horizontal="center" vertical="center" wrapText="1"/>
    </xf>
    <xf numFmtId="0" fontId="27" fillId="0" borderId="2" xfId="0" applyFont="1" applyBorder="1"/>
    <xf numFmtId="0" fontId="32" fillId="0" borderId="9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  <xf numFmtId="0" fontId="18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2" fontId="2" fillId="3" borderId="11" xfId="0" applyNumberFormat="1" applyFont="1" applyFill="1" applyBorder="1"/>
    <xf numFmtId="0" fontId="19" fillId="3" borderId="12" xfId="0" applyFont="1" applyFill="1" applyBorder="1"/>
    <xf numFmtId="2" fontId="2" fillId="2" borderId="11" xfId="0" applyNumberFormat="1" applyFont="1" applyFill="1" applyBorder="1"/>
    <xf numFmtId="0" fontId="19" fillId="2" borderId="4" xfId="0" applyFont="1" applyFill="1" applyBorder="1"/>
    <xf numFmtId="0" fontId="18" fillId="4" borderId="1" xfId="0" applyFont="1" applyFill="1" applyBorder="1" applyAlignment="1">
      <alignment horizontal="center" vertical="center" wrapText="1"/>
    </xf>
    <xf numFmtId="3" fontId="17" fillId="4" borderId="10" xfId="0" applyNumberFormat="1" applyFont="1" applyFill="1" applyBorder="1"/>
    <xf numFmtId="2" fontId="2" fillId="4" borderId="11" xfId="0" applyNumberFormat="1" applyFont="1" applyFill="1" applyBorder="1"/>
    <xf numFmtId="0" fontId="19" fillId="4" borderId="12" xfId="0" applyFont="1" applyFill="1" applyBorder="1"/>
    <xf numFmtId="0" fontId="20" fillId="0" borderId="9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4" fillId="0" borderId="9" xfId="0" applyFont="1" applyBorder="1" applyAlignment="1">
      <alignment horizontal="center" vertical="center" wrapText="1"/>
    </xf>
    <xf numFmtId="20" fontId="3" fillId="0" borderId="0" xfId="0" applyNumberFormat="1" applyFont="1"/>
    <xf numFmtId="20" fontId="3" fillId="0" borderId="0" xfId="0" applyNumberFormat="1" applyFont="1" applyProtection="1">
      <protection locked="0"/>
    </xf>
    <xf numFmtId="0" fontId="38" fillId="0" borderId="0" xfId="0" applyFont="1" applyAlignment="1">
      <alignment horizontal="left"/>
    </xf>
    <xf numFmtId="14" fontId="38" fillId="0" borderId="0" xfId="0" applyNumberFormat="1" applyFont="1" applyAlignment="1">
      <alignment horizontal="left" vertical="center"/>
    </xf>
    <xf numFmtId="167" fontId="17" fillId="0" borderId="10" xfId="0" applyNumberFormat="1" applyFont="1" applyBorder="1"/>
    <xf numFmtId="167" fontId="22" fillId="0" borderId="11" xfId="0" applyNumberFormat="1" applyFont="1" applyBorder="1"/>
    <xf numFmtId="167" fontId="24" fillId="0" borderId="11" xfId="0" applyNumberFormat="1" applyFont="1" applyBorder="1"/>
    <xf numFmtId="167" fontId="9" fillId="0" borderId="1" xfId="0" applyNumberFormat="1" applyFont="1" applyBorder="1" applyProtection="1">
      <protection locked="0"/>
    </xf>
    <xf numFmtId="167" fontId="13" fillId="0" borderId="1" xfId="0" applyNumberFormat="1" applyFont="1" applyBorder="1" applyProtection="1">
      <protection locked="0"/>
    </xf>
    <xf numFmtId="167" fontId="30" fillId="0" borderId="11" xfId="0" applyNumberFormat="1" applyFont="1" applyBorder="1"/>
    <xf numFmtId="167" fontId="19" fillId="0" borderId="11" xfId="0" applyNumberFormat="1" applyFont="1" applyBorder="1"/>
    <xf numFmtId="167" fontId="30" fillId="0" borderId="12" xfId="0" applyNumberFormat="1" applyFont="1" applyBorder="1"/>
    <xf numFmtId="167" fontId="19" fillId="0" borderId="12" xfId="0" applyNumberFormat="1" applyFont="1" applyBorder="1"/>
    <xf numFmtId="167" fontId="31" fillId="0" borderId="11" xfId="0" applyNumberFormat="1" applyFont="1" applyBorder="1"/>
    <xf numFmtId="167" fontId="36" fillId="0" borderId="11" xfId="0" applyNumberFormat="1" applyFont="1" applyBorder="1"/>
    <xf numFmtId="167" fontId="2" fillId="0" borderId="11" xfId="0" applyNumberFormat="1" applyFont="1" applyBorder="1"/>
    <xf numFmtId="167" fontId="28" fillId="0" borderId="11" xfId="0" applyNumberFormat="1" applyFont="1" applyBorder="1"/>
    <xf numFmtId="167" fontId="35" fillId="0" borderId="12" xfId="0" applyNumberFormat="1" applyFont="1" applyBorder="1"/>
    <xf numFmtId="167" fontId="7" fillId="0" borderId="1" xfId="0" applyNumberFormat="1" applyFont="1" applyBorder="1" applyAlignment="1" applyProtection="1">
      <alignment horizontal="center"/>
      <protection locked="0"/>
    </xf>
    <xf numFmtId="167" fontId="7" fillId="0" borderId="1" xfId="0" applyNumberFormat="1" applyFont="1" applyBorder="1" applyProtection="1">
      <protection locked="0"/>
    </xf>
    <xf numFmtId="167" fontId="8" fillId="0" borderId="1" xfId="0" applyNumberFormat="1" applyFont="1" applyBorder="1" applyProtection="1">
      <protection locked="0"/>
    </xf>
    <xf numFmtId="167" fontId="15" fillId="0" borderId="1" xfId="0" applyNumberFormat="1" applyFont="1" applyBorder="1" applyProtection="1">
      <protection locked="0"/>
    </xf>
    <xf numFmtId="167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 applyProtection="1">
      <alignment horizontal="right"/>
      <protection locked="0"/>
    </xf>
    <xf numFmtId="1" fontId="4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3" fillId="0" borderId="1" xfId="0" applyNumberFormat="1" applyFont="1" applyBorder="1" applyProtection="1">
      <protection locked="0"/>
    </xf>
    <xf numFmtId="1" fontId="43" fillId="0" borderId="1" xfId="0" applyNumberFormat="1" applyFont="1" applyBorder="1" applyAlignment="1" applyProtection="1">
      <alignment horizontal="right"/>
      <protection locked="0"/>
    </xf>
    <xf numFmtId="1" fontId="1" fillId="0" borderId="1" xfId="0" applyNumberFormat="1" applyFont="1" applyBorder="1" applyAlignment="1" applyProtection="1">
      <alignment horizontal="right"/>
      <protection locked="0"/>
    </xf>
    <xf numFmtId="0" fontId="0" fillId="7" borderId="0" xfId="0" applyFill="1"/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2" fontId="7" fillId="0" borderId="1" xfId="0" applyNumberFormat="1" applyFont="1" applyBorder="1"/>
    <xf numFmtId="167" fontId="7" fillId="0" borderId="1" xfId="0" applyNumberFormat="1" applyFont="1" applyBorder="1"/>
    <xf numFmtId="167" fontId="9" fillId="0" borderId="5" xfId="0" applyNumberFormat="1" applyFont="1" applyBorder="1"/>
    <xf numFmtId="167" fontId="13" fillId="0" borderId="5" xfId="0" applyNumberFormat="1" applyFont="1" applyBorder="1"/>
    <xf numFmtId="164" fontId="7" fillId="0" borderId="5" xfId="0" applyNumberFormat="1" applyFont="1" applyBorder="1"/>
    <xf numFmtId="0" fontId="3" fillId="0" borderId="10" xfId="0" applyFont="1" applyBorder="1" applyAlignment="1" applyProtection="1">
      <alignment vertical="top"/>
      <protection locked="0"/>
    </xf>
    <xf numFmtId="2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 applyProtection="1">
      <alignment vertical="top"/>
      <protection locked="0"/>
    </xf>
    <xf numFmtId="0" fontId="37" fillId="0" borderId="5" xfId="0" applyFont="1" applyBorder="1" applyAlignment="1">
      <alignment horizontal="center" wrapText="1"/>
    </xf>
    <xf numFmtId="0" fontId="37" fillId="0" borderId="13" xfId="0" applyFont="1" applyBorder="1" applyAlignment="1">
      <alignment horizontal="center" wrapText="1"/>
    </xf>
    <xf numFmtId="0" fontId="37" fillId="0" borderId="9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67" fontId="7" fillId="0" borderId="5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20" fillId="0" borderId="13" xfId="0" applyFont="1" applyBorder="1" applyAlignment="1">
      <alignment vertical="center"/>
    </xf>
    <xf numFmtId="0" fontId="40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9" fontId="10" fillId="0" borderId="10" xfId="0" applyNumberFormat="1" applyFont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9" fontId="6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/>
    </xf>
    <xf numFmtId="2" fontId="3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right" vertical="center"/>
    </xf>
    <xf numFmtId="167" fontId="10" fillId="0" borderId="12" xfId="0" applyNumberFormat="1" applyFont="1" applyBorder="1" applyAlignment="1">
      <alignment horizontal="center" vertical="center"/>
    </xf>
    <xf numFmtId="167" fontId="12" fillId="0" borderId="12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8" borderId="0" xfId="0" applyFill="1"/>
    <xf numFmtId="0" fontId="39" fillId="0" borderId="0" xfId="0" applyFont="1" applyAlignment="1">
      <alignment horizontal="left"/>
    </xf>
    <xf numFmtId="14" fontId="39" fillId="0" borderId="0" xfId="0" applyNumberFormat="1" applyFont="1" applyAlignment="1">
      <alignment horizontal="left" vertical="center"/>
    </xf>
    <xf numFmtId="166" fontId="4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2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6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20" fontId="3" fillId="0" borderId="0" xfId="0" applyNumberFormat="1" applyFont="1" applyAlignment="1" applyProtection="1">
      <alignment vertical="center" wrapText="1"/>
      <protection locked="0"/>
    </xf>
    <xf numFmtId="14" fontId="7" fillId="9" borderId="1" xfId="0" applyNumberFormat="1" applyFont="1" applyFill="1" applyBorder="1" applyAlignment="1">
      <alignment horizontal="center"/>
    </xf>
    <xf numFmtId="167" fontId="7" fillId="9" borderId="1" xfId="0" applyNumberFormat="1" applyFont="1" applyFill="1" applyBorder="1" applyAlignment="1" applyProtection="1">
      <alignment horizontal="center"/>
      <protection locked="0"/>
    </xf>
    <xf numFmtId="167" fontId="7" fillId="9" borderId="1" xfId="0" applyNumberFormat="1" applyFont="1" applyFill="1" applyBorder="1" applyProtection="1">
      <protection locked="0"/>
    </xf>
    <xf numFmtId="167" fontId="7" fillId="9" borderId="1" xfId="0" applyNumberFormat="1" applyFont="1" applyFill="1" applyBorder="1" applyAlignment="1">
      <alignment horizontal="right"/>
    </xf>
    <xf numFmtId="164" fontId="7" fillId="9" borderId="1" xfId="0" applyNumberFormat="1" applyFont="1" applyFill="1" applyBorder="1" applyProtection="1"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0" fillId="9" borderId="0" xfId="0" applyFill="1"/>
    <xf numFmtId="0" fontId="7" fillId="0" borderId="1" xfId="0" applyFont="1" applyBorder="1" applyAlignment="1">
      <alignment horizontal="center"/>
    </xf>
    <xf numFmtId="167" fontId="7" fillId="0" borderId="5" xfId="0" applyNumberFormat="1" applyFont="1" applyBorder="1"/>
    <xf numFmtId="0" fontId="4" fillId="0" borderId="4" xfId="0" applyFont="1" applyBorder="1"/>
    <xf numFmtId="0" fontId="4" fillId="0" borderId="9" xfId="0" applyFont="1" applyBorder="1"/>
    <xf numFmtId="14" fontId="7" fillId="0" borderId="12" xfId="0" applyNumberFormat="1" applyFont="1" applyBorder="1" applyAlignment="1">
      <alignment horizontal="center"/>
    </xf>
    <xf numFmtId="167" fontId="7" fillId="0" borderId="12" xfId="0" applyNumberFormat="1" applyFont="1" applyBorder="1" applyProtection="1">
      <protection locked="0"/>
    </xf>
    <xf numFmtId="167" fontId="7" fillId="0" borderId="12" xfId="0" applyNumberFormat="1" applyFont="1" applyBorder="1" applyAlignment="1">
      <alignment horizontal="right"/>
    </xf>
    <xf numFmtId="0" fontId="43" fillId="0" borderId="9" xfId="0" applyFont="1" applyBorder="1"/>
    <xf numFmtId="0" fontId="48" fillId="10" borderId="0" xfId="0" applyFont="1" applyFill="1"/>
    <xf numFmtId="166" fontId="48" fillId="10" borderId="0" xfId="0" applyNumberFormat="1" applyFont="1" applyFill="1" applyAlignment="1">
      <alignment horizontal="right"/>
    </xf>
    <xf numFmtId="166" fontId="3" fillId="0" borderId="0" xfId="0" applyNumberFormat="1" applyFont="1" applyAlignment="1">
      <alignment horizontal="right"/>
    </xf>
    <xf numFmtId="9" fontId="3" fillId="0" borderId="10" xfId="0" applyNumberFormat="1" applyFont="1" applyBorder="1" applyAlignment="1">
      <alignment horizontal="center" vertical="center" wrapText="1"/>
    </xf>
    <xf numFmtId="0" fontId="20" fillId="0" borderId="13" xfId="0" applyFont="1" applyBorder="1" applyAlignment="1" applyProtection="1">
      <alignment vertical="center"/>
      <protection locked="0"/>
    </xf>
    <xf numFmtId="2" fontId="3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166" fontId="3" fillId="11" borderId="0" xfId="0" applyNumberFormat="1" applyFont="1" applyFill="1" applyAlignment="1">
      <alignment horizontal="left"/>
    </xf>
    <xf numFmtId="0" fontId="0" fillId="11" borderId="0" xfId="0" applyFill="1"/>
    <xf numFmtId="0" fontId="3" fillId="11" borderId="0" xfId="0" applyFont="1" applyFill="1"/>
    <xf numFmtId="0" fontId="14" fillId="11" borderId="0" xfId="0" applyFont="1" applyFill="1"/>
    <xf numFmtId="166" fontId="46" fillId="11" borderId="0" xfId="0" applyNumberFormat="1" applyFont="1" applyFill="1" applyAlignment="1">
      <alignment horizontal="left"/>
    </xf>
    <xf numFmtId="166" fontId="49" fillId="11" borderId="0" xfId="0" applyNumberFormat="1" applyFont="1" applyFill="1" applyAlignment="1">
      <alignment horizontal="left"/>
    </xf>
    <xf numFmtId="167" fontId="45" fillId="12" borderId="1" xfId="0" applyNumberFormat="1" applyFont="1" applyFill="1" applyBorder="1" applyAlignment="1" applyProtection="1">
      <alignment horizontal="center"/>
      <protection locked="0"/>
    </xf>
    <xf numFmtId="167" fontId="45" fillId="12" borderId="1" xfId="0" applyNumberFormat="1" applyFont="1" applyFill="1" applyBorder="1" applyProtection="1">
      <protection locked="0"/>
    </xf>
    <xf numFmtId="167" fontId="45" fillId="12" borderId="1" xfId="0" applyNumberFormat="1" applyFont="1" applyFill="1" applyBorder="1" applyAlignment="1">
      <alignment horizontal="right"/>
    </xf>
    <xf numFmtId="164" fontId="45" fillId="12" borderId="1" xfId="0" applyNumberFormat="1" applyFont="1" applyFill="1" applyBorder="1" applyProtection="1">
      <protection locked="0"/>
    </xf>
    <xf numFmtId="0" fontId="46" fillId="12" borderId="1" xfId="0" applyFont="1" applyFill="1" applyBorder="1" applyAlignment="1" applyProtection="1">
      <alignment vertical="center" wrapText="1"/>
      <protection locked="0"/>
    </xf>
    <xf numFmtId="1" fontId="43" fillId="9" borderId="1" xfId="0" applyNumberFormat="1" applyFont="1" applyFill="1" applyBorder="1" applyProtection="1">
      <protection locked="0"/>
    </xf>
    <xf numFmtId="1" fontId="47" fillId="9" borderId="1" xfId="0" applyNumberFormat="1" applyFont="1" applyFill="1" applyBorder="1" applyAlignment="1" applyProtection="1">
      <alignment horizontal="right"/>
      <protection locked="0"/>
    </xf>
    <xf numFmtId="167" fontId="45" fillId="9" borderId="1" xfId="0" applyNumberFormat="1" applyFont="1" applyFill="1" applyBorder="1" applyAlignment="1" applyProtection="1">
      <alignment horizontal="center"/>
      <protection locked="0"/>
    </xf>
    <xf numFmtId="167" fontId="45" fillId="9" borderId="1" xfId="0" applyNumberFormat="1" applyFont="1" applyFill="1" applyBorder="1" applyProtection="1">
      <protection locked="0"/>
    </xf>
    <xf numFmtId="1" fontId="43" fillId="9" borderId="1" xfId="0" applyNumberFormat="1" applyFont="1" applyFill="1" applyBorder="1" applyAlignment="1" applyProtection="1">
      <alignment horizontal="right"/>
      <protection locked="0"/>
    </xf>
    <xf numFmtId="164" fontId="45" fillId="9" borderId="1" xfId="0" applyNumberFormat="1" applyFont="1" applyFill="1" applyBorder="1" applyProtection="1">
      <protection locked="0"/>
    </xf>
    <xf numFmtId="0" fontId="46" fillId="9" borderId="1" xfId="0" applyFont="1" applyFill="1" applyBorder="1" applyAlignment="1" applyProtection="1">
      <alignment vertical="center" wrapText="1"/>
      <protection locked="0"/>
    </xf>
    <xf numFmtId="14" fontId="45" fillId="9" borderId="1" xfId="0" applyNumberFormat="1" applyFont="1" applyFill="1" applyBorder="1" applyAlignment="1">
      <alignment horizontal="center"/>
    </xf>
    <xf numFmtId="167" fontId="45" fillId="9" borderId="1" xfId="0" applyNumberFormat="1" applyFont="1" applyFill="1" applyBorder="1" applyAlignment="1">
      <alignment horizontal="right"/>
    </xf>
    <xf numFmtId="20" fontId="46" fillId="9" borderId="0" xfId="0" applyNumberFormat="1" applyFont="1" applyFill="1"/>
    <xf numFmtId="0" fontId="48" fillId="9" borderId="1" xfId="0" applyFont="1" applyFill="1" applyBorder="1"/>
    <xf numFmtId="0" fontId="4" fillId="9" borderId="0" xfId="0" applyFont="1" applyFill="1"/>
    <xf numFmtId="0" fontId="4" fillId="9" borderId="1" xfId="0" applyFont="1" applyFill="1" applyBorder="1"/>
    <xf numFmtId="164" fontId="3" fillId="9" borderId="1" xfId="0" applyNumberFormat="1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horizontal="center"/>
    </xf>
    <xf numFmtId="1" fontId="43" fillId="9" borderId="11" xfId="0" applyNumberFormat="1" applyFont="1" applyFill="1" applyBorder="1" applyAlignment="1" applyProtection="1">
      <alignment horizontal="right"/>
      <protection locked="0"/>
    </xf>
    <xf numFmtId="20" fontId="3" fillId="12" borderId="0" xfId="0" applyNumberFormat="1" applyFont="1" applyFill="1"/>
    <xf numFmtId="0" fontId="0" fillId="12" borderId="0" xfId="0" applyFill="1"/>
    <xf numFmtId="167" fontId="17" fillId="0" borderId="14" xfId="0" applyNumberFormat="1" applyFont="1" applyBorder="1"/>
    <xf numFmtId="3" fontId="17" fillId="3" borderId="8" xfId="0" applyNumberFormat="1" applyFont="1" applyFill="1" applyBorder="1"/>
    <xf numFmtId="0" fontId="48" fillId="0" borderId="0" xfId="0" applyFont="1"/>
    <xf numFmtId="164" fontId="3" fillId="0" borderId="4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7" fillId="0" borderId="12" xfId="0" applyNumberFormat="1" applyFont="1" applyBorder="1" applyProtection="1">
      <protection locked="0"/>
    </xf>
    <xf numFmtId="167" fontId="19" fillId="0" borderId="7" xfId="0" applyNumberFormat="1" applyFont="1" applyBorder="1"/>
    <xf numFmtId="167" fontId="19" fillId="0" borderId="6" xfId="0" applyNumberFormat="1" applyFont="1" applyBorder="1"/>
    <xf numFmtId="167" fontId="21" fillId="0" borderId="19" xfId="0" applyNumberFormat="1" applyFont="1" applyBorder="1"/>
    <xf numFmtId="167" fontId="21" fillId="0" borderId="20" xfId="0" applyNumberFormat="1" applyFont="1" applyBorder="1"/>
    <xf numFmtId="167" fontId="53" fillId="0" borderId="19" xfId="0" applyNumberFormat="1" applyFont="1" applyBorder="1"/>
    <xf numFmtId="167" fontId="53" fillId="0" borderId="20" xfId="0" applyNumberFormat="1" applyFont="1" applyBorder="1"/>
    <xf numFmtId="0" fontId="54" fillId="0" borderId="1" xfId="0" applyFont="1" applyBorder="1" applyAlignment="1">
      <alignment horizontal="center" vertical="center" wrapText="1"/>
    </xf>
    <xf numFmtId="167" fontId="7" fillId="0" borderId="5" xfId="0" applyNumberFormat="1" applyFont="1" applyBorder="1" applyProtection="1">
      <protection locked="0"/>
    </xf>
    <xf numFmtId="164" fontId="7" fillId="0" borderId="9" xfId="0" applyNumberFormat="1" applyFont="1" applyBorder="1" applyProtection="1">
      <protection locked="0"/>
    </xf>
    <xf numFmtId="164" fontId="3" fillId="0" borderId="11" xfId="0" applyNumberFormat="1" applyFont="1" applyBorder="1" applyAlignment="1">
      <alignment horizontal="center" vertical="center"/>
    </xf>
    <xf numFmtId="168" fontId="43" fillId="13" borderId="16" xfId="0" applyNumberFormat="1" applyFont="1" applyFill="1" applyBorder="1" applyAlignment="1" applyProtection="1">
      <alignment horizontal="center"/>
      <protection locked="0"/>
    </xf>
    <xf numFmtId="0" fontId="55" fillId="0" borderId="2" xfId="0" applyFont="1" applyBorder="1" applyAlignment="1">
      <alignment vertical="center"/>
    </xf>
    <xf numFmtId="3" fontId="19" fillId="2" borderId="17" xfId="0" applyNumberFormat="1" applyFont="1" applyFill="1" applyBorder="1" applyAlignment="1">
      <alignment horizontal="center"/>
    </xf>
    <xf numFmtId="3" fontId="19" fillId="2" borderId="18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19" fillId="3" borderId="2" xfId="0" applyNumberFormat="1" applyFont="1" applyFill="1" applyBorder="1" applyAlignment="1">
      <alignment horizontal="center"/>
    </xf>
    <xf numFmtId="3" fontId="19" fillId="4" borderId="11" xfId="0" applyNumberFormat="1" applyFont="1" applyFill="1" applyBorder="1" applyAlignment="1">
      <alignment horizontal="center"/>
    </xf>
    <xf numFmtId="3" fontId="19" fillId="3" borderId="4" xfId="0" applyNumberFormat="1" applyFont="1" applyFill="1" applyBorder="1" applyAlignment="1">
      <alignment horizontal="center"/>
    </xf>
    <xf numFmtId="3" fontId="19" fillId="4" borderId="12" xfId="0" applyNumberFormat="1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/>
    </xf>
    <xf numFmtId="3" fontId="2" fillId="4" borderId="11" xfId="0" applyNumberFormat="1" applyFont="1" applyFill="1" applyBorder="1" applyAlignment="1">
      <alignment horizontal="center"/>
    </xf>
    <xf numFmtId="167" fontId="56" fillId="13" borderId="21" xfId="0" applyNumberFormat="1" applyFont="1" applyFill="1" applyBorder="1"/>
    <xf numFmtId="167" fontId="56" fillId="13" borderId="22" xfId="0" applyNumberFormat="1" applyFont="1" applyFill="1" applyBorder="1"/>
    <xf numFmtId="3" fontId="56" fillId="13" borderId="23" xfId="0" applyNumberFormat="1" applyFont="1" applyFill="1" applyBorder="1" applyAlignment="1">
      <alignment horizontal="center"/>
    </xf>
    <xf numFmtId="0" fontId="4" fillId="13" borderId="0" xfId="0" applyFont="1" applyFill="1"/>
    <xf numFmtId="0" fontId="3" fillId="13" borderId="0" xfId="0" applyFont="1" applyFill="1"/>
    <xf numFmtId="0" fontId="3" fillId="0" borderId="5" xfId="0" applyFont="1" applyBorder="1" applyAlignment="1">
      <alignment vertical="center"/>
    </xf>
    <xf numFmtId="14" fontId="45" fillId="12" borderId="9" xfId="0" applyNumberFormat="1" applyFont="1" applyFill="1" applyBorder="1" applyAlignment="1">
      <alignment horizontal="center"/>
    </xf>
    <xf numFmtId="167" fontId="7" fillId="9" borderId="9" xfId="0" applyNumberFormat="1" applyFont="1" applyFill="1" applyBorder="1" applyAlignment="1" applyProtection="1">
      <alignment horizontal="center"/>
      <protection locked="0"/>
    </xf>
    <xf numFmtId="14" fontId="7" fillId="9" borderId="9" xfId="0" applyNumberFormat="1" applyFont="1" applyFill="1" applyBorder="1" applyAlignment="1">
      <alignment horizontal="center"/>
    </xf>
    <xf numFmtId="1" fontId="43" fillId="0" borderId="11" xfId="0" applyNumberFormat="1" applyFont="1" applyBorder="1" applyProtection="1">
      <protection locked="0"/>
    </xf>
    <xf numFmtId="1" fontId="43" fillId="9" borderId="12" xfId="0" applyNumberFormat="1" applyFont="1" applyFill="1" applyBorder="1" applyProtection="1">
      <protection locked="0"/>
    </xf>
    <xf numFmtId="0" fontId="48" fillId="12" borderId="24" xfId="0" applyFont="1" applyFill="1" applyBorder="1"/>
    <xf numFmtId="1" fontId="43" fillId="9" borderId="25" xfId="0" applyNumberFormat="1" applyFont="1" applyFill="1" applyBorder="1" applyProtection="1">
      <protection locked="0"/>
    </xf>
    <xf numFmtId="0" fontId="4" fillId="9" borderId="17" xfId="0" applyFont="1" applyFill="1" applyBorder="1"/>
    <xf numFmtId="1" fontId="45" fillId="12" borderId="9" xfId="0" applyNumberFormat="1" applyFont="1" applyFill="1" applyBorder="1" applyAlignment="1">
      <alignment horizontal="right"/>
    </xf>
    <xf numFmtId="20" fontId="0" fillId="0" borderId="0" xfId="0" applyNumberFormat="1"/>
    <xf numFmtId="20" fontId="3" fillId="9" borderId="1" xfId="0" applyNumberFormat="1" applyFont="1" applyFill="1" applyBorder="1" applyAlignment="1" applyProtection="1">
      <alignment vertical="center" wrapText="1"/>
      <protection locked="0"/>
    </xf>
    <xf numFmtId="167" fontId="7" fillId="9" borderId="1" xfId="0" applyNumberFormat="1" applyFont="1" applyFill="1" applyBorder="1" applyAlignment="1" applyProtection="1">
      <alignment horizontal="center" wrapText="1"/>
      <protection locked="0"/>
    </xf>
    <xf numFmtId="0" fontId="48" fillId="12" borderId="26" xfId="0" applyFont="1" applyFill="1" applyBorder="1"/>
    <xf numFmtId="0" fontId="48" fillId="12" borderId="0" xfId="0" applyFont="1" applyFill="1"/>
    <xf numFmtId="14" fontId="45" fillId="12" borderId="0" xfId="0" applyNumberFormat="1" applyFont="1" applyFill="1" applyAlignment="1">
      <alignment horizontal="center"/>
    </xf>
    <xf numFmtId="167" fontId="45" fillId="12" borderId="0" xfId="0" applyNumberFormat="1" applyFont="1" applyFill="1" applyAlignment="1" applyProtection="1">
      <alignment horizontal="center"/>
      <protection locked="0"/>
    </xf>
    <xf numFmtId="167" fontId="45" fillId="12" borderId="0" xfId="0" applyNumberFormat="1" applyFont="1" applyFill="1" applyProtection="1">
      <protection locked="0"/>
    </xf>
    <xf numFmtId="167" fontId="45" fillId="12" borderId="0" xfId="0" applyNumberFormat="1" applyFont="1" applyFill="1" applyAlignment="1">
      <alignment horizontal="right"/>
    </xf>
    <xf numFmtId="164" fontId="45" fillId="12" borderId="0" xfId="0" applyNumberFormat="1" applyFont="1" applyFill="1" applyProtection="1">
      <protection locked="0"/>
    </xf>
    <xf numFmtId="0" fontId="46" fillId="12" borderId="0" xfId="0" applyFont="1" applyFill="1" applyAlignment="1" applyProtection="1">
      <alignment vertical="center" wrapText="1"/>
      <protection locked="0"/>
    </xf>
    <xf numFmtId="14" fontId="45" fillId="9" borderId="0" xfId="0" applyNumberFormat="1" applyFont="1" applyFill="1" applyAlignment="1">
      <alignment horizontal="center"/>
    </xf>
    <xf numFmtId="167" fontId="7" fillId="9" borderId="1" xfId="0" applyNumberFormat="1" applyFont="1" applyFill="1" applyBorder="1" applyAlignment="1" applyProtection="1">
      <alignment horizontal="right"/>
      <protection locked="0"/>
    </xf>
    <xf numFmtId="0" fontId="46" fillId="12" borderId="5" xfId="0" applyFont="1" applyFill="1" applyBorder="1" applyAlignment="1" applyProtection="1">
      <alignment vertical="center" wrapText="1"/>
      <protection locked="0"/>
    </xf>
    <xf numFmtId="167" fontId="45" fillId="12" borderId="19" xfId="0" applyNumberFormat="1" applyFont="1" applyFill="1" applyBorder="1" applyProtection="1"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167" fontId="7" fillId="9" borderId="19" xfId="0" applyNumberFormat="1" applyFont="1" applyFill="1" applyBorder="1" applyProtection="1">
      <protection locked="0"/>
    </xf>
    <xf numFmtId="1" fontId="45" fillId="9" borderId="0" xfId="0" applyNumberFormat="1" applyFont="1" applyFill="1" applyAlignment="1">
      <alignment horizontal="right"/>
    </xf>
    <xf numFmtId="0" fontId="26" fillId="5" borderId="14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167" fontId="29" fillId="0" borderId="14" xfId="0" applyNumberFormat="1" applyFont="1" applyBorder="1" applyAlignment="1">
      <alignment horizontal="center" vertical="center"/>
    </xf>
    <xf numFmtId="167" fontId="29" fillId="0" borderId="8" xfId="0" applyNumberFormat="1" applyFont="1" applyBorder="1" applyAlignment="1">
      <alignment horizontal="center" vertical="center"/>
    </xf>
    <xf numFmtId="167" fontId="29" fillId="0" borderId="6" xfId="0" applyNumberFormat="1" applyFont="1" applyBorder="1" applyAlignment="1">
      <alignment horizontal="center" vertical="center"/>
    </xf>
    <xf numFmtId="167" fontId="29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5" fillId="6" borderId="5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5" fillId="6" borderId="15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0" fillId="13" borderId="13" xfId="0" applyFont="1" applyFill="1" applyBorder="1" applyAlignment="1" applyProtection="1">
      <alignment vertical="center"/>
      <protection locked="0"/>
    </xf>
    <xf numFmtId="166" fontId="3" fillId="0" borderId="0" xfId="0" applyNumberFormat="1" applyFont="1" applyAlignment="1">
      <alignment horizontal="right"/>
    </xf>
    <xf numFmtId="0" fontId="41" fillId="0" borderId="0" xfId="0" applyFont="1" applyProtection="1">
      <protection locked="0"/>
    </xf>
    <xf numFmtId="0" fontId="0" fillId="0" borderId="0" xfId="0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0" fillId="0" borderId="13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3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/>
    <xf numFmtId="4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167" fontId="15" fillId="0" borderId="14" xfId="0" applyNumberFormat="1" applyFont="1" applyBorder="1" applyAlignment="1">
      <alignment horizontal="center" vertical="center"/>
    </xf>
    <xf numFmtId="167" fontId="14" fillId="0" borderId="8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2" fillId="0" borderId="5" xfId="0" applyFont="1" applyBorder="1" applyAlignment="1" applyProtection="1">
      <alignment horizontal="left" vertical="center"/>
      <protection locked="0"/>
    </xf>
    <xf numFmtId="0" fontId="52" fillId="0" borderId="13" xfId="0" applyFont="1" applyBorder="1" applyProtection="1">
      <protection locked="0"/>
    </xf>
    <xf numFmtId="0" fontId="52" fillId="0" borderId="13" xfId="0" applyFont="1" applyBorder="1"/>
    <xf numFmtId="0" fontId="3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/>
    <xf numFmtId="0" fontId="0" fillId="0" borderId="13" xfId="0" applyBorder="1"/>
    <xf numFmtId="0" fontId="0" fillId="0" borderId="9" xfId="0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9" fontId="3" fillId="0" borderId="1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7" fontId="15" fillId="0" borderId="5" xfId="0" applyNumberFormat="1" applyFont="1" applyBorder="1" applyAlignment="1">
      <alignment horizontal="center" vertical="center"/>
    </xf>
    <xf numFmtId="167" fontId="15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2" fontId="3" fillId="0" borderId="9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wrapText="1"/>
    </xf>
    <xf numFmtId="0" fontId="33" fillId="0" borderId="11" xfId="0" applyFont="1" applyBorder="1" applyAlignment="1">
      <alignment horizontal="center" vertical="center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2</xdr:row>
      <xdr:rowOff>9525</xdr:rowOff>
    </xdr:from>
    <xdr:to>
      <xdr:col>10</xdr:col>
      <xdr:colOff>38100</xdr:colOff>
      <xdr:row>6</xdr:row>
      <xdr:rowOff>209550</xdr:rowOff>
    </xdr:to>
    <xdr:pic>
      <xdr:nvPicPr>
        <xdr:cNvPr id="2291" name="Picture 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333375"/>
          <a:ext cx="10191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1</xdr:col>
      <xdr:colOff>333375</xdr:colOff>
      <xdr:row>3</xdr:row>
      <xdr:rowOff>47625</xdr:rowOff>
    </xdr:to>
    <xdr:pic>
      <xdr:nvPicPr>
        <xdr:cNvPr id="5" name="Kuva 4" descr="http://www.popli.fi/@Bin/1513525/popli_fb.jpeg">
          <a:extLst>
            <a:ext uri="{FF2B5EF4-FFF2-40B4-BE49-F238E27FC236}">
              <a16:creationId xmlns:a16="http://schemas.microsoft.com/office/drawing/2014/main" id="{E7BE51AB-DD5C-4D94-BCAF-363B6BB13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5334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190500</xdr:colOff>
      <xdr:row>3</xdr:row>
      <xdr:rowOff>6350</xdr:rowOff>
    </xdr:to>
    <xdr:pic>
      <xdr:nvPicPr>
        <xdr:cNvPr id="5" name="Kuva 4" descr="http://www.popli.fi/@Bin/1513525/popli_fb.jpeg">
          <a:extLst>
            <a:ext uri="{FF2B5EF4-FFF2-40B4-BE49-F238E27FC236}">
              <a16:creationId xmlns:a16="http://schemas.microsoft.com/office/drawing/2014/main" id="{5F34AC61-6E25-4D34-89FF-53E02246E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139700</xdr:colOff>
      <xdr:row>3</xdr:row>
      <xdr:rowOff>6350</xdr:rowOff>
    </xdr:to>
    <xdr:pic>
      <xdr:nvPicPr>
        <xdr:cNvPr id="5" name="Kuva 4" descr="http://www.popli.fi/@Bin/1513525/popli_fb.jpeg">
          <a:extLst>
            <a:ext uri="{FF2B5EF4-FFF2-40B4-BE49-F238E27FC236}">
              <a16:creationId xmlns:a16="http://schemas.microsoft.com/office/drawing/2014/main" id="{FC601F7F-6D78-4FEB-8BDD-7863A1086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</xdr:colOff>
      <xdr:row>3</xdr:row>
      <xdr:rowOff>9525</xdr:rowOff>
    </xdr:to>
    <xdr:pic>
      <xdr:nvPicPr>
        <xdr:cNvPr id="4" name="Kuva 3" descr="http://www.popli.fi/@Bin/1513525/popli_fb.jpeg">
          <a:extLst>
            <a:ext uri="{FF2B5EF4-FFF2-40B4-BE49-F238E27FC236}">
              <a16:creationId xmlns:a16="http://schemas.microsoft.com/office/drawing/2014/main" id="{C5546AA7-3677-45BD-A221-72EF4F5A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44450</xdr:colOff>
      <xdr:row>3</xdr:row>
      <xdr:rowOff>6350</xdr:rowOff>
    </xdr:to>
    <xdr:pic>
      <xdr:nvPicPr>
        <xdr:cNvPr id="4" name="Kuva 3" descr="http://www.popli.fi/@Bin/1513525/popli_fb.jpeg">
          <a:extLst>
            <a:ext uri="{FF2B5EF4-FFF2-40B4-BE49-F238E27FC236}">
              <a16:creationId xmlns:a16="http://schemas.microsoft.com/office/drawing/2014/main" id="{94B74C34-725D-4FF9-94D0-916EA341D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133350</xdr:colOff>
      <xdr:row>3</xdr:row>
      <xdr:rowOff>19050</xdr:rowOff>
    </xdr:to>
    <xdr:pic>
      <xdr:nvPicPr>
        <xdr:cNvPr id="4" name="Kuva 3" descr="http://www.popli.fi/@Bin/1513525/popli_fb.jpeg">
          <a:extLst>
            <a:ext uri="{FF2B5EF4-FFF2-40B4-BE49-F238E27FC236}">
              <a16:creationId xmlns:a16="http://schemas.microsoft.com/office/drawing/2014/main" id="{37F58690-21FF-495A-B4F8-D17618540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1</xdr:col>
      <xdr:colOff>158750</xdr:colOff>
      <xdr:row>3</xdr:row>
      <xdr:rowOff>38100</xdr:rowOff>
    </xdr:to>
    <xdr:pic>
      <xdr:nvPicPr>
        <xdr:cNvPr id="4" name="Kuva 3" descr="http://www.popli.fi/@Bin/1513525/popli_fb.jpeg">
          <a:extLst>
            <a:ext uri="{FF2B5EF4-FFF2-40B4-BE49-F238E27FC236}">
              <a16:creationId xmlns:a16="http://schemas.microsoft.com/office/drawing/2014/main" id="{D6920ED2-A003-4600-A08E-F5E6EC3AD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5143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</xdr:rowOff>
    </xdr:from>
    <xdr:to>
      <xdr:col>1</xdr:col>
      <xdr:colOff>158750</xdr:colOff>
      <xdr:row>3</xdr:row>
      <xdr:rowOff>19050</xdr:rowOff>
    </xdr:to>
    <xdr:pic>
      <xdr:nvPicPr>
        <xdr:cNvPr id="4" name="Kuva 3" descr="http://www.popli.fi/@Bin/1513525/popli_fb.jpeg">
          <a:extLst>
            <a:ext uri="{FF2B5EF4-FFF2-40B4-BE49-F238E27FC236}">
              <a16:creationId xmlns:a16="http://schemas.microsoft.com/office/drawing/2014/main" id="{A0621A0A-B1CC-4E59-9066-1DA94BFFD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133350</xdr:colOff>
      <xdr:row>3</xdr:row>
      <xdr:rowOff>6350</xdr:rowOff>
    </xdr:to>
    <xdr:pic>
      <xdr:nvPicPr>
        <xdr:cNvPr id="3" name="Kuva 2" descr="http://www.popli.fi/@Bin/1513525/popli_fb.jpeg">
          <a:extLst>
            <a:ext uri="{FF2B5EF4-FFF2-40B4-BE49-F238E27FC236}">
              <a16:creationId xmlns:a16="http://schemas.microsoft.com/office/drawing/2014/main" id="{3F4BD6A7-26C5-4530-B73D-4A4106B5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85725</xdr:colOff>
      <xdr:row>3</xdr:row>
      <xdr:rowOff>9525</xdr:rowOff>
    </xdr:to>
    <xdr:pic>
      <xdr:nvPicPr>
        <xdr:cNvPr id="5" name="Kuva 4" descr="http://www.popli.fi/@Bin/1513525/popli_fb.jpeg">
          <a:extLst>
            <a:ext uri="{FF2B5EF4-FFF2-40B4-BE49-F238E27FC236}">
              <a16:creationId xmlns:a16="http://schemas.microsoft.com/office/drawing/2014/main" id="{397EADC1-8376-41A1-BC41-D34384724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1</xdr:col>
      <xdr:colOff>133350</xdr:colOff>
      <xdr:row>3</xdr:row>
      <xdr:rowOff>66675</xdr:rowOff>
    </xdr:to>
    <xdr:pic>
      <xdr:nvPicPr>
        <xdr:cNvPr id="4" name="Kuva 3" descr="http://www.popli.fi/@Bin/1513525/popli_fb.jpeg">
          <a:extLst>
            <a:ext uri="{FF2B5EF4-FFF2-40B4-BE49-F238E27FC236}">
              <a16:creationId xmlns:a16="http://schemas.microsoft.com/office/drawing/2014/main" id="{20D3DE40-A1F5-4BC8-BAFE-2990D9162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133350</xdr:colOff>
      <xdr:row>3</xdr:row>
      <xdr:rowOff>19050</xdr:rowOff>
    </xdr:to>
    <xdr:pic>
      <xdr:nvPicPr>
        <xdr:cNvPr id="4" name="Kuva 3" descr="http://www.popli.fi/@Bin/1513525/popli_fb.jpeg">
          <a:extLst>
            <a:ext uri="{FF2B5EF4-FFF2-40B4-BE49-F238E27FC236}">
              <a16:creationId xmlns:a16="http://schemas.microsoft.com/office/drawing/2014/main" id="{0001751A-801E-480C-B815-53D9FF50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139700</xdr:colOff>
      <xdr:row>3</xdr:row>
      <xdr:rowOff>6350</xdr:rowOff>
    </xdr:to>
    <xdr:pic>
      <xdr:nvPicPr>
        <xdr:cNvPr id="4" name="Kuva 3" descr="http://www.popli.fi/@Bin/1513525/popli_fb.jpeg">
          <a:extLst>
            <a:ext uri="{FF2B5EF4-FFF2-40B4-BE49-F238E27FC236}">
              <a16:creationId xmlns:a16="http://schemas.microsoft.com/office/drawing/2014/main" id="{43DE517B-C447-4916-A5E2-D9B9E4F2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atu Riepula" id="{CCCEE4CE-8458-4D01-84C3-6633509E738D}" userId="S::satu.riepula@popli.fi::4a24c9f5-7670-4954-b04e-aeece0e379f0" providerId="AD"/>
</personList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6" dT="2020-12-01T11:14:37.14" personId="{CCCEE4CE-8458-4D01-84C3-6633509E738D}" id="{94685E55-E967-4D72-B700-FAB11AD66630}">
    <text>Esim jos aloitat työt klo 8:00 aamulla, lopetat klo 16:00 ja lisäksi pidät illalla koulutuksen klo 18-21, työaika 8:00-21:00, poissaolo 2 h, vapaana pidettävät 3 h TAI teet töitä 8:00-16:00, käyt omilla asioilla 11-14, poissaolot 3 h, vapaana pidetyt 3 h!!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61"/>
  <sheetViews>
    <sheetView zoomScaleNormal="100" workbookViewId="0">
      <pane xSplit="2" ySplit="10" topLeftCell="C21" activePane="bottomRight" state="frozen"/>
      <selection pane="topRight" activeCell="C7" sqref="C7:G7"/>
      <selection pane="bottomLeft" activeCell="C7" sqref="C7:G7"/>
      <selection pane="bottomRight" activeCell="C7" sqref="C7:E7"/>
    </sheetView>
  </sheetViews>
  <sheetFormatPr defaultRowHeight="12.75" x14ac:dyDescent="0.2"/>
  <cols>
    <col min="1" max="1" width="4.5703125" customWidth="1"/>
    <col min="2" max="2" width="17.85546875" customWidth="1"/>
    <col min="3" max="4" width="13.42578125" customWidth="1"/>
    <col min="5" max="5" width="9.5703125" customWidth="1"/>
    <col min="6" max="6" width="9.85546875" customWidth="1"/>
    <col min="7" max="7" width="9.42578125" customWidth="1"/>
    <col min="8" max="8" width="11.85546875" customWidth="1"/>
    <col min="9" max="9" width="12" customWidth="1"/>
    <col min="10" max="10" width="11.42578125" customWidth="1"/>
    <col min="11" max="11" width="8.42578125" customWidth="1"/>
    <col min="12" max="12" width="10.42578125" customWidth="1"/>
    <col min="13" max="13" width="8.42578125" customWidth="1"/>
    <col min="14" max="14" width="32.42578125" customWidth="1"/>
    <col min="15" max="15" width="7.42578125" style="5" customWidth="1"/>
  </cols>
  <sheetData>
    <row r="2" spans="1:17" x14ac:dyDescent="0.2">
      <c r="B2" s="45"/>
      <c r="F2" s="1" t="s">
        <v>0</v>
      </c>
      <c r="O2"/>
    </row>
    <row r="3" spans="1:17" x14ac:dyDescent="0.2">
      <c r="F3" s="50" t="s">
        <v>1</v>
      </c>
      <c r="I3" s="4"/>
      <c r="J3" s="4"/>
      <c r="O3"/>
    </row>
    <row r="4" spans="1:17" ht="12.75" customHeight="1" x14ac:dyDescent="0.2">
      <c r="A4" s="268" t="s">
        <v>2</v>
      </c>
      <c r="B4" s="268"/>
      <c r="C4" s="268"/>
      <c r="D4" s="268"/>
      <c r="E4" s="268"/>
      <c r="F4" s="51" t="s">
        <v>3</v>
      </c>
      <c r="G4" s="5"/>
      <c r="H4" s="5"/>
      <c r="I4" s="33"/>
      <c r="J4" s="274"/>
      <c r="O4"/>
    </row>
    <row r="5" spans="1:17" x14ac:dyDescent="0.2">
      <c r="A5" s="268"/>
      <c r="B5" s="268"/>
      <c r="C5" s="268"/>
      <c r="D5" s="268"/>
      <c r="E5" s="268"/>
      <c r="F5" s="6"/>
      <c r="G5" s="7"/>
      <c r="H5" s="7"/>
      <c r="I5" s="33"/>
      <c r="J5" s="274"/>
      <c r="O5"/>
    </row>
    <row r="6" spans="1:17" x14ac:dyDescent="0.2">
      <c r="F6" s="230" t="s">
        <v>4</v>
      </c>
      <c r="G6" s="231"/>
      <c r="H6" s="231"/>
      <c r="I6" s="33"/>
      <c r="J6" s="274"/>
      <c r="O6"/>
    </row>
    <row r="7" spans="1:17" ht="20.25" x14ac:dyDescent="0.3">
      <c r="A7" s="263">
        <v>2026</v>
      </c>
      <c r="B7" s="263"/>
      <c r="C7" s="275"/>
      <c r="D7" s="275"/>
      <c r="E7" s="275"/>
      <c r="F7" s="6"/>
      <c r="G7" s="5"/>
      <c r="H7" s="5"/>
      <c r="I7" s="13"/>
      <c r="J7" s="274"/>
      <c r="O7"/>
    </row>
    <row r="8" spans="1:17" ht="15" customHeight="1" x14ac:dyDescent="0.2">
      <c r="F8" s="6"/>
      <c r="H8" s="5"/>
      <c r="I8" s="8"/>
      <c r="J8" s="8"/>
      <c r="O8"/>
    </row>
    <row r="9" spans="1:17" ht="27" customHeight="1" x14ac:dyDescent="0.2">
      <c r="A9" s="18" t="s">
        <v>5</v>
      </c>
      <c r="B9" s="273"/>
      <c r="C9" s="273"/>
      <c r="D9" s="273"/>
      <c r="E9" s="273"/>
      <c r="F9" s="273"/>
      <c r="G9" s="273"/>
      <c r="H9" s="164"/>
      <c r="I9" s="164"/>
      <c r="J9" s="44"/>
      <c r="O9"/>
    </row>
    <row r="10" spans="1:17" ht="42.75" x14ac:dyDescent="0.2">
      <c r="A10" s="26"/>
      <c r="B10" s="27" t="s">
        <v>6</v>
      </c>
      <c r="C10" s="32" t="s">
        <v>7</v>
      </c>
      <c r="D10" s="47" t="s">
        <v>8</v>
      </c>
      <c r="E10" s="28" t="s">
        <v>9</v>
      </c>
      <c r="F10" s="30" t="s">
        <v>10</v>
      </c>
      <c r="G10" s="212" t="s">
        <v>11</v>
      </c>
      <c r="H10" s="34" t="s">
        <v>12</v>
      </c>
      <c r="I10" s="35" t="s">
        <v>13</v>
      </c>
      <c r="J10" s="40" t="s">
        <v>14</v>
      </c>
    </row>
    <row r="11" spans="1:17" ht="12.75" customHeight="1" thickBot="1" x14ac:dyDescent="0.25">
      <c r="A11" s="25"/>
      <c r="B11" s="29"/>
      <c r="C11" s="269" t="s">
        <v>15</v>
      </c>
      <c r="D11" s="270"/>
      <c r="E11" s="270"/>
      <c r="F11" s="271"/>
      <c r="G11" s="272"/>
      <c r="H11" s="260" t="s">
        <v>16</v>
      </c>
      <c r="I11" s="261"/>
      <c r="J11" s="262"/>
    </row>
    <row r="12" spans="1:17" ht="18.75" thickBot="1" x14ac:dyDescent="0.3">
      <c r="A12" s="26"/>
      <c r="B12" s="217" t="s">
        <v>17</v>
      </c>
      <c r="C12" s="52"/>
      <c r="D12" s="52"/>
      <c r="E12" s="198"/>
      <c r="F12" s="227">
        <v>0</v>
      </c>
      <c r="G12" s="228">
        <v>0</v>
      </c>
      <c r="H12" s="229">
        <v>0</v>
      </c>
      <c r="I12" s="199"/>
      <c r="J12" s="41"/>
    </row>
    <row r="13" spans="1:17" ht="24.95" customHeight="1" x14ac:dyDescent="0.25">
      <c r="A13" s="26"/>
      <c r="B13" s="24" t="s">
        <v>18</v>
      </c>
      <c r="C13" s="57">
        <f>SUM(tammi!F51)</f>
        <v>0</v>
      </c>
      <c r="D13" s="58">
        <f>SUM(tammi!G51)</f>
        <v>-6.6666666666666643</v>
      </c>
      <c r="E13" s="206">
        <f>SUM(tammi!H51)</f>
        <v>0</v>
      </c>
      <c r="F13" s="208">
        <f>SUM(tammi!I51)</f>
        <v>0</v>
      </c>
      <c r="G13" s="210">
        <f>SUM(tammi!J51)</f>
        <v>0</v>
      </c>
      <c r="H13" s="218">
        <f>SUM(tammi!K51)</f>
        <v>0</v>
      </c>
      <c r="I13" s="221">
        <f>SUM(tammi!L51)</f>
        <v>0</v>
      </c>
      <c r="J13" s="222">
        <f>SUM(tammi!M51)</f>
        <v>0</v>
      </c>
    </row>
    <row r="14" spans="1:17" ht="24.95" customHeight="1" x14ac:dyDescent="0.25">
      <c r="A14" s="26"/>
      <c r="B14" s="24" t="s">
        <v>19</v>
      </c>
      <c r="C14" s="57">
        <f>SUM(helmi!F46)</f>
        <v>0</v>
      </c>
      <c r="D14" s="58">
        <f>SUM(helmi!G46)</f>
        <v>-6.6666666666666643</v>
      </c>
      <c r="E14" s="206">
        <f>SUM(helmi!H46)</f>
        <v>0</v>
      </c>
      <c r="F14" s="208">
        <f>SUM(helmi!I46)</f>
        <v>0</v>
      </c>
      <c r="G14" s="210">
        <f>SUM(helmi!J46)</f>
        <v>0</v>
      </c>
      <c r="H14" s="218">
        <f>SUM(helmi!K46)</f>
        <v>0</v>
      </c>
      <c r="I14" s="221">
        <f>SUM(helmi!L46)</f>
        <v>0</v>
      </c>
      <c r="J14" s="222">
        <f>SUM(helmi!M46)</f>
        <v>0</v>
      </c>
    </row>
    <row r="15" spans="1:17" ht="24.95" customHeight="1" x14ac:dyDescent="0.25">
      <c r="A15" s="26"/>
      <c r="B15" s="24" t="s">
        <v>20</v>
      </c>
      <c r="C15" s="57">
        <f>SUM(huhti!F45)</f>
        <v>0</v>
      </c>
      <c r="D15" s="58">
        <f>SUM(maalis!G47)</f>
        <v>-7.3333333333333304</v>
      </c>
      <c r="E15" s="206">
        <f>SUM(maalis!H47)</f>
        <v>0</v>
      </c>
      <c r="F15" s="208">
        <f>SUM(maalis!I47)</f>
        <v>0</v>
      </c>
      <c r="G15" s="210">
        <f>SUM(maalis!J47)</f>
        <v>0</v>
      </c>
      <c r="H15" s="218">
        <f>SUM(maalis!K47)</f>
        <v>0</v>
      </c>
      <c r="I15" s="221">
        <f>SUM(maalis!L47)</f>
        <v>0</v>
      </c>
      <c r="J15" s="222">
        <f>SUM(maalis!M47)</f>
        <v>0</v>
      </c>
      <c r="O15"/>
    </row>
    <row r="16" spans="1:17" ht="24.95" customHeight="1" x14ac:dyDescent="0.25">
      <c r="A16" s="26"/>
      <c r="B16" s="24" t="s">
        <v>21</v>
      </c>
      <c r="C16" s="57">
        <f>SUM(huhti!F48)</f>
        <v>0</v>
      </c>
      <c r="D16" s="58">
        <f>SUM(huhti!G48)</f>
        <v>-6.6666666666666643</v>
      </c>
      <c r="E16" s="206">
        <f>SUM(huhti!H48)</f>
        <v>0</v>
      </c>
      <c r="F16" s="208">
        <f>SUM(huhti!I48)</f>
        <v>0</v>
      </c>
      <c r="G16" s="210">
        <f>SUM(huhti!J48)</f>
        <v>0</v>
      </c>
      <c r="H16" s="218">
        <f>SUM(huhti!K48)</f>
        <v>0</v>
      </c>
      <c r="I16" s="221">
        <f>SUM(huhti!L48)</f>
        <v>0</v>
      </c>
      <c r="J16" s="222">
        <f>SUM(huhti!M48)</f>
        <v>0</v>
      </c>
      <c r="O16"/>
      <c r="P16" s="2"/>
      <c r="Q16" s="2"/>
    </row>
    <row r="17" spans="1:15" ht="24.95" customHeight="1" x14ac:dyDescent="0.25">
      <c r="A17" s="26"/>
      <c r="B17" s="24" t="s">
        <v>22</v>
      </c>
      <c r="C17" s="57">
        <f>SUM(touko!F47)</f>
        <v>0</v>
      </c>
      <c r="D17" s="58">
        <f>SUM(touko!G47)</f>
        <v>-6.3333333333333313</v>
      </c>
      <c r="E17" s="206">
        <f>SUM(touko!H47)</f>
        <v>0</v>
      </c>
      <c r="F17" s="208">
        <f>SUM(touko!I47)</f>
        <v>0</v>
      </c>
      <c r="G17" s="210">
        <f>SUM(touko!J47)</f>
        <v>0</v>
      </c>
      <c r="H17" s="218">
        <f>SUM(touko!K47)</f>
        <v>0</v>
      </c>
      <c r="I17" s="221">
        <f>SUM(touko!L47)</f>
        <v>0</v>
      </c>
      <c r="J17" s="222">
        <f>SUM(touko!M47)</f>
        <v>0</v>
      </c>
      <c r="O17"/>
    </row>
    <row r="18" spans="1:15" ht="24.95" customHeight="1" x14ac:dyDescent="0.25">
      <c r="A18" s="26"/>
      <c r="B18" s="24" t="s">
        <v>23</v>
      </c>
      <c r="C18" s="57">
        <f>SUM(kesä!F47)</f>
        <v>0</v>
      </c>
      <c r="D18" s="58">
        <f>SUM(kesä!G47)</f>
        <v>-6.9999999999999973</v>
      </c>
      <c r="E18" s="206">
        <f>SUM(kesä!H47)</f>
        <v>0</v>
      </c>
      <c r="F18" s="208">
        <f>SUM(kesä!I47)</f>
        <v>0</v>
      </c>
      <c r="G18" s="210">
        <f>SUM(kesä!J47)</f>
        <v>0</v>
      </c>
      <c r="H18" s="218">
        <f>SUM(kesä!K47)</f>
        <v>0</v>
      </c>
      <c r="I18" s="221">
        <f>SUM(kesä!L47)</f>
        <v>0</v>
      </c>
      <c r="J18" s="222">
        <f>SUM(kesä!M47)</f>
        <v>0</v>
      </c>
      <c r="O18"/>
    </row>
    <row r="19" spans="1:15" ht="24.95" customHeight="1" x14ac:dyDescent="0.25">
      <c r="A19" s="26"/>
      <c r="B19" s="24" t="s">
        <v>24</v>
      </c>
      <c r="C19" s="57">
        <f>SUM(heinä!F46)</f>
        <v>0</v>
      </c>
      <c r="D19" s="58">
        <f>SUM(heinä!G46)</f>
        <v>-5.541666666666667</v>
      </c>
      <c r="E19" s="206">
        <f>SUM(heinä!H46)</f>
        <v>0</v>
      </c>
      <c r="F19" s="208">
        <f>SUM(heinä!I46)</f>
        <v>0</v>
      </c>
      <c r="G19" s="210">
        <f>SUM(heinä!J46)</f>
        <v>0</v>
      </c>
      <c r="H19" s="218">
        <f>SUM(heinä!K46)</f>
        <v>0</v>
      </c>
      <c r="I19" s="221">
        <f>SUM(heinä!L46)</f>
        <v>0</v>
      </c>
      <c r="J19" s="222">
        <f>SUM(heinä!M46)</f>
        <v>0</v>
      </c>
      <c r="O19"/>
    </row>
    <row r="20" spans="1:15" ht="24.95" customHeight="1" x14ac:dyDescent="0.25">
      <c r="A20" s="26"/>
      <c r="B20" s="24" t="s">
        <v>25</v>
      </c>
      <c r="C20" s="57">
        <f>SUM(elo!F47)</f>
        <v>0</v>
      </c>
      <c r="D20" s="58">
        <f>SUM(elo!G47)</f>
        <v>-6.9999999999999973</v>
      </c>
      <c r="E20" s="206">
        <f>SUM(elo!H47)</f>
        <v>0</v>
      </c>
      <c r="F20" s="208">
        <f>SUM(elo!I47)</f>
        <v>0</v>
      </c>
      <c r="G20" s="210">
        <f>SUM(elo!J47)</f>
        <v>0</v>
      </c>
      <c r="H20" s="218">
        <f>SUM(elo!K47)</f>
        <v>0</v>
      </c>
      <c r="I20" s="221">
        <f>SUM(elo!L47)</f>
        <v>0</v>
      </c>
      <c r="J20" s="222">
        <f>SUM(elo!M47)</f>
        <v>0</v>
      </c>
      <c r="O20"/>
    </row>
    <row r="21" spans="1:15" ht="24.95" customHeight="1" x14ac:dyDescent="0.25">
      <c r="A21" s="26"/>
      <c r="B21" s="24" t="s">
        <v>26</v>
      </c>
      <c r="C21" s="57">
        <f>SUM(syys!F47)</f>
        <v>0</v>
      </c>
      <c r="D21" s="58">
        <f>SUM(syys!G47)</f>
        <v>-7.3333333333333304</v>
      </c>
      <c r="E21" s="206">
        <f>SUM(syys!H47)</f>
        <v>0</v>
      </c>
      <c r="F21" s="208">
        <f>SUM(syys!I47)</f>
        <v>0</v>
      </c>
      <c r="G21" s="210">
        <f>SUM(syys!J47)</f>
        <v>0</v>
      </c>
      <c r="H21" s="218">
        <f>SUM(syys!K47)</f>
        <v>0</v>
      </c>
      <c r="I21" s="221">
        <f>SUM(syys!L47)</f>
        <v>0</v>
      </c>
      <c r="J21" s="222">
        <f>SUM(syys!M47)</f>
        <v>0</v>
      </c>
      <c r="O21"/>
    </row>
    <row r="22" spans="1:15" ht="24.95" customHeight="1" x14ac:dyDescent="0.25">
      <c r="A22" s="26"/>
      <c r="B22" s="24" t="s">
        <v>27</v>
      </c>
      <c r="C22" s="57">
        <f>SUM(loka!F48)</f>
        <v>0</v>
      </c>
      <c r="D22" s="58">
        <f>SUM(loka!G48)</f>
        <v>-7.3333333333333304</v>
      </c>
      <c r="E22" s="206">
        <f>SUM(loka!H48)</f>
        <v>0</v>
      </c>
      <c r="F22" s="208">
        <f>SUM(loka!I48)</f>
        <v>0</v>
      </c>
      <c r="G22" s="210">
        <f>SUM(loka!J48)</f>
        <v>0</v>
      </c>
      <c r="H22" s="218">
        <f>SUM(loka!K48)</f>
        <v>0</v>
      </c>
      <c r="I22" s="221">
        <f>SUM(loka!L48)</f>
        <v>0</v>
      </c>
      <c r="J22" s="222">
        <f>SUM(loka!M48)</f>
        <v>0</v>
      </c>
      <c r="O22"/>
    </row>
    <row r="23" spans="1:15" ht="24.95" customHeight="1" x14ac:dyDescent="0.25">
      <c r="A23" s="26"/>
      <c r="B23" s="24" t="s">
        <v>28</v>
      </c>
      <c r="C23" s="57">
        <f>SUM(marras!F46)</f>
        <v>0</v>
      </c>
      <c r="D23" s="58">
        <f>SUM(marras!G46)</f>
        <v>-6.9999999999999973</v>
      </c>
      <c r="E23" s="206">
        <f>SUM(marras!H46)</f>
        <v>0</v>
      </c>
      <c r="F23" s="208">
        <f>SUM(marras!I46)</f>
        <v>0</v>
      </c>
      <c r="G23" s="210">
        <f>SUM(marras!J46)</f>
        <v>0</v>
      </c>
      <c r="H23" s="218">
        <f>SUM(marras!K46)</f>
        <v>0</v>
      </c>
      <c r="I23" s="221">
        <f>SUM(marras!L46)</f>
        <v>0</v>
      </c>
      <c r="J23" s="222">
        <f>SUM(marras!M46)</f>
        <v>0</v>
      </c>
      <c r="O23"/>
    </row>
    <row r="24" spans="1:15" ht="24.95" customHeight="1" x14ac:dyDescent="0.25">
      <c r="A24" s="26"/>
      <c r="B24" s="17" t="s">
        <v>29</v>
      </c>
      <c r="C24" s="59">
        <f>SUM(joulu!F46)</f>
        <v>0</v>
      </c>
      <c r="D24" s="60">
        <f>SUM(joulu!G46)</f>
        <v>-7.6666666666666634</v>
      </c>
      <c r="E24" s="207">
        <f>SUM(joulu!H46)</f>
        <v>0</v>
      </c>
      <c r="F24" s="209">
        <f>SUM(joulu!I46)</f>
        <v>0</v>
      </c>
      <c r="G24" s="211">
        <f>SUM(joulu!J46)</f>
        <v>0</v>
      </c>
      <c r="H24" s="219">
        <f>SUM(joulu!K46)</f>
        <v>0</v>
      </c>
      <c r="I24" s="223">
        <f>SUM(joulu!L46)</f>
        <v>0</v>
      </c>
      <c r="J24" s="224">
        <f>SUM(joulu!M46)</f>
        <v>0</v>
      </c>
      <c r="O24"/>
    </row>
    <row r="25" spans="1:15" ht="21" customHeight="1" x14ac:dyDescent="0.25">
      <c r="A25" s="26"/>
      <c r="B25" s="15" t="s">
        <v>30</v>
      </c>
      <c r="C25" s="61">
        <f>SUM(C12:C24)</f>
        <v>0</v>
      </c>
      <c r="D25" s="62">
        <f>SUM(D12:D24)</f>
        <v>-82.541666666666629</v>
      </c>
      <c r="E25" s="63">
        <f t="shared" ref="E25:J25" si="0">SUM(E12:E24)</f>
        <v>0</v>
      </c>
      <c r="F25" s="53">
        <f>SUM(F12:F24)</f>
        <v>0</v>
      </c>
      <c r="G25" s="54">
        <f>SUM(G12:G24)</f>
        <v>0</v>
      </c>
      <c r="H25" s="220">
        <f t="shared" si="0"/>
        <v>0</v>
      </c>
      <c r="I25" s="225">
        <f t="shared" si="0"/>
        <v>0</v>
      </c>
      <c r="J25" s="226">
        <f t="shared" si="0"/>
        <v>0</v>
      </c>
      <c r="O25"/>
    </row>
    <row r="26" spans="1:15" ht="22.5" customHeight="1" x14ac:dyDescent="0.25">
      <c r="A26" s="26"/>
      <c r="B26" s="31"/>
      <c r="C26" s="64"/>
      <c r="D26" s="62"/>
      <c r="E26" s="64"/>
      <c r="F26" s="264">
        <f>F25-G25</f>
        <v>0</v>
      </c>
      <c r="G26" s="265"/>
      <c r="H26" s="38"/>
      <c r="I26" s="36"/>
      <c r="J26" s="42"/>
      <c r="O26"/>
    </row>
    <row r="27" spans="1:15" ht="15" customHeight="1" x14ac:dyDescent="0.25">
      <c r="A27" s="25"/>
      <c r="B27" s="19"/>
      <c r="C27" s="60"/>
      <c r="D27" s="65"/>
      <c r="E27" s="60"/>
      <c r="F27" s="266"/>
      <c r="G27" s="267"/>
      <c r="H27" s="39"/>
      <c r="I27" s="37"/>
      <c r="J27" s="43"/>
      <c r="O27"/>
    </row>
    <row r="28" spans="1:15" ht="15" hidden="1" customHeight="1" x14ac:dyDescent="0.25">
      <c r="B28" s="22"/>
      <c r="C28" s="23"/>
      <c r="D28" s="23"/>
      <c r="E28" s="23"/>
      <c r="F28" s="23"/>
      <c r="G28" s="23"/>
      <c r="H28" s="23"/>
      <c r="I28" s="23"/>
      <c r="J28" s="24"/>
      <c r="O28"/>
    </row>
    <row r="29" spans="1:15" ht="15" hidden="1" customHeight="1" x14ac:dyDescent="0.25">
      <c r="B29" s="20" t="s">
        <v>31</v>
      </c>
      <c r="C29" s="14"/>
      <c r="D29" s="14"/>
      <c r="E29" s="14"/>
      <c r="F29" s="14"/>
      <c r="G29" s="14"/>
      <c r="H29" s="14"/>
      <c r="I29" s="14"/>
      <c r="J29" s="15"/>
      <c r="O29"/>
    </row>
    <row r="30" spans="1:15" ht="15" hidden="1" customHeight="1" x14ac:dyDescent="0.25">
      <c r="B30" s="21"/>
      <c r="C30" s="16"/>
      <c r="D30" s="16"/>
      <c r="E30" s="16"/>
      <c r="F30" s="16"/>
      <c r="G30" s="16"/>
      <c r="H30" s="16"/>
      <c r="I30" s="16"/>
      <c r="J30" s="17"/>
      <c r="O30"/>
    </row>
    <row r="31" spans="1:15" ht="15" customHeight="1" x14ac:dyDescent="0.2">
      <c r="O31"/>
    </row>
    <row r="32" spans="1:15" ht="15" customHeight="1" x14ac:dyDescent="0.2">
      <c r="O32"/>
    </row>
    <row r="33" spans="9:15" ht="15" customHeight="1" x14ac:dyDescent="0.2">
      <c r="I33" t="s">
        <v>32</v>
      </c>
      <c r="O33"/>
    </row>
    <row r="34" spans="9:15" ht="15" customHeight="1" x14ac:dyDescent="0.2">
      <c r="O34"/>
    </row>
    <row r="35" spans="9:15" ht="15" customHeight="1" x14ac:dyDescent="0.2">
      <c r="O35"/>
    </row>
    <row r="36" spans="9:15" ht="15" customHeight="1" x14ac:dyDescent="0.2">
      <c r="O36"/>
    </row>
    <row r="37" spans="9:15" ht="15" customHeight="1" x14ac:dyDescent="0.2">
      <c r="O37"/>
    </row>
    <row r="38" spans="9:15" ht="15" customHeight="1" x14ac:dyDescent="0.2">
      <c r="O38"/>
    </row>
    <row r="39" spans="9:15" ht="15" customHeight="1" x14ac:dyDescent="0.2">
      <c r="O39"/>
    </row>
    <row r="40" spans="9:15" ht="15" customHeight="1" x14ac:dyDescent="0.2">
      <c r="O40"/>
    </row>
    <row r="41" spans="9:15" ht="15" customHeight="1" x14ac:dyDescent="0.2">
      <c r="O41"/>
    </row>
    <row r="42" spans="9:15" ht="15" customHeight="1" x14ac:dyDescent="0.2">
      <c r="O42"/>
    </row>
    <row r="43" spans="9:15" ht="15" customHeight="1" x14ac:dyDescent="0.2">
      <c r="O43"/>
    </row>
    <row r="44" spans="9:15" ht="15" customHeight="1" x14ac:dyDescent="0.2">
      <c r="O44"/>
    </row>
    <row r="45" spans="9:15" ht="15" customHeight="1" x14ac:dyDescent="0.2">
      <c r="O45"/>
    </row>
    <row r="46" spans="9:15" ht="15" customHeight="1" x14ac:dyDescent="0.2">
      <c r="O46"/>
    </row>
    <row r="47" spans="9:15" ht="15" customHeight="1" x14ac:dyDescent="0.2">
      <c r="O47"/>
    </row>
    <row r="48" spans="9:15" ht="15" customHeight="1" x14ac:dyDescent="0.2">
      <c r="O48"/>
    </row>
    <row r="49" spans="15:15" ht="15" customHeight="1" x14ac:dyDescent="0.2">
      <c r="O49"/>
    </row>
    <row r="50" spans="15:15" ht="15" customHeight="1" x14ac:dyDescent="0.2">
      <c r="O50"/>
    </row>
    <row r="51" spans="15:15" ht="21.95" customHeight="1" x14ac:dyDescent="0.2">
      <c r="O51"/>
    </row>
    <row r="52" spans="15:15" ht="21.95" customHeight="1" x14ac:dyDescent="0.2">
      <c r="O52"/>
    </row>
    <row r="53" spans="15:15" ht="24.95" customHeight="1" x14ac:dyDescent="0.2">
      <c r="O53"/>
    </row>
    <row r="54" spans="15:15" ht="24.95" customHeight="1" x14ac:dyDescent="0.2">
      <c r="O54"/>
    </row>
    <row r="55" spans="15:15" x14ac:dyDescent="0.2">
      <c r="O55"/>
    </row>
    <row r="56" spans="15:15" x14ac:dyDescent="0.2">
      <c r="O56"/>
    </row>
    <row r="57" spans="15:15" x14ac:dyDescent="0.2">
      <c r="O57"/>
    </row>
    <row r="58" spans="15:15" x14ac:dyDescent="0.2">
      <c r="O58"/>
    </row>
    <row r="59" spans="15:15" x14ac:dyDescent="0.2">
      <c r="O59"/>
    </row>
    <row r="60" spans="15:15" x14ac:dyDescent="0.2">
      <c r="O60"/>
    </row>
    <row r="61" spans="15:15" x14ac:dyDescent="0.2">
      <c r="O61"/>
    </row>
  </sheetData>
  <mergeCells count="8">
    <mergeCell ref="H11:J11"/>
    <mergeCell ref="A7:B7"/>
    <mergeCell ref="F26:G27"/>
    <mergeCell ref="A4:E5"/>
    <mergeCell ref="C11:G11"/>
    <mergeCell ref="B9:G9"/>
    <mergeCell ref="J4:J7"/>
    <mergeCell ref="C7:E7"/>
  </mergeCells>
  <phoneticPr fontId="0" type="noConversion"/>
  <pageMargins left="0.78740157480314965" right="0" top="0.39370078740157483" bottom="0.39370078740157483" header="0.51181102362204722" footer="0.51181102362204722"/>
  <pageSetup paperSize="9" scale="89" orientation="landscape" horizont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51"/>
  <sheetViews>
    <sheetView zoomScaleNormal="100" workbookViewId="0">
      <pane ySplit="11" topLeftCell="A12" activePane="bottomLeft" state="frozen"/>
      <selection activeCell="K52" sqref="K52"/>
      <selection pane="bottomLeft" activeCell="O14" sqref="O14"/>
    </sheetView>
  </sheetViews>
  <sheetFormatPr defaultRowHeight="12.75" x14ac:dyDescent="0.2"/>
  <cols>
    <col min="1" max="1" width="6.5703125" customWidth="1"/>
    <col min="2" max="2" width="4.140625" customWidth="1"/>
    <col min="3" max="6" width="6.5703125" customWidth="1"/>
    <col min="7" max="7" width="7.5703125" customWidth="1"/>
    <col min="8" max="8" width="6.5703125" customWidth="1"/>
    <col min="9" max="11" width="8.42578125" customWidth="1"/>
    <col min="12" max="12" width="10.42578125" customWidth="1"/>
    <col min="13" max="13" width="8.42578125" customWidth="1"/>
    <col min="14" max="14" width="32.42578125" customWidth="1"/>
    <col min="15" max="15" width="7.42578125" style="5" customWidth="1"/>
  </cols>
  <sheetData>
    <row r="1" spans="1:20" x14ac:dyDescent="0.2">
      <c r="P1" t="s">
        <v>35</v>
      </c>
      <c r="R1" t="s">
        <v>36</v>
      </c>
      <c r="T1" t="s">
        <v>37</v>
      </c>
    </row>
    <row r="2" spans="1:20" x14ac:dyDescent="0.2">
      <c r="A2" s="46"/>
      <c r="B2" s="45"/>
      <c r="H2" s="1" t="s">
        <v>0</v>
      </c>
      <c r="M2" s="3" t="s">
        <v>33</v>
      </c>
      <c r="N2" s="3" t="s">
        <v>34</v>
      </c>
      <c r="P2" s="242">
        <v>2.0833333333333332E-2</v>
      </c>
      <c r="R2" s="242">
        <v>0.3125</v>
      </c>
      <c r="T2" s="242">
        <v>0.27083333333333331</v>
      </c>
    </row>
    <row r="3" spans="1:20" x14ac:dyDescent="0.2">
      <c r="H3" s="135" t="s">
        <v>1</v>
      </c>
      <c r="I3" s="4"/>
      <c r="J3" s="4"/>
      <c r="K3" s="4"/>
      <c r="L3" s="4"/>
      <c r="M3" s="160"/>
      <c r="N3" s="160" t="s">
        <v>38</v>
      </c>
      <c r="P3" s="242">
        <v>0</v>
      </c>
      <c r="R3" s="242">
        <v>0</v>
      </c>
    </row>
    <row r="4" spans="1:20" x14ac:dyDescent="0.2">
      <c r="A4" s="268" t="s">
        <v>2</v>
      </c>
      <c r="B4" s="276"/>
      <c r="C4" s="276"/>
      <c r="D4" s="276"/>
      <c r="E4" s="276"/>
      <c r="H4" s="136" t="s">
        <v>3</v>
      </c>
      <c r="I4" s="13"/>
      <c r="J4" s="162"/>
      <c r="K4" s="162"/>
      <c r="L4" s="162"/>
      <c r="M4" s="161"/>
      <c r="N4" s="160" t="s">
        <v>39</v>
      </c>
    </row>
    <row r="5" spans="1:20" ht="12.75" customHeight="1" x14ac:dyDescent="0.2">
      <c r="A5" s="276"/>
      <c r="B5" s="276"/>
      <c r="C5" s="276"/>
      <c r="D5" s="276"/>
      <c r="E5" s="276"/>
      <c r="H5" s="138"/>
      <c r="I5" s="13"/>
      <c r="J5" s="162"/>
      <c r="K5" s="162"/>
      <c r="L5" s="162"/>
      <c r="M5" s="174" t="s">
        <v>40</v>
      </c>
      <c r="N5" s="170"/>
      <c r="O5" s="171"/>
      <c r="P5" s="170"/>
    </row>
    <row r="6" spans="1:20" x14ac:dyDescent="0.2">
      <c r="H6" s="139" t="s">
        <v>42</v>
      </c>
      <c r="I6" s="13"/>
      <c r="J6" s="162"/>
      <c r="K6" s="162"/>
      <c r="L6" s="162"/>
      <c r="M6" s="169" t="s">
        <v>41</v>
      </c>
      <c r="N6" s="172"/>
      <c r="O6" s="171"/>
      <c r="P6" s="170"/>
    </row>
    <row r="7" spans="1:20" ht="18" x14ac:dyDescent="0.25">
      <c r="A7" s="263">
        <f>Yhteensä!A7</f>
        <v>2026</v>
      </c>
      <c r="B7" s="284"/>
      <c r="C7" s="287" t="s">
        <v>101</v>
      </c>
      <c r="D7" s="288"/>
      <c r="E7" s="289"/>
      <c r="F7" s="289"/>
      <c r="G7" s="289"/>
      <c r="H7" s="139" t="s">
        <v>45</v>
      </c>
      <c r="I7" s="13"/>
      <c r="J7" s="162"/>
      <c r="K7" s="162"/>
      <c r="L7" s="162"/>
      <c r="M7" s="173" t="s">
        <v>88</v>
      </c>
      <c r="N7" s="170"/>
      <c r="O7" s="171"/>
      <c r="P7" s="170"/>
    </row>
    <row r="8" spans="1:20" x14ac:dyDescent="0.2">
      <c r="I8" s="8"/>
      <c r="J8" s="8"/>
      <c r="K8" s="8"/>
      <c r="L8" s="8"/>
      <c r="M8" s="8"/>
    </row>
    <row r="9" spans="1:20" ht="26.25" customHeight="1" x14ac:dyDescent="0.2">
      <c r="A9" s="18" t="s">
        <v>5</v>
      </c>
      <c r="B9" s="283">
        <f>Yhteensä!B9</f>
        <v>0</v>
      </c>
      <c r="C9" s="283"/>
      <c r="D9" s="283"/>
      <c r="E9" s="283"/>
      <c r="F9" s="283"/>
      <c r="G9" s="283"/>
      <c r="H9" s="283"/>
      <c r="I9" s="113"/>
      <c r="J9" s="112"/>
      <c r="K9" s="167"/>
      <c r="L9" s="167"/>
      <c r="M9" s="167"/>
      <c r="N9" s="168"/>
    </row>
    <row r="10" spans="1:20" ht="13.5" customHeight="1" x14ac:dyDescent="0.2">
      <c r="A10" s="277" t="s">
        <v>46</v>
      </c>
      <c r="B10" s="279" t="s">
        <v>47</v>
      </c>
      <c r="C10" s="114" t="s">
        <v>48</v>
      </c>
      <c r="D10" s="114" t="s">
        <v>49</v>
      </c>
      <c r="E10" s="115" t="s">
        <v>50</v>
      </c>
      <c r="F10" s="116" t="s">
        <v>51</v>
      </c>
      <c r="G10" s="285" t="s">
        <v>52</v>
      </c>
      <c r="H10" s="117" t="s">
        <v>53</v>
      </c>
      <c r="I10" s="118" t="s">
        <v>54</v>
      </c>
      <c r="J10" s="119" t="s">
        <v>54</v>
      </c>
      <c r="K10" s="163" t="s">
        <v>55</v>
      </c>
      <c r="L10" s="281" t="s">
        <v>13</v>
      </c>
      <c r="M10" s="281" t="s">
        <v>56</v>
      </c>
      <c r="N10" s="303" t="s">
        <v>57</v>
      </c>
      <c r="O10" s="302" t="s">
        <v>58</v>
      </c>
      <c r="P10" s="2"/>
      <c r="Q10" s="2"/>
    </row>
    <row r="11" spans="1:20" x14ac:dyDescent="0.2">
      <c r="A11" s="309"/>
      <c r="B11" s="310"/>
      <c r="C11" s="120" t="s">
        <v>59</v>
      </c>
      <c r="D11" s="120" t="s">
        <v>59</v>
      </c>
      <c r="E11" s="121" t="s">
        <v>60</v>
      </c>
      <c r="F11" s="122" t="s">
        <v>61</v>
      </c>
      <c r="G11" s="286"/>
      <c r="H11" s="123" t="s">
        <v>62</v>
      </c>
      <c r="I11" s="124" t="s">
        <v>63</v>
      </c>
      <c r="J11" s="125" t="s">
        <v>64</v>
      </c>
      <c r="K11" s="126" t="s">
        <v>65</v>
      </c>
      <c r="L11" s="282"/>
      <c r="M11" s="282"/>
      <c r="N11" s="303"/>
      <c r="O11" s="302"/>
    </row>
    <row r="12" spans="1:20" ht="15" customHeight="1" x14ac:dyDescent="0.2">
      <c r="A12" s="311"/>
      <c r="B12" s="312"/>
      <c r="C12" s="312"/>
      <c r="D12" s="313"/>
      <c r="E12" s="314"/>
      <c r="F12" s="127"/>
      <c r="G12" s="128"/>
      <c r="H12" s="129"/>
      <c r="I12" s="130"/>
      <c r="J12" s="131"/>
      <c r="K12" s="132"/>
      <c r="L12" s="132"/>
      <c r="M12" s="132"/>
      <c r="N12" s="133" t="s">
        <v>66</v>
      </c>
      <c r="O12" s="79"/>
    </row>
    <row r="13" spans="1:20" ht="15" customHeight="1" x14ac:dyDescent="0.2">
      <c r="A13" s="76"/>
      <c r="B13" s="9"/>
      <c r="C13" s="66"/>
      <c r="D13" s="66"/>
      <c r="E13" s="67"/>
      <c r="F13" s="67"/>
      <c r="G13" s="67"/>
      <c r="H13" s="67"/>
      <c r="I13" s="67"/>
      <c r="J13" s="67"/>
      <c r="K13" s="10"/>
      <c r="L13" s="10"/>
      <c r="M13" s="10"/>
      <c r="N13" s="11"/>
      <c r="O13" s="48"/>
    </row>
    <row r="14" spans="1:20" s="3" customFormat="1" ht="15" customHeight="1" x14ac:dyDescent="0.2">
      <c r="A14" s="184">
        <v>1</v>
      </c>
      <c r="B14" s="145" t="s">
        <v>73</v>
      </c>
      <c r="C14" s="146"/>
      <c r="D14" s="146"/>
      <c r="E14" s="147">
        <f t="shared" ref="E14:E43" si="0">IF(OR(B14="Ma",B14="Ti",B14="Ke",B14="To",B14="Pe"),$R$2,IF(OR(B14="La",B14="Su"),$R$3,""))</f>
        <v>0.3125</v>
      </c>
      <c r="F14" s="147"/>
      <c r="G14" s="147">
        <f t="shared" ref="G14:G42" si="1">D14-C14-O14-E14-F14</f>
        <v>-0.33333333333333331</v>
      </c>
      <c r="H14" s="148">
        <f t="shared" ref="H14:H42" si="2">D14-C14-O14-E14-F14-G14</f>
        <v>0</v>
      </c>
      <c r="I14" s="147"/>
      <c r="J14" s="147"/>
      <c r="K14" s="149"/>
      <c r="L14" s="149"/>
      <c r="M14" s="149"/>
      <c r="N14" s="150"/>
      <c r="O14" s="258">
        <f t="shared" ref="O14:O43" si="3">IF(OR(B14="Ma",B14="Ti",B14="Ke",B14="To",B14="Pe"),$P$2,IF(OR(B14="La",B14="Su"),$P$3,""))</f>
        <v>2.0833333333333332E-2</v>
      </c>
    </row>
    <row r="15" spans="1:20" s="3" customFormat="1" ht="15" customHeight="1" x14ac:dyDescent="0.2">
      <c r="A15" s="184">
        <v>2</v>
      </c>
      <c r="B15" s="145" t="s">
        <v>75</v>
      </c>
      <c r="C15" s="146"/>
      <c r="D15" s="146"/>
      <c r="E15" s="147">
        <f t="shared" si="0"/>
        <v>0.3125</v>
      </c>
      <c r="F15" s="147"/>
      <c r="G15" s="147">
        <f t="shared" si="1"/>
        <v>-0.33333333333333331</v>
      </c>
      <c r="H15" s="148">
        <f t="shared" si="2"/>
        <v>0</v>
      </c>
      <c r="I15" s="147"/>
      <c r="J15" s="147"/>
      <c r="K15" s="149"/>
      <c r="L15" s="149"/>
      <c r="M15" s="149"/>
      <c r="N15" s="150"/>
      <c r="O15" s="258">
        <f t="shared" si="3"/>
        <v>2.0833333333333332E-2</v>
      </c>
    </row>
    <row r="16" spans="1:20" s="3" customFormat="1" ht="15" customHeight="1" x14ac:dyDescent="0.2">
      <c r="A16" s="184">
        <v>3</v>
      </c>
      <c r="B16" s="145" t="s">
        <v>67</v>
      </c>
      <c r="C16" s="146"/>
      <c r="D16" s="146"/>
      <c r="E16" s="147">
        <f t="shared" si="0"/>
        <v>0.3125</v>
      </c>
      <c r="F16" s="147"/>
      <c r="G16" s="147">
        <f t="shared" si="1"/>
        <v>-0.33333333333333331</v>
      </c>
      <c r="H16" s="148">
        <f t="shared" si="2"/>
        <v>0</v>
      </c>
      <c r="I16" s="147"/>
      <c r="J16" s="147"/>
      <c r="K16" s="149"/>
      <c r="L16" s="149"/>
      <c r="M16" s="149"/>
      <c r="N16" s="150"/>
      <c r="O16" s="258">
        <f t="shared" si="3"/>
        <v>2.0833333333333332E-2</v>
      </c>
    </row>
    <row r="17" spans="1:22" s="3" customFormat="1" ht="15" customHeight="1" x14ac:dyDescent="0.2">
      <c r="A17" s="184">
        <v>4</v>
      </c>
      <c r="B17" s="145" t="s">
        <v>69</v>
      </c>
      <c r="C17" s="146"/>
      <c r="D17" s="146"/>
      <c r="E17" s="147">
        <f t="shared" si="0"/>
        <v>0.3125</v>
      </c>
      <c r="F17" s="147"/>
      <c r="G17" s="147">
        <f t="shared" si="1"/>
        <v>-0.33333333333333331</v>
      </c>
      <c r="H17" s="148">
        <f t="shared" si="2"/>
        <v>0</v>
      </c>
      <c r="I17" s="147"/>
      <c r="J17" s="147"/>
      <c r="K17" s="149"/>
      <c r="L17" s="149"/>
      <c r="M17" s="149"/>
      <c r="N17" s="150"/>
      <c r="O17" s="258">
        <f t="shared" si="3"/>
        <v>2.0833333333333332E-2</v>
      </c>
    </row>
    <row r="18" spans="1:22" s="3" customFormat="1" ht="15" customHeight="1" x14ac:dyDescent="0.2">
      <c r="A18" s="241">
        <v>5</v>
      </c>
      <c r="B18" s="233" t="s">
        <v>70</v>
      </c>
      <c r="C18" s="175"/>
      <c r="D18" s="175"/>
      <c r="E18" s="176">
        <f t="shared" si="0"/>
        <v>0</v>
      </c>
      <c r="F18" s="176"/>
      <c r="G18" s="176">
        <f t="shared" si="1"/>
        <v>0</v>
      </c>
      <c r="H18" s="177">
        <f t="shared" si="2"/>
        <v>0</v>
      </c>
      <c r="I18" s="176"/>
      <c r="J18" s="176"/>
      <c r="K18" s="178"/>
      <c r="L18" s="178"/>
      <c r="M18" s="178"/>
      <c r="N18" s="255"/>
      <c r="O18" s="256">
        <f t="shared" si="3"/>
        <v>0</v>
      </c>
      <c r="P18" s="197"/>
      <c r="Q18" s="197"/>
      <c r="R18" s="151"/>
      <c r="S18" s="151"/>
    </row>
    <row r="19" spans="1:22" s="3" customFormat="1" ht="15" customHeight="1" x14ac:dyDescent="0.2">
      <c r="A19" s="241">
        <v>6</v>
      </c>
      <c r="B19" s="233" t="s">
        <v>71</v>
      </c>
      <c r="C19" s="175"/>
      <c r="D19" s="175"/>
      <c r="E19" s="176">
        <f t="shared" si="0"/>
        <v>0</v>
      </c>
      <c r="F19" s="176"/>
      <c r="G19" s="176">
        <f t="shared" si="1"/>
        <v>0</v>
      </c>
      <c r="H19" s="177">
        <f t="shared" si="2"/>
        <v>0</v>
      </c>
      <c r="I19" s="176"/>
      <c r="J19" s="176"/>
      <c r="K19" s="178"/>
      <c r="L19" s="178"/>
      <c r="M19" s="178"/>
      <c r="N19" s="255"/>
      <c r="O19" s="256">
        <f t="shared" si="3"/>
        <v>0</v>
      </c>
      <c r="P19" s="197"/>
      <c r="Q19" s="197"/>
      <c r="R19" s="151"/>
      <c r="S19" s="151"/>
    </row>
    <row r="20" spans="1:22" s="3" customFormat="1" ht="15" customHeight="1" x14ac:dyDescent="0.2">
      <c r="A20" s="184">
        <v>7</v>
      </c>
      <c r="B20" s="145" t="s">
        <v>72</v>
      </c>
      <c r="C20" s="146"/>
      <c r="D20" s="146"/>
      <c r="E20" s="147">
        <f t="shared" si="0"/>
        <v>0.3125</v>
      </c>
      <c r="F20" s="147"/>
      <c r="G20" s="147">
        <f t="shared" si="1"/>
        <v>-0.33333333333333331</v>
      </c>
      <c r="H20" s="148">
        <f t="shared" si="2"/>
        <v>0</v>
      </c>
      <c r="I20" s="147"/>
      <c r="J20" s="147"/>
      <c r="K20" s="149"/>
      <c r="L20" s="149"/>
      <c r="M20" s="149"/>
      <c r="N20" s="150"/>
      <c r="O20" s="258">
        <f t="shared" si="3"/>
        <v>2.0833333333333332E-2</v>
      </c>
    </row>
    <row r="21" spans="1:22" s="3" customFormat="1" ht="15" customHeight="1" x14ac:dyDescent="0.2">
      <c r="A21" s="184">
        <v>8</v>
      </c>
      <c r="B21" s="145" t="s">
        <v>73</v>
      </c>
      <c r="C21" s="146"/>
      <c r="D21" s="146"/>
      <c r="E21" s="147">
        <f t="shared" si="0"/>
        <v>0.3125</v>
      </c>
      <c r="F21" s="147"/>
      <c r="G21" s="147">
        <f t="shared" si="1"/>
        <v>-0.33333333333333331</v>
      </c>
      <c r="H21" s="148">
        <f t="shared" si="2"/>
        <v>0</v>
      </c>
      <c r="I21" s="147"/>
      <c r="J21" s="147"/>
      <c r="K21" s="149"/>
      <c r="L21" s="149"/>
      <c r="M21" s="149"/>
      <c r="N21" s="150"/>
      <c r="O21" s="258">
        <f t="shared" si="3"/>
        <v>2.0833333333333332E-2</v>
      </c>
    </row>
    <row r="22" spans="1:22" s="3" customFormat="1" ht="15" customHeight="1" x14ac:dyDescent="0.2">
      <c r="A22" s="184">
        <v>9</v>
      </c>
      <c r="B22" s="145" t="s">
        <v>75</v>
      </c>
      <c r="C22" s="146"/>
      <c r="D22" s="146"/>
      <c r="E22" s="147">
        <f t="shared" si="0"/>
        <v>0.3125</v>
      </c>
      <c r="F22" s="147"/>
      <c r="G22" s="147">
        <f t="shared" si="1"/>
        <v>-0.33333333333333331</v>
      </c>
      <c r="H22" s="148">
        <f t="shared" si="2"/>
        <v>0</v>
      </c>
      <c r="I22" s="147"/>
      <c r="J22" s="147"/>
      <c r="K22" s="149"/>
      <c r="L22" s="149"/>
      <c r="M22" s="149"/>
      <c r="N22" s="150"/>
      <c r="O22" s="258">
        <f t="shared" si="3"/>
        <v>2.0833333333333332E-2</v>
      </c>
    </row>
    <row r="23" spans="1:22" s="3" customFormat="1" ht="15" customHeight="1" x14ac:dyDescent="0.2">
      <c r="A23" s="184">
        <v>10</v>
      </c>
      <c r="B23" s="145" t="s">
        <v>67</v>
      </c>
      <c r="C23" s="146"/>
      <c r="D23" s="146"/>
      <c r="E23" s="147">
        <f t="shared" si="0"/>
        <v>0.3125</v>
      </c>
      <c r="F23" s="147"/>
      <c r="G23" s="147">
        <f t="shared" si="1"/>
        <v>-0.33333333333333331</v>
      </c>
      <c r="H23" s="148">
        <f t="shared" si="2"/>
        <v>0</v>
      </c>
      <c r="I23" s="147"/>
      <c r="J23" s="147"/>
      <c r="K23" s="149"/>
      <c r="L23" s="149"/>
      <c r="M23" s="149"/>
      <c r="N23" s="150"/>
      <c r="O23" s="258">
        <f t="shared" si="3"/>
        <v>2.0833333333333332E-2</v>
      </c>
    </row>
    <row r="24" spans="1:22" s="3" customFormat="1" ht="15" customHeight="1" x14ac:dyDescent="0.2">
      <c r="A24" s="184">
        <v>11</v>
      </c>
      <c r="B24" s="145" t="s">
        <v>69</v>
      </c>
      <c r="C24" s="244"/>
      <c r="D24" s="146"/>
      <c r="E24" s="147">
        <f t="shared" si="0"/>
        <v>0.3125</v>
      </c>
      <c r="F24" s="147"/>
      <c r="G24" s="147">
        <f t="shared" si="1"/>
        <v>-0.33333333333333331</v>
      </c>
      <c r="H24" s="148">
        <f t="shared" si="2"/>
        <v>0</v>
      </c>
      <c r="I24" s="147"/>
      <c r="J24" s="147"/>
      <c r="K24" s="149"/>
      <c r="L24" s="149"/>
      <c r="M24" s="149"/>
      <c r="N24" s="150"/>
      <c r="O24" s="258">
        <f t="shared" si="3"/>
        <v>2.0833333333333332E-2</v>
      </c>
    </row>
    <row r="25" spans="1:22" s="3" customFormat="1" ht="15" customHeight="1" x14ac:dyDescent="0.2">
      <c r="A25" s="241">
        <v>12</v>
      </c>
      <c r="B25" s="233" t="s">
        <v>70</v>
      </c>
      <c r="C25" s="175"/>
      <c r="D25" s="175"/>
      <c r="E25" s="176">
        <f t="shared" si="0"/>
        <v>0</v>
      </c>
      <c r="F25" s="176"/>
      <c r="G25" s="176">
        <f t="shared" si="1"/>
        <v>0</v>
      </c>
      <c r="H25" s="177">
        <f t="shared" si="2"/>
        <v>0</v>
      </c>
      <c r="I25" s="176"/>
      <c r="J25" s="176"/>
      <c r="K25" s="178"/>
      <c r="L25" s="178"/>
      <c r="M25" s="178"/>
      <c r="N25" s="255"/>
      <c r="O25" s="256">
        <f t="shared" si="3"/>
        <v>0</v>
      </c>
      <c r="P25" s="197"/>
      <c r="Q25" s="197"/>
      <c r="R25" s="151"/>
      <c r="S25" s="151"/>
    </row>
    <row r="26" spans="1:22" s="3" customFormat="1" ht="15" customHeight="1" x14ac:dyDescent="0.2">
      <c r="A26" s="241">
        <v>13</v>
      </c>
      <c r="B26" s="233" t="s">
        <v>71</v>
      </c>
      <c r="C26" s="175"/>
      <c r="D26" s="175"/>
      <c r="E26" s="176">
        <f t="shared" si="0"/>
        <v>0</v>
      </c>
      <c r="F26" s="176"/>
      <c r="G26" s="176">
        <f t="shared" si="1"/>
        <v>0</v>
      </c>
      <c r="H26" s="177">
        <f t="shared" si="2"/>
        <v>0</v>
      </c>
      <c r="I26" s="176"/>
      <c r="J26" s="176"/>
      <c r="K26" s="178"/>
      <c r="L26" s="178"/>
      <c r="M26" s="178"/>
      <c r="N26" s="255"/>
      <c r="O26" s="256">
        <f t="shared" si="3"/>
        <v>0</v>
      </c>
      <c r="P26" s="197"/>
      <c r="Q26" s="197"/>
      <c r="R26" s="151"/>
      <c r="S26" s="151"/>
    </row>
    <row r="27" spans="1:22" s="3" customFormat="1" ht="15" customHeight="1" x14ac:dyDescent="0.2">
      <c r="A27" s="184">
        <v>14</v>
      </c>
      <c r="B27" s="145" t="s">
        <v>72</v>
      </c>
      <c r="C27" s="146"/>
      <c r="D27" s="146"/>
      <c r="E27" s="147">
        <f t="shared" si="0"/>
        <v>0.3125</v>
      </c>
      <c r="F27" s="147"/>
      <c r="G27" s="147">
        <f t="shared" si="1"/>
        <v>-0.33333333333333331</v>
      </c>
      <c r="H27" s="148">
        <f t="shared" si="2"/>
        <v>0</v>
      </c>
      <c r="I27" s="147"/>
      <c r="J27" s="147"/>
      <c r="K27" s="149"/>
      <c r="L27" s="149"/>
      <c r="M27" s="149"/>
      <c r="N27" s="150"/>
      <c r="O27" s="258">
        <f t="shared" si="3"/>
        <v>2.0833333333333332E-2</v>
      </c>
    </row>
    <row r="28" spans="1:22" s="3" customFormat="1" ht="15" customHeight="1" x14ac:dyDescent="0.2">
      <c r="A28" s="184">
        <v>15</v>
      </c>
      <c r="B28" s="145" t="s">
        <v>73</v>
      </c>
      <c r="C28" s="146"/>
      <c r="D28" s="146"/>
      <c r="E28" s="147">
        <f t="shared" si="0"/>
        <v>0.3125</v>
      </c>
      <c r="F28" s="147"/>
      <c r="G28" s="147">
        <f t="shared" si="1"/>
        <v>-0.33333333333333331</v>
      </c>
      <c r="H28" s="148">
        <f t="shared" si="2"/>
        <v>0</v>
      </c>
      <c r="I28" s="147"/>
      <c r="J28" s="147"/>
      <c r="K28" s="149"/>
      <c r="L28" s="149"/>
      <c r="M28" s="149"/>
      <c r="N28" s="150"/>
      <c r="O28" s="258">
        <f t="shared" si="3"/>
        <v>2.0833333333333332E-2</v>
      </c>
    </row>
    <row r="29" spans="1:22" s="3" customFormat="1" ht="15" customHeight="1" x14ac:dyDescent="0.2">
      <c r="A29" s="184">
        <v>16</v>
      </c>
      <c r="B29" s="145" t="s">
        <v>75</v>
      </c>
      <c r="C29" s="146"/>
      <c r="D29" s="146"/>
      <c r="E29" s="147">
        <f t="shared" si="0"/>
        <v>0.3125</v>
      </c>
      <c r="F29" s="147"/>
      <c r="G29" s="147">
        <f t="shared" si="1"/>
        <v>-0.33333333333333331</v>
      </c>
      <c r="H29" s="148">
        <f t="shared" si="2"/>
        <v>0</v>
      </c>
      <c r="I29" s="147"/>
      <c r="J29" s="147"/>
      <c r="K29" s="149"/>
      <c r="L29" s="149"/>
      <c r="M29" s="149"/>
      <c r="N29" s="150"/>
      <c r="O29" s="258">
        <f t="shared" si="3"/>
        <v>2.0833333333333332E-2</v>
      </c>
    </row>
    <row r="30" spans="1:22" s="3" customFormat="1" ht="15" customHeight="1" x14ac:dyDescent="0.2">
      <c r="A30" s="184">
        <v>17</v>
      </c>
      <c r="B30" s="145" t="s">
        <v>67</v>
      </c>
      <c r="C30" s="146"/>
      <c r="D30" s="146"/>
      <c r="E30" s="147">
        <f t="shared" si="0"/>
        <v>0.3125</v>
      </c>
      <c r="F30" s="147"/>
      <c r="G30" s="147">
        <f t="shared" si="1"/>
        <v>-0.33333333333333331</v>
      </c>
      <c r="H30" s="148">
        <f t="shared" si="2"/>
        <v>0</v>
      </c>
      <c r="I30" s="147"/>
      <c r="J30" s="147"/>
      <c r="K30" s="149"/>
      <c r="L30" s="149"/>
      <c r="M30" s="149"/>
      <c r="N30" s="150"/>
      <c r="O30" s="258">
        <f t="shared" si="3"/>
        <v>2.0833333333333332E-2</v>
      </c>
    </row>
    <row r="31" spans="1:22" s="3" customFormat="1" ht="15" customHeight="1" x14ac:dyDescent="0.2">
      <c r="A31" s="184">
        <v>18</v>
      </c>
      <c r="B31" s="145" t="s">
        <v>69</v>
      </c>
      <c r="C31" s="146"/>
      <c r="D31" s="146"/>
      <c r="E31" s="147">
        <f t="shared" si="0"/>
        <v>0.3125</v>
      </c>
      <c r="F31" s="147"/>
      <c r="G31" s="147">
        <f t="shared" si="1"/>
        <v>-0.33333333333333331</v>
      </c>
      <c r="H31" s="148">
        <f t="shared" si="2"/>
        <v>0</v>
      </c>
      <c r="I31" s="147"/>
      <c r="J31" s="147"/>
      <c r="K31" s="149"/>
      <c r="L31" s="149"/>
      <c r="M31" s="149"/>
      <c r="N31" s="150"/>
      <c r="O31" s="258">
        <f t="shared" si="3"/>
        <v>2.0833333333333332E-2</v>
      </c>
    </row>
    <row r="32" spans="1:22" s="3" customFormat="1" ht="15" customHeight="1" x14ac:dyDescent="0.2">
      <c r="A32" s="241">
        <v>19</v>
      </c>
      <c r="B32" s="233" t="s">
        <v>70</v>
      </c>
      <c r="C32" s="175"/>
      <c r="D32" s="175"/>
      <c r="E32" s="176">
        <f t="shared" si="0"/>
        <v>0</v>
      </c>
      <c r="F32" s="176"/>
      <c r="G32" s="176">
        <f t="shared" si="1"/>
        <v>0</v>
      </c>
      <c r="H32" s="177">
        <f t="shared" si="2"/>
        <v>0</v>
      </c>
      <c r="I32" s="176"/>
      <c r="J32" s="176"/>
      <c r="K32" s="178"/>
      <c r="L32" s="178"/>
      <c r="M32" s="178"/>
      <c r="N32" s="255"/>
      <c r="O32" s="256">
        <f t="shared" si="3"/>
        <v>0</v>
      </c>
      <c r="P32" s="197"/>
      <c r="Q32" s="197"/>
      <c r="R32" s="151"/>
      <c r="S32" s="151"/>
      <c r="T32" s="259"/>
      <c r="U32" s="253"/>
      <c r="V32" s="191"/>
    </row>
    <row r="33" spans="1:22" s="3" customFormat="1" ht="15" customHeight="1" x14ac:dyDescent="0.2">
      <c r="A33" s="241">
        <v>20</v>
      </c>
      <c r="B33" s="233" t="s">
        <v>71</v>
      </c>
      <c r="C33" s="175"/>
      <c r="D33" s="175"/>
      <c r="E33" s="176">
        <f t="shared" si="0"/>
        <v>0</v>
      </c>
      <c r="F33" s="176"/>
      <c r="G33" s="176">
        <f t="shared" si="1"/>
        <v>0</v>
      </c>
      <c r="H33" s="177">
        <f t="shared" si="2"/>
        <v>0</v>
      </c>
      <c r="I33" s="176"/>
      <c r="J33" s="176"/>
      <c r="K33" s="178"/>
      <c r="L33" s="178"/>
      <c r="M33" s="178"/>
      <c r="N33" s="255"/>
      <c r="O33" s="256">
        <f t="shared" si="3"/>
        <v>0</v>
      </c>
      <c r="P33" s="197"/>
      <c r="Q33" s="197"/>
      <c r="R33" s="151"/>
      <c r="S33" s="151"/>
      <c r="T33" s="259"/>
      <c r="U33" s="253"/>
      <c r="V33" s="191"/>
    </row>
    <row r="34" spans="1:22" s="3" customFormat="1" ht="15" customHeight="1" x14ac:dyDescent="0.2">
      <c r="A34" s="184">
        <v>21</v>
      </c>
      <c r="B34" s="145" t="s">
        <v>72</v>
      </c>
      <c r="C34" s="146"/>
      <c r="D34" s="146"/>
      <c r="E34" s="147">
        <f t="shared" si="0"/>
        <v>0.3125</v>
      </c>
      <c r="F34" s="147"/>
      <c r="G34" s="147">
        <f t="shared" si="1"/>
        <v>-0.33333333333333331</v>
      </c>
      <c r="H34" s="148">
        <f t="shared" si="2"/>
        <v>0</v>
      </c>
      <c r="I34" s="147"/>
      <c r="J34" s="147"/>
      <c r="K34" s="149"/>
      <c r="L34" s="149"/>
      <c r="M34" s="149"/>
      <c r="N34" s="150"/>
      <c r="O34" s="258">
        <f t="shared" si="3"/>
        <v>2.0833333333333332E-2</v>
      </c>
      <c r="T34" s="191"/>
      <c r="U34" s="191"/>
      <c r="V34" s="191"/>
    </row>
    <row r="35" spans="1:22" s="3" customFormat="1" ht="15" customHeight="1" x14ac:dyDescent="0.2">
      <c r="A35" s="184">
        <v>22</v>
      </c>
      <c r="B35" s="145" t="s">
        <v>73</v>
      </c>
      <c r="C35" s="146"/>
      <c r="D35" s="146"/>
      <c r="E35" s="147">
        <f t="shared" si="0"/>
        <v>0.3125</v>
      </c>
      <c r="F35" s="147"/>
      <c r="G35" s="147">
        <f t="shared" si="1"/>
        <v>-0.33333333333333331</v>
      </c>
      <c r="H35" s="148">
        <f t="shared" si="2"/>
        <v>0</v>
      </c>
      <c r="I35" s="147"/>
      <c r="J35" s="147"/>
      <c r="K35" s="149"/>
      <c r="L35" s="149"/>
      <c r="M35" s="149"/>
      <c r="N35" s="150"/>
      <c r="O35" s="258">
        <f t="shared" si="3"/>
        <v>2.0833333333333332E-2</v>
      </c>
      <c r="T35" s="191"/>
      <c r="U35" s="191"/>
      <c r="V35" s="191"/>
    </row>
    <row r="36" spans="1:22" s="3" customFormat="1" ht="15" customHeight="1" x14ac:dyDescent="0.2">
      <c r="A36" s="184">
        <v>23</v>
      </c>
      <c r="B36" s="145" t="s">
        <v>75</v>
      </c>
      <c r="C36" s="146"/>
      <c r="D36" s="146"/>
      <c r="E36" s="147">
        <f t="shared" si="0"/>
        <v>0.3125</v>
      </c>
      <c r="F36" s="147"/>
      <c r="G36" s="147">
        <f t="shared" si="1"/>
        <v>-0.33333333333333331</v>
      </c>
      <c r="H36" s="148">
        <f t="shared" si="2"/>
        <v>0</v>
      </c>
      <c r="I36" s="147"/>
      <c r="J36" s="147"/>
      <c r="K36" s="149"/>
      <c r="L36" s="149"/>
      <c r="M36" s="149"/>
      <c r="N36" s="150"/>
      <c r="O36" s="258">
        <f t="shared" si="3"/>
        <v>2.0833333333333332E-2</v>
      </c>
      <c r="T36" s="191"/>
      <c r="U36" s="191"/>
      <c r="V36" s="191"/>
    </row>
    <row r="37" spans="1:22" s="3" customFormat="1" ht="15" customHeight="1" x14ac:dyDescent="0.2">
      <c r="A37" s="184">
        <v>24</v>
      </c>
      <c r="B37" s="145" t="s">
        <v>67</v>
      </c>
      <c r="C37" s="146"/>
      <c r="D37" s="146"/>
      <c r="E37" s="147">
        <f t="shared" si="0"/>
        <v>0.3125</v>
      </c>
      <c r="F37" s="147"/>
      <c r="G37" s="147">
        <f t="shared" si="1"/>
        <v>-0.33333333333333331</v>
      </c>
      <c r="H37" s="148">
        <f t="shared" si="2"/>
        <v>0</v>
      </c>
      <c r="I37" s="147"/>
      <c r="J37" s="147"/>
      <c r="K37" s="149"/>
      <c r="L37" s="149"/>
      <c r="M37" s="149"/>
      <c r="N37" s="150"/>
      <c r="O37" s="258">
        <f t="shared" si="3"/>
        <v>2.0833333333333332E-2</v>
      </c>
      <c r="T37" s="191"/>
      <c r="U37" s="191"/>
      <c r="V37" s="191"/>
    </row>
    <row r="38" spans="1:22" s="3" customFormat="1" ht="15" customHeight="1" x14ac:dyDescent="0.2">
      <c r="A38" s="184">
        <v>25</v>
      </c>
      <c r="B38" s="145" t="s">
        <v>69</v>
      </c>
      <c r="C38" s="146"/>
      <c r="D38" s="146"/>
      <c r="E38" s="147">
        <f t="shared" si="0"/>
        <v>0.3125</v>
      </c>
      <c r="F38" s="147"/>
      <c r="G38" s="147">
        <f t="shared" si="1"/>
        <v>-0.33333333333333331</v>
      </c>
      <c r="H38" s="148">
        <f t="shared" si="2"/>
        <v>0</v>
      </c>
      <c r="I38" s="147"/>
      <c r="J38" s="147"/>
      <c r="K38" s="149"/>
      <c r="L38" s="149"/>
      <c r="M38" s="149"/>
      <c r="N38" s="150"/>
      <c r="O38" s="258">
        <f t="shared" si="3"/>
        <v>2.0833333333333332E-2</v>
      </c>
      <c r="T38" s="191"/>
      <c r="U38" s="191"/>
      <c r="V38" s="191"/>
    </row>
    <row r="39" spans="1:22" s="3" customFormat="1" ht="15" customHeight="1" x14ac:dyDescent="0.2">
      <c r="A39" s="241">
        <v>26</v>
      </c>
      <c r="B39" s="233" t="s">
        <v>70</v>
      </c>
      <c r="C39" s="175"/>
      <c r="D39" s="175"/>
      <c r="E39" s="176">
        <f t="shared" si="0"/>
        <v>0</v>
      </c>
      <c r="F39" s="176"/>
      <c r="G39" s="176">
        <f t="shared" si="1"/>
        <v>0</v>
      </c>
      <c r="H39" s="177">
        <f t="shared" si="2"/>
        <v>0</v>
      </c>
      <c r="I39" s="176"/>
      <c r="J39" s="176"/>
      <c r="K39" s="178"/>
      <c r="L39" s="178"/>
      <c r="M39" s="178"/>
      <c r="N39" s="255"/>
      <c r="O39" s="256">
        <f t="shared" si="3"/>
        <v>0</v>
      </c>
      <c r="P39" s="197"/>
      <c r="Q39" s="197"/>
      <c r="R39" s="151"/>
      <c r="S39" s="151"/>
      <c r="T39" s="259"/>
      <c r="U39" s="253"/>
      <c r="V39" s="191"/>
    </row>
    <row r="40" spans="1:22" s="3" customFormat="1" ht="15" customHeight="1" x14ac:dyDescent="0.2">
      <c r="A40" s="241">
        <v>27</v>
      </c>
      <c r="B40" s="233" t="s">
        <v>71</v>
      </c>
      <c r="C40" s="175"/>
      <c r="D40" s="175"/>
      <c r="E40" s="176">
        <f t="shared" si="0"/>
        <v>0</v>
      </c>
      <c r="F40" s="176"/>
      <c r="G40" s="176">
        <f t="shared" si="1"/>
        <v>0</v>
      </c>
      <c r="H40" s="177">
        <f t="shared" si="2"/>
        <v>0</v>
      </c>
      <c r="I40" s="176"/>
      <c r="J40" s="176"/>
      <c r="K40" s="178"/>
      <c r="L40" s="178"/>
      <c r="M40" s="178"/>
      <c r="N40" s="255"/>
      <c r="O40" s="256">
        <f t="shared" si="3"/>
        <v>0</v>
      </c>
      <c r="P40" s="197"/>
      <c r="Q40" s="197"/>
      <c r="R40" s="151"/>
      <c r="S40" s="151"/>
      <c r="T40" s="259"/>
      <c r="U40" s="253"/>
      <c r="V40" s="191"/>
    </row>
    <row r="41" spans="1:22" s="3" customFormat="1" ht="15" customHeight="1" x14ac:dyDescent="0.2">
      <c r="A41" s="184">
        <v>28</v>
      </c>
      <c r="B41" s="145" t="s">
        <v>72</v>
      </c>
      <c r="C41" s="146"/>
      <c r="D41" s="146"/>
      <c r="E41" s="147">
        <f t="shared" si="0"/>
        <v>0.3125</v>
      </c>
      <c r="F41" s="147"/>
      <c r="G41" s="147">
        <f t="shared" si="1"/>
        <v>-0.33333333333333331</v>
      </c>
      <c r="H41" s="148">
        <f t="shared" si="2"/>
        <v>0</v>
      </c>
      <c r="I41" s="147"/>
      <c r="J41" s="147"/>
      <c r="K41" s="149"/>
      <c r="L41" s="149"/>
      <c r="M41" s="149"/>
      <c r="N41" s="150"/>
      <c r="O41" s="258">
        <f t="shared" si="3"/>
        <v>2.0833333333333332E-2</v>
      </c>
      <c r="T41" s="191"/>
      <c r="U41" s="191"/>
      <c r="V41" s="191"/>
    </row>
    <row r="42" spans="1:22" s="3" customFormat="1" ht="15" customHeight="1" x14ac:dyDescent="0.2">
      <c r="A42" s="184">
        <v>29</v>
      </c>
      <c r="B42" s="145" t="s">
        <v>73</v>
      </c>
      <c r="C42" s="146"/>
      <c r="D42" s="146"/>
      <c r="E42" s="147">
        <f t="shared" si="0"/>
        <v>0.3125</v>
      </c>
      <c r="F42" s="147"/>
      <c r="G42" s="147">
        <f t="shared" si="1"/>
        <v>-0.33333333333333331</v>
      </c>
      <c r="H42" s="148">
        <f t="shared" si="2"/>
        <v>0</v>
      </c>
      <c r="I42" s="147"/>
      <c r="J42" s="147"/>
      <c r="K42" s="149"/>
      <c r="L42" s="149"/>
      <c r="M42" s="149"/>
      <c r="N42" s="150"/>
      <c r="O42" s="258">
        <f t="shared" si="3"/>
        <v>2.0833333333333332E-2</v>
      </c>
    </row>
    <row r="43" spans="1:22" s="3" customFormat="1" ht="15" customHeight="1" x14ac:dyDescent="0.2">
      <c r="A43" s="184">
        <v>30</v>
      </c>
      <c r="B43" s="145" t="s">
        <v>75</v>
      </c>
      <c r="C43" s="146"/>
      <c r="D43" s="146"/>
      <c r="E43" s="147">
        <f t="shared" si="0"/>
        <v>0.3125</v>
      </c>
      <c r="F43" s="147"/>
      <c r="G43" s="147">
        <f t="shared" ref="G43" si="4">D43-C43-O43-E43-F43</f>
        <v>-0.33333333333333331</v>
      </c>
      <c r="H43" s="148">
        <f t="shared" ref="H43" si="5">D43-C43-O43-E43-F43-G43</f>
        <v>0</v>
      </c>
      <c r="I43" s="147"/>
      <c r="J43" s="147"/>
      <c r="K43" s="149"/>
      <c r="L43" s="149"/>
      <c r="M43" s="149"/>
      <c r="N43" s="150"/>
      <c r="O43" s="258">
        <f t="shared" si="3"/>
        <v>2.0833333333333332E-2</v>
      </c>
    </row>
    <row r="44" spans="1:22" s="3" customFormat="1" ht="15" customHeight="1" x14ac:dyDescent="0.2">
      <c r="A44" s="181"/>
      <c r="B44" s="187"/>
      <c r="C44" s="182"/>
      <c r="D44" s="182"/>
      <c r="E44" s="183"/>
      <c r="F44" s="183"/>
      <c r="G44" s="183"/>
      <c r="H44" s="188"/>
      <c r="I44" s="183"/>
      <c r="J44" s="183"/>
      <c r="K44" s="185"/>
      <c r="L44" s="185"/>
      <c r="M44" s="185"/>
      <c r="N44" s="186"/>
      <c r="O44" s="189"/>
    </row>
    <row r="45" spans="1:22" s="3" customFormat="1" ht="15" customHeight="1" x14ac:dyDescent="0.2">
      <c r="A45" s="76"/>
      <c r="B45" s="9"/>
      <c r="C45" s="66"/>
      <c r="D45" s="66"/>
      <c r="E45" s="67"/>
      <c r="F45" s="67"/>
      <c r="G45" s="67"/>
      <c r="H45" s="70"/>
      <c r="I45" s="67"/>
      <c r="J45" s="67"/>
      <c r="K45" s="10"/>
      <c r="L45" s="10"/>
      <c r="M45" s="10"/>
      <c r="N45" s="11"/>
      <c r="O45" s="48"/>
    </row>
    <row r="46" spans="1:22" ht="15" customHeight="1" x14ac:dyDescent="0.2">
      <c r="A46" s="72"/>
    </row>
    <row r="47" spans="1:22" ht="21.95" customHeight="1" x14ac:dyDescent="0.2">
      <c r="A47" s="299" t="s">
        <v>76</v>
      </c>
      <c r="B47" s="323"/>
      <c r="C47" s="324"/>
      <c r="D47" s="80"/>
      <c r="E47" s="81"/>
      <c r="F47" s="82">
        <f t="shared" ref="F47:M47" si="6">SUM(F13:F45)</f>
        <v>0</v>
      </c>
      <c r="G47" s="82">
        <f t="shared" si="6"/>
        <v>-7.3333333333333304</v>
      </c>
      <c r="H47" s="70">
        <f t="shared" si="6"/>
        <v>0</v>
      </c>
      <c r="I47" s="83">
        <f t="shared" si="6"/>
        <v>0</v>
      </c>
      <c r="J47" s="84">
        <f t="shared" si="6"/>
        <v>0</v>
      </c>
      <c r="K47" s="85">
        <f t="shared" si="6"/>
        <v>0</v>
      </c>
      <c r="L47" s="85">
        <f t="shared" si="6"/>
        <v>0</v>
      </c>
      <c r="M47" s="85">
        <f t="shared" si="6"/>
        <v>0</v>
      </c>
      <c r="N47" s="86" t="s">
        <v>77</v>
      </c>
    </row>
    <row r="48" spans="1:22" ht="21.95" customHeight="1" x14ac:dyDescent="0.2">
      <c r="A48" s="299" t="s">
        <v>78</v>
      </c>
      <c r="B48" s="323"/>
      <c r="C48" s="323"/>
      <c r="D48" s="323"/>
      <c r="E48" s="324"/>
      <c r="F48" s="87"/>
      <c r="G48" s="87"/>
      <c r="H48" s="88"/>
      <c r="I48" s="295">
        <f>I47-J47</f>
        <v>0</v>
      </c>
      <c r="J48" s="296"/>
      <c r="K48" s="89"/>
      <c r="L48" s="89"/>
      <c r="M48" s="89"/>
      <c r="N48" s="90"/>
    </row>
    <row r="49" spans="1:14" ht="24.95" customHeight="1" x14ac:dyDescent="0.2">
      <c r="A49" s="297" t="s">
        <v>79</v>
      </c>
      <c r="B49" s="327"/>
      <c r="C49" s="91" t="s">
        <v>80</v>
      </c>
      <c r="D49" s="91" t="s">
        <v>81</v>
      </c>
      <c r="E49" s="91"/>
      <c r="F49" s="292" t="s">
        <v>82</v>
      </c>
      <c r="G49" s="293"/>
      <c r="H49" s="294"/>
      <c r="I49" s="92"/>
      <c r="J49" s="93"/>
      <c r="K49" s="93"/>
      <c r="L49" s="93"/>
      <c r="M49" s="94"/>
      <c r="N49" s="95" t="s">
        <v>83</v>
      </c>
    </row>
    <row r="50" spans="1:14" ht="11.25" customHeight="1" x14ac:dyDescent="0.2">
      <c r="A50" s="165"/>
      <c r="B50" s="166"/>
      <c r="C50" s="91"/>
      <c r="D50" s="91"/>
      <c r="E50" s="91"/>
      <c r="F50" s="96" t="s">
        <v>84</v>
      </c>
      <c r="G50" s="97" t="s">
        <v>52</v>
      </c>
      <c r="H50" s="98" t="s">
        <v>85</v>
      </c>
      <c r="I50" s="99"/>
      <c r="J50" s="100"/>
      <c r="K50" s="100"/>
      <c r="L50" s="100"/>
      <c r="M50" s="101"/>
      <c r="N50" s="102"/>
    </row>
    <row r="51" spans="1:14" ht="24.95" customHeight="1" x14ac:dyDescent="0.2">
      <c r="A51" s="290">
        <v>0</v>
      </c>
      <c r="B51" s="328"/>
      <c r="C51" s="103">
        <v>159</v>
      </c>
      <c r="D51" s="104">
        <f>A51/C51</f>
        <v>0</v>
      </c>
      <c r="E51" s="104"/>
      <c r="F51" s="105"/>
      <c r="G51" s="106"/>
      <c r="H51" s="107"/>
      <c r="I51" s="108" t="s">
        <v>32</v>
      </c>
      <c r="J51" s="109"/>
      <c r="K51" s="109"/>
      <c r="L51" s="109"/>
      <c r="M51" s="110"/>
      <c r="N51" s="111"/>
    </row>
  </sheetData>
  <mergeCells count="18">
    <mergeCell ref="A49:B49"/>
    <mergeCell ref="A51:B51"/>
    <mergeCell ref="F49:H49"/>
    <mergeCell ref="A48:E48"/>
    <mergeCell ref="G10:G11"/>
    <mergeCell ref="O10:O11"/>
    <mergeCell ref="N10:N11"/>
    <mergeCell ref="M10:M11"/>
    <mergeCell ref="I48:J48"/>
    <mergeCell ref="A47:C47"/>
    <mergeCell ref="A12:E12"/>
    <mergeCell ref="A4:E5"/>
    <mergeCell ref="A10:A11"/>
    <mergeCell ref="B10:B11"/>
    <mergeCell ref="L10:L11"/>
    <mergeCell ref="B9:H9"/>
    <mergeCell ref="A7:B7"/>
    <mergeCell ref="C7:G7"/>
  </mergeCells>
  <phoneticPr fontId="0" type="noConversion"/>
  <pageMargins left="0.78740157480314965" right="0" top="0.39370078740157483" bottom="0.39370078740157483" header="0.51181102362204722" footer="0.51181102362204722"/>
  <pageSetup paperSize="9" scale="70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52"/>
  <sheetViews>
    <sheetView zoomScaleNormal="100" workbookViewId="0">
      <pane ySplit="11" topLeftCell="A32" activePane="bottomLeft" state="frozen"/>
      <selection activeCell="K52" sqref="K52"/>
      <selection pane="bottomLeft" activeCell="N44" sqref="N44"/>
    </sheetView>
  </sheetViews>
  <sheetFormatPr defaultRowHeight="12.75" x14ac:dyDescent="0.2"/>
  <cols>
    <col min="1" max="1" width="6.5703125" customWidth="1"/>
    <col min="2" max="2" width="4.140625" customWidth="1"/>
    <col min="3" max="8" width="6.5703125" customWidth="1"/>
    <col min="9" max="11" width="8.42578125" customWidth="1"/>
    <col min="12" max="12" width="10.42578125" customWidth="1"/>
    <col min="13" max="13" width="8.42578125" customWidth="1"/>
    <col min="14" max="14" width="32.42578125" customWidth="1"/>
    <col min="15" max="15" width="7.42578125" style="5" customWidth="1"/>
  </cols>
  <sheetData>
    <row r="1" spans="1:20" x14ac:dyDescent="0.2">
      <c r="P1" t="s">
        <v>35</v>
      </c>
      <c r="R1" t="s">
        <v>36</v>
      </c>
      <c r="T1" t="s">
        <v>37</v>
      </c>
    </row>
    <row r="2" spans="1:20" x14ac:dyDescent="0.2">
      <c r="A2" s="46"/>
      <c r="B2" s="45"/>
      <c r="H2" s="1" t="s">
        <v>0</v>
      </c>
      <c r="M2" s="3" t="s">
        <v>33</v>
      </c>
      <c r="N2" s="3" t="s">
        <v>34</v>
      </c>
      <c r="P2" s="242">
        <v>2.0833333333333332E-2</v>
      </c>
      <c r="R2" s="242">
        <v>0.3125</v>
      </c>
      <c r="T2" s="242">
        <v>0.27083333333333331</v>
      </c>
    </row>
    <row r="3" spans="1:20" x14ac:dyDescent="0.2">
      <c r="H3" s="135" t="s">
        <v>1</v>
      </c>
      <c r="I3" s="4"/>
      <c r="J3" s="4"/>
      <c r="K3" s="4"/>
      <c r="L3" s="4"/>
      <c r="M3" s="160"/>
      <c r="N3" s="160" t="s">
        <v>38</v>
      </c>
      <c r="P3" s="242">
        <v>0</v>
      </c>
      <c r="R3" s="242">
        <v>0</v>
      </c>
    </row>
    <row r="4" spans="1:20" x14ac:dyDescent="0.2">
      <c r="A4" s="268" t="s">
        <v>2</v>
      </c>
      <c r="B4" s="276"/>
      <c r="C4" s="276"/>
      <c r="D4" s="276"/>
      <c r="E4" s="276"/>
      <c r="H4" s="136" t="s">
        <v>3</v>
      </c>
      <c r="I4" s="13"/>
      <c r="J4" s="162"/>
      <c r="K4" s="162"/>
      <c r="L4" s="162"/>
      <c r="M4" s="161"/>
      <c r="N4" s="160" t="s">
        <v>39</v>
      </c>
    </row>
    <row r="5" spans="1:20" ht="12.75" customHeight="1" x14ac:dyDescent="0.2">
      <c r="A5" s="276"/>
      <c r="B5" s="276"/>
      <c r="C5" s="276"/>
      <c r="D5" s="276"/>
      <c r="E5" s="276"/>
      <c r="H5" s="138"/>
      <c r="I5" s="13"/>
      <c r="J5" s="162"/>
      <c r="K5" s="162"/>
      <c r="L5" s="162"/>
      <c r="M5" s="174" t="s">
        <v>40</v>
      </c>
      <c r="N5" s="170"/>
      <c r="O5" s="171"/>
      <c r="P5" s="170"/>
    </row>
    <row r="6" spans="1:20" x14ac:dyDescent="0.2">
      <c r="H6" s="139" t="s">
        <v>42</v>
      </c>
      <c r="I6" s="13"/>
      <c r="J6" s="162"/>
      <c r="K6" s="162"/>
      <c r="L6" s="162"/>
      <c r="M6" s="169" t="s">
        <v>41</v>
      </c>
      <c r="N6" s="172"/>
      <c r="O6" s="171"/>
      <c r="P6" s="170"/>
    </row>
    <row r="7" spans="1:20" ht="18" x14ac:dyDescent="0.25">
      <c r="A7" s="263">
        <f>Yhteensä!A7</f>
        <v>2026</v>
      </c>
      <c r="B7" s="284"/>
      <c r="C7" s="287" t="s">
        <v>102</v>
      </c>
      <c r="D7" s="288"/>
      <c r="E7" s="289"/>
      <c r="F7" s="289"/>
      <c r="G7" s="289"/>
      <c r="H7" s="139" t="s">
        <v>45</v>
      </c>
      <c r="I7" s="13"/>
      <c r="J7" s="162"/>
      <c r="K7" s="162"/>
      <c r="L7" s="162"/>
      <c r="M7" s="173" t="s">
        <v>88</v>
      </c>
      <c r="N7" s="170"/>
      <c r="O7" s="171"/>
      <c r="P7" s="170"/>
    </row>
    <row r="8" spans="1:20" x14ac:dyDescent="0.2">
      <c r="I8" s="8"/>
      <c r="J8" s="8"/>
      <c r="K8" s="8"/>
      <c r="L8" s="8"/>
      <c r="M8" s="8"/>
    </row>
    <row r="9" spans="1:20" ht="26.25" customHeight="1" x14ac:dyDescent="0.2">
      <c r="A9" s="18" t="s">
        <v>5</v>
      </c>
      <c r="B9" s="283">
        <f>Yhteensä!B9</f>
        <v>0</v>
      </c>
      <c r="C9" s="283"/>
      <c r="D9" s="283"/>
      <c r="E9" s="283"/>
      <c r="F9" s="283"/>
      <c r="G9" s="283"/>
      <c r="H9" s="283"/>
      <c r="I9" s="113"/>
      <c r="J9" s="112"/>
      <c r="K9" s="167"/>
      <c r="L9" s="167"/>
      <c r="M9" s="167"/>
      <c r="N9" s="168"/>
    </row>
    <row r="10" spans="1:20" ht="13.5" customHeight="1" x14ac:dyDescent="0.2">
      <c r="A10" s="277" t="s">
        <v>46</v>
      </c>
      <c r="B10" s="279" t="s">
        <v>47</v>
      </c>
      <c r="C10" s="114" t="s">
        <v>48</v>
      </c>
      <c r="D10" s="114" t="s">
        <v>49</v>
      </c>
      <c r="E10" s="115" t="s">
        <v>50</v>
      </c>
      <c r="F10" s="116" t="s">
        <v>51</v>
      </c>
      <c r="G10" s="285" t="s">
        <v>52</v>
      </c>
      <c r="H10" s="117" t="s">
        <v>53</v>
      </c>
      <c r="I10" s="118" t="s">
        <v>54</v>
      </c>
      <c r="J10" s="119" t="s">
        <v>54</v>
      </c>
      <c r="K10" s="163" t="s">
        <v>55</v>
      </c>
      <c r="L10" s="281" t="s">
        <v>13</v>
      </c>
      <c r="M10" s="281" t="s">
        <v>56</v>
      </c>
      <c r="N10" s="303" t="s">
        <v>57</v>
      </c>
      <c r="O10" s="302" t="s">
        <v>58</v>
      </c>
      <c r="P10" s="2"/>
      <c r="Q10" s="2"/>
    </row>
    <row r="11" spans="1:20" x14ac:dyDescent="0.2">
      <c r="A11" s="309"/>
      <c r="B11" s="310"/>
      <c r="C11" s="120" t="s">
        <v>59</v>
      </c>
      <c r="D11" s="120" t="s">
        <v>59</v>
      </c>
      <c r="E11" s="121" t="s">
        <v>60</v>
      </c>
      <c r="F11" s="122" t="s">
        <v>61</v>
      </c>
      <c r="G11" s="286"/>
      <c r="H11" s="123" t="s">
        <v>62</v>
      </c>
      <c r="I11" s="124" t="s">
        <v>63</v>
      </c>
      <c r="J11" s="125" t="s">
        <v>64</v>
      </c>
      <c r="K11" s="126" t="s">
        <v>65</v>
      </c>
      <c r="L11" s="282"/>
      <c r="M11" s="282"/>
      <c r="N11" s="303"/>
      <c r="O11" s="302"/>
    </row>
    <row r="12" spans="1:20" ht="15" customHeight="1" x14ac:dyDescent="0.2">
      <c r="A12" s="311"/>
      <c r="B12" s="312"/>
      <c r="C12" s="312"/>
      <c r="D12" s="313"/>
      <c r="E12" s="314"/>
      <c r="F12" s="127"/>
      <c r="G12" s="128"/>
      <c r="H12" s="129"/>
      <c r="I12" s="130"/>
      <c r="J12" s="131"/>
      <c r="K12" s="132"/>
      <c r="L12" s="132"/>
      <c r="M12" s="132"/>
      <c r="N12" s="133" t="s">
        <v>66</v>
      </c>
      <c r="O12" s="79"/>
    </row>
    <row r="13" spans="1:20" s="3" customFormat="1" ht="15" customHeight="1" x14ac:dyDescent="0.2">
      <c r="A13" s="159"/>
      <c r="B13" s="9"/>
      <c r="C13" s="66"/>
      <c r="D13" s="66"/>
      <c r="E13" s="67"/>
      <c r="F13" s="67"/>
      <c r="G13" s="67"/>
      <c r="H13" s="70"/>
      <c r="I13" s="67"/>
      <c r="J13" s="67"/>
      <c r="K13" s="10"/>
      <c r="L13" s="10"/>
      <c r="M13" s="10"/>
      <c r="N13" s="11" t="s">
        <v>32</v>
      </c>
      <c r="O13" s="48"/>
    </row>
    <row r="14" spans="1:20" s="3" customFormat="1" ht="15" customHeight="1" x14ac:dyDescent="0.2">
      <c r="A14" s="184">
        <v>1</v>
      </c>
      <c r="B14" s="145" t="s">
        <v>67</v>
      </c>
      <c r="C14" s="146"/>
      <c r="D14" s="146"/>
      <c r="E14" s="147">
        <f t="shared" ref="E14:E44" si="0">IF(OR(B14="Ma",B14="Ti",B14="Ke",B14="To",B14="Pe"),$R$2,IF(OR(B14="La",B14="Su"),$R$3,""))</f>
        <v>0.3125</v>
      </c>
      <c r="F14" s="147"/>
      <c r="G14" s="147">
        <f t="shared" ref="G14:G42" si="1">D14-C14-O14-E14-F14</f>
        <v>-0.33333333333333331</v>
      </c>
      <c r="H14" s="148">
        <f t="shared" ref="H14:H42" si="2">D14-C14-O14-E14-F14-G14</f>
        <v>0</v>
      </c>
      <c r="I14" s="147"/>
      <c r="J14" s="147"/>
      <c r="K14" s="149"/>
      <c r="L14" s="149"/>
      <c r="M14" s="149"/>
      <c r="N14" s="150"/>
      <c r="O14" s="258">
        <f t="shared" ref="O14:O44" si="3">IF(OR(B14="Ma",B14="Ti",B14="Ke",B14="To",B14="Pe"),$P$2,IF(OR(B14="La",B14="Su"),$P$3,""))</f>
        <v>2.0833333333333332E-2</v>
      </c>
    </row>
    <row r="15" spans="1:20" s="3" customFormat="1" ht="15" customHeight="1" x14ac:dyDescent="0.2">
      <c r="A15" s="184">
        <v>2</v>
      </c>
      <c r="B15" s="145" t="s">
        <v>69</v>
      </c>
      <c r="C15" s="146"/>
      <c r="D15" s="146"/>
      <c r="E15" s="147">
        <f t="shared" si="0"/>
        <v>0.3125</v>
      </c>
      <c r="F15" s="147"/>
      <c r="G15" s="147">
        <f t="shared" si="1"/>
        <v>-0.33333333333333331</v>
      </c>
      <c r="H15" s="148">
        <f t="shared" si="2"/>
        <v>0</v>
      </c>
      <c r="I15" s="147"/>
      <c r="J15" s="147"/>
      <c r="K15" s="149"/>
      <c r="L15" s="149"/>
      <c r="M15" s="149"/>
      <c r="N15" s="150"/>
      <c r="O15" s="258">
        <f t="shared" si="3"/>
        <v>2.0833333333333332E-2</v>
      </c>
    </row>
    <row r="16" spans="1:20" s="3" customFormat="1" ht="15" customHeight="1" x14ac:dyDescent="0.2">
      <c r="A16" s="241">
        <v>3</v>
      </c>
      <c r="B16" s="233" t="s">
        <v>70</v>
      </c>
      <c r="C16" s="175"/>
      <c r="D16" s="175"/>
      <c r="E16" s="176">
        <f t="shared" si="0"/>
        <v>0</v>
      </c>
      <c r="F16" s="176"/>
      <c r="G16" s="176">
        <f t="shared" si="1"/>
        <v>0</v>
      </c>
      <c r="H16" s="177">
        <f t="shared" si="2"/>
        <v>0</v>
      </c>
      <c r="I16" s="176"/>
      <c r="J16" s="176"/>
      <c r="K16" s="178"/>
      <c r="L16" s="178"/>
      <c r="M16" s="178"/>
      <c r="N16" s="255"/>
      <c r="O16" s="256">
        <f t="shared" si="3"/>
        <v>0</v>
      </c>
      <c r="P16" s="197"/>
      <c r="Q16" s="197"/>
      <c r="R16" s="151"/>
      <c r="S16" s="151"/>
    </row>
    <row r="17" spans="1:19" s="3" customFormat="1" ht="15" customHeight="1" x14ac:dyDescent="0.2">
      <c r="A17" s="241">
        <v>4</v>
      </c>
      <c r="B17" s="233" t="s">
        <v>71</v>
      </c>
      <c r="C17" s="175"/>
      <c r="D17" s="175"/>
      <c r="E17" s="176">
        <f t="shared" si="0"/>
        <v>0</v>
      </c>
      <c r="F17" s="176"/>
      <c r="G17" s="176">
        <f t="shared" si="1"/>
        <v>0</v>
      </c>
      <c r="H17" s="177">
        <f t="shared" si="2"/>
        <v>0</v>
      </c>
      <c r="I17" s="176"/>
      <c r="J17" s="176"/>
      <c r="K17" s="178"/>
      <c r="L17" s="178"/>
      <c r="M17" s="178"/>
      <c r="N17" s="255"/>
      <c r="O17" s="256">
        <f t="shared" si="3"/>
        <v>0</v>
      </c>
      <c r="P17" s="197"/>
      <c r="Q17" s="197"/>
      <c r="R17" s="151"/>
      <c r="S17" s="151"/>
    </row>
    <row r="18" spans="1:19" s="3" customFormat="1" ht="15" customHeight="1" x14ac:dyDescent="0.2">
      <c r="A18" s="184">
        <v>5</v>
      </c>
      <c r="B18" s="145" t="s">
        <v>72</v>
      </c>
      <c r="C18" s="146"/>
      <c r="D18" s="146"/>
      <c r="E18" s="147">
        <f t="shared" si="0"/>
        <v>0.3125</v>
      </c>
      <c r="F18" s="147"/>
      <c r="G18" s="147">
        <f t="shared" si="1"/>
        <v>-0.33333333333333331</v>
      </c>
      <c r="H18" s="148">
        <f t="shared" si="2"/>
        <v>0</v>
      </c>
      <c r="I18" s="147"/>
      <c r="J18" s="147"/>
      <c r="K18" s="149"/>
      <c r="L18" s="149"/>
      <c r="M18" s="149"/>
      <c r="N18" s="150"/>
      <c r="O18" s="258">
        <f t="shared" si="3"/>
        <v>2.0833333333333332E-2</v>
      </c>
    </row>
    <row r="19" spans="1:19" s="3" customFormat="1" ht="15" customHeight="1" x14ac:dyDescent="0.2">
      <c r="A19" s="184">
        <v>6</v>
      </c>
      <c r="B19" s="145" t="s">
        <v>73</v>
      </c>
      <c r="C19" s="146"/>
      <c r="D19" s="146"/>
      <c r="E19" s="147">
        <f t="shared" si="0"/>
        <v>0.3125</v>
      </c>
      <c r="F19" s="147"/>
      <c r="G19" s="147">
        <f t="shared" si="1"/>
        <v>-0.33333333333333331</v>
      </c>
      <c r="H19" s="148">
        <f t="shared" si="2"/>
        <v>0</v>
      </c>
      <c r="I19" s="147"/>
      <c r="J19" s="147"/>
      <c r="K19" s="149"/>
      <c r="L19" s="149"/>
      <c r="M19" s="149"/>
      <c r="N19" s="150"/>
      <c r="O19" s="258">
        <f t="shared" si="3"/>
        <v>2.0833333333333332E-2</v>
      </c>
    </row>
    <row r="20" spans="1:19" s="3" customFormat="1" ht="15" customHeight="1" x14ac:dyDescent="0.2">
      <c r="A20" s="184">
        <v>7</v>
      </c>
      <c r="B20" s="145" t="s">
        <v>75</v>
      </c>
      <c r="C20" s="146"/>
      <c r="D20" s="146"/>
      <c r="E20" s="147">
        <f t="shared" si="0"/>
        <v>0.3125</v>
      </c>
      <c r="F20" s="147"/>
      <c r="G20" s="147">
        <f t="shared" si="1"/>
        <v>-0.33333333333333331</v>
      </c>
      <c r="H20" s="148">
        <f t="shared" si="2"/>
        <v>0</v>
      </c>
      <c r="I20" s="147"/>
      <c r="J20" s="147"/>
      <c r="K20" s="149"/>
      <c r="L20" s="149"/>
      <c r="M20" s="149"/>
      <c r="N20" s="150"/>
      <c r="O20" s="258">
        <f t="shared" si="3"/>
        <v>2.0833333333333332E-2</v>
      </c>
    </row>
    <row r="21" spans="1:19" s="3" customFormat="1" ht="15" customHeight="1" x14ac:dyDescent="0.2">
      <c r="A21" s="184">
        <v>8</v>
      </c>
      <c r="B21" s="145" t="s">
        <v>67</v>
      </c>
      <c r="C21" s="146"/>
      <c r="D21" s="146"/>
      <c r="E21" s="147">
        <f t="shared" si="0"/>
        <v>0.3125</v>
      </c>
      <c r="F21" s="147"/>
      <c r="G21" s="147">
        <f t="shared" si="1"/>
        <v>-0.33333333333333331</v>
      </c>
      <c r="H21" s="148">
        <f t="shared" si="2"/>
        <v>0</v>
      </c>
      <c r="I21" s="147"/>
      <c r="J21" s="147"/>
      <c r="K21" s="149"/>
      <c r="L21" s="149"/>
      <c r="M21" s="149"/>
      <c r="N21" s="150"/>
      <c r="O21" s="258">
        <f t="shared" si="3"/>
        <v>2.0833333333333332E-2</v>
      </c>
    </row>
    <row r="22" spans="1:19" s="3" customFormat="1" ht="15" customHeight="1" x14ac:dyDescent="0.2">
      <c r="A22" s="184">
        <v>9</v>
      </c>
      <c r="B22" s="145" t="s">
        <v>69</v>
      </c>
      <c r="C22" s="146"/>
      <c r="D22" s="146"/>
      <c r="E22" s="147">
        <f t="shared" si="0"/>
        <v>0.3125</v>
      </c>
      <c r="F22" s="147"/>
      <c r="G22" s="147">
        <f t="shared" si="1"/>
        <v>-0.33333333333333331</v>
      </c>
      <c r="H22" s="148">
        <f t="shared" si="2"/>
        <v>0</v>
      </c>
      <c r="I22" s="147"/>
      <c r="J22" s="147"/>
      <c r="K22" s="149"/>
      <c r="L22" s="149"/>
      <c r="M22" s="149"/>
      <c r="N22" s="150"/>
      <c r="O22" s="258">
        <f t="shared" si="3"/>
        <v>2.0833333333333332E-2</v>
      </c>
    </row>
    <row r="23" spans="1:19" s="3" customFormat="1" ht="15" customHeight="1" x14ac:dyDescent="0.2">
      <c r="A23" s="241">
        <v>10</v>
      </c>
      <c r="B23" s="233" t="s">
        <v>70</v>
      </c>
      <c r="C23" s="175"/>
      <c r="D23" s="175"/>
      <c r="E23" s="176">
        <f t="shared" si="0"/>
        <v>0</v>
      </c>
      <c r="F23" s="176"/>
      <c r="G23" s="176">
        <f t="shared" si="1"/>
        <v>0</v>
      </c>
      <c r="H23" s="177">
        <f t="shared" si="2"/>
        <v>0</v>
      </c>
      <c r="I23" s="176"/>
      <c r="J23" s="176"/>
      <c r="K23" s="178"/>
      <c r="L23" s="178"/>
      <c r="M23" s="178"/>
      <c r="N23" s="255"/>
      <c r="O23" s="256">
        <f t="shared" si="3"/>
        <v>0</v>
      </c>
      <c r="P23" s="197"/>
      <c r="Q23" s="197"/>
      <c r="R23" s="151"/>
      <c r="S23" s="151"/>
    </row>
    <row r="24" spans="1:19" s="3" customFormat="1" ht="15" customHeight="1" x14ac:dyDescent="0.2">
      <c r="A24" s="241">
        <v>11</v>
      </c>
      <c r="B24" s="233" t="s">
        <v>71</v>
      </c>
      <c r="C24" s="175"/>
      <c r="D24" s="175"/>
      <c r="E24" s="176">
        <f t="shared" si="0"/>
        <v>0</v>
      </c>
      <c r="F24" s="176"/>
      <c r="G24" s="176">
        <f t="shared" si="1"/>
        <v>0</v>
      </c>
      <c r="H24" s="177">
        <f t="shared" si="2"/>
        <v>0</v>
      </c>
      <c r="I24" s="176"/>
      <c r="J24" s="176"/>
      <c r="K24" s="178"/>
      <c r="L24" s="178"/>
      <c r="M24" s="178"/>
      <c r="N24" s="255"/>
      <c r="O24" s="256">
        <f t="shared" si="3"/>
        <v>0</v>
      </c>
      <c r="P24" s="197"/>
      <c r="Q24" s="197"/>
      <c r="R24" s="151"/>
      <c r="S24" s="151"/>
    </row>
    <row r="25" spans="1:19" s="3" customFormat="1" ht="15" customHeight="1" x14ac:dyDescent="0.2">
      <c r="A25" s="184">
        <v>12</v>
      </c>
      <c r="B25" s="145" t="s">
        <v>72</v>
      </c>
      <c r="C25" s="146"/>
      <c r="D25" s="146"/>
      <c r="E25" s="147">
        <f t="shared" si="0"/>
        <v>0.3125</v>
      </c>
      <c r="F25" s="147"/>
      <c r="G25" s="147">
        <f t="shared" si="1"/>
        <v>-0.33333333333333331</v>
      </c>
      <c r="H25" s="148">
        <f t="shared" si="2"/>
        <v>0</v>
      </c>
      <c r="I25" s="147"/>
      <c r="J25" s="147"/>
      <c r="K25" s="149"/>
      <c r="L25" s="149"/>
      <c r="M25" s="149"/>
      <c r="N25" s="150"/>
      <c r="O25" s="258">
        <f t="shared" si="3"/>
        <v>2.0833333333333332E-2</v>
      </c>
    </row>
    <row r="26" spans="1:19" s="3" customFormat="1" ht="15" customHeight="1" x14ac:dyDescent="0.2">
      <c r="A26" s="184">
        <v>13</v>
      </c>
      <c r="B26" s="145" t="s">
        <v>73</v>
      </c>
      <c r="C26" s="146"/>
      <c r="D26" s="146"/>
      <c r="E26" s="147">
        <f t="shared" si="0"/>
        <v>0.3125</v>
      </c>
      <c r="F26" s="147"/>
      <c r="G26" s="147">
        <f t="shared" si="1"/>
        <v>-0.33333333333333331</v>
      </c>
      <c r="H26" s="148">
        <f t="shared" si="2"/>
        <v>0</v>
      </c>
      <c r="I26" s="147"/>
      <c r="J26" s="147"/>
      <c r="K26" s="149"/>
      <c r="L26" s="149"/>
      <c r="M26" s="149"/>
      <c r="N26" s="150"/>
      <c r="O26" s="258">
        <f t="shared" si="3"/>
        <v>2.0833333333333332E-2</v>
      </c>
    </row>
    <row r="27" spans="1:19" s="3" customFormat="1" ht="15" customHeight="1" x14ac:dyDescent="0.2">
      <c r="A27" s="184">
        <v>14</v>
      </c>
      <c r="B27" s="145" t="s">
        <v>75</v>
      </c>
      <c r="C27" s="146"/>
      <c r="D27" s="146"/>
      <c r="E27" s="147">
        <f t="shared" si="0"/>
        <v>0.3125</v>
      </c>
      <c r="F27" s="147"/>
      <c r="G27" s="147">
        <f t="shared" si="1"/>
        <v>-0.33333333333333331</v>
      </c>
      <c r="H27" s="148">
        <f t="shared" si="2"/>
        <v>0</v>
      </c>
      <c r="I27" s="147"/>
      <c r="J27" s="147"/>
      <c r="K27" s="149"/>
      <c r="L27" s="149"/>
      <c r="M27" s="149"/>
      <c r="N27" s="150"/>
      <c r="O27" s="258">
        <f t="shared" si="3"/>
        <v>2.0833333333333332E-2</v>
      </c>
    </row>
    <row r="28" spans="1:19" s="3" customFormat="1" ht="15" customHeight="1" x14ac:dyDescent="0.2">
      <c r="A28" s="184">
        <v>15</v>
      </c>
      <c r="B28" s="145" t="s">
        <v>67</v>
      </c>
      <c r="C28" s="146"/>
      <c r="D28" s="146"/>
      <c r="E28" s="147">
        <f t="shared" si="0"/>
        <v>0.3125</v>
      </c>
      <c r="F28" s="147"/>
      <c r="G28" s="147">
        <f t="shared" si="1"/>
        <v>-0.33333333333333331</v>
      </c>
      <c r="H28" s="148">
        <f t="shared" si="2"/>
        <v>0</v>
      </c>
      <c r="I28" s="147"/>
      <c r="J28" s="147"/>
      <c r="K28" s="149"/>
      <c r="L28" s="149"/>
      <c r="M28" s="149"/>
      <c r="N28" s="150"/>
      <c r="O28" s="258">
        <f t="shared" si="3"/>
        <v>2.0833333333333332E-2</v>
      </c>
    </row>
    <row r="29" spans="1:19" s="3" customFormat="1" ht="15" customHeight="1" x14ac:dyDescent="0.2">
      <c r="A29" s="184">
        <v>16</v>
      </c>
      <c r="B29" s="145" t="s">
        <v>69</v>
      </c>
      <c r="C29" s="146"/>
      <c r="D29" s="146"/>
      <c r="E29" s="147">
        <f t="shared" si="0"/>
        <v>0.3125</v>
      </c>
      <c r="F29" s="147"/>
      <c r="G29" s="147">
        <f t="shared" si="1"/>
        <v>-0.33333333333333331</v>
      </c>
      <c r="H29" s="148">
        <f t="shared" si="2"/>
        <v>0</v>
      </c>
      <c r="I29" s="147"/>
      <c r="J29" s="147"/>
      <c r="K29" s="149"/>
      <c r="L29" s="149"/>
      <c r="M29" s="149"/>
      <c r="N29" s="150"/>
      <c r="O29" s="258">
        <f t="shared" si="3"/>
        <v>2.0833333333333332E-2</v>
      </c>
    </row>
    <row r="30" spans="1:19" s="3" customFormat="1" ht="15" customHeight="1" x14ac:dyDescent="0.2">
      <c r="A30" s="241">
        <v>17</v>
      </c>
      <c r="B30" s="233" t="s">
        <v>70</v>
      </c>
      <c r="C30" s="175"/>
      <c r="D30" s="175"/>
      <c r="E30" s="176">
        <f t="shared" si="0"/>
        <v>0</v>
      </c>
      <c r="F30" s="176"/>
      <c r="G30" s="176">
        <f t="shared" si="1"/>
        <v>0</v>
      </c>
      <c r="H30" s="177">
        <f t="shared" si="2"/>
        <v>0</v>
      </c>
      <c r="I30" s="176"/>
      <c r="J30" s="176"/>
      <c r="K30" s="178"/>
      <c r="L30" s="178"/>
      <c r="M30" s="178"/>
      <c r="N30" s="255"/>
      <c r="O30" s="256">
        <f t="shared" si="3"/>
        <v>0</v>
      </c>
      <c r="P30" s="197"/>
      <c r="Q30" s="197"/>
      <c r="R30" s="151"/>
      <c r="S30" s="151"/>
    </row>
    <row r="31" spans="1:19" s="3" customFormat="1" ht="15" customHeight="1" x14ac:dyDescent="0.2">
      <c r="A31" s="241">
        <v>18</v>
      </c>
      <c r="B31" s="233" t="s">
        <v>71</v>
      </c>
      <c r="C31" s="175"/>
      <c r="D31" s="175"/>
      <c r="E31" s="176">
        <f t="shared" si="0"/>
        <v>0</v>
      </c>
      <c r="F31" s="176"/>
      <c r="G31" s="176">
        <f t="shared" si="1"/>
        <v>0</v>
      </c>
      <c r="H31" s="177">
        <f t="shared" si="2"/>
        <v>0</v>
      </c>
      <c r="I31" s="176"/>
      <c r="J31" s="176"/>
      <c r="K31" s="178"/>
      <c r="L31" s="178"/>
      <c r="M31" s="178"/>
      <c r="N31" s="255"/>
      <c r="O31" s="256">
        <f t="shared" si="3"/>
        <v>0</v>
      </c>
      <c r="P31" s="197"/>
      <c r="Q31" s="197"/>
      <c r="R31" s="151"/>
      <c r="S31" s="151"/>
    </row>
    <row r="32" spans="1:19" s="3" customFormat="1" ht="15" customHeight="1" x14ac:dyDescent="0.2">
      <c r="A32" s="184">
        <v>19</v>
      </c>
      <c r="B32" s="145" t="s">
        <v>72</v>
      </c>
      <c r="C32" s="146"/>
      <c r="D32" s="146"/>
      <c r="E32" s="147">
        <f t="shared" si="0"/>
        <v>0.3125</v>
      </c>
      <c r="F32" s="147"/>
      <c r="G32" s="147">
        <f t="shared" si="1"/>
        <v>-0.33333333333333331</v>
      </c>
      <c r="H32" s="148">
        <f t="shared" si="2"/>
        <v>0</v>
      </c>
      <c r="I32" s="147"/>
      <c r="J32" s="147"/>
      <c r="K32" s="149"/>
      <c r="L32" s="149"/>
      <c r="M32" s="149"/>
      <c r="N32" s="150"/>
      <c r="O32" s="258">
        <f t="shared" si="3"/>
        <v>2.0833333333333332E-2</v>
      </c>
    </row>
    <row r="33" spans="1:19" s="3" customFormat="1" ht="15" customHeight="1" x14ac:dyDescent="0.2">
      <c r="A33" s="184">
        <v>20</v>
      </c>
      <c r="B33" s="145" t="s">
        <v>73</v>
      </c>
      <c r="C33" s="146"/>
      <c r="D33" s="146"/>
      <c r="E33" s="147">
        <f t="shared" si="0"/>
        <v>0.3125</v>
      </c>
      <c r="F33" s="147"/>
      <c r="G33" s="147">
        <f t="shared" si="1"/>
        <v>-0.33333333333333331</v>
      </c>
      <c r="H33" s="148">
        <f t="shared" si="2"/>
        <v>0</v>
      </c>
      <c r="I33" s="147"/>
      <c r="J33" s="147"/>
      <c r="K33" s="149"/>
      <c r="L33" s="149"/>
      <c r="M33" s="149"/>
      <c r="N33" s="150"/>
      <c r="O33" s="258">
        <f t="shared" si="3"/>
        <v>2.0833333333333332E-2</v>
      </c>
    </row>
    <row r="34" spans="1:19" s="3" customFormat="1" ht="15" customHeight="1" x14ac:dyDescent="0.2">
      <c r="A34" s="184">
        <v>21</v>
      </c>
      <c r="B34" s="145" t="s">
        <v>75</v>
      </c>
      <c r="C34" s="146"/>
      <c r="D34" s="146"/>
      <c r="E34" s="147">
        <f t="shared" si="0"/>
        <v>0.3125</v>
      </c>
      <c r="F34" s="147"/>
      <c r="G34" s="147">
        <f t="shared" si="1"/>
        <v>-0.33333333333333331</v>
      </c>
      <c r="H34" s="148">
        <f t="shared" si="2"/>
        <v>0</v>
      </c>
      <c r="I34" s="147"/>
      <c r="J34" s="147"/>
      <c r="K34" s="149"/>
      <c r="L34" s="149"/>
      <c r="M34" s="149"/>
      <c r="N34" s="150"/>
      <c r="O34" s="258">
        <f t="shared" si="3"/>
        <v>2.0833333333333332E-2</v>
      </c>
    </row>
    <row r="35" spans="1:19" s="3" customFormat="1" ht="15" customHeight="1" x14ac:dyDescent="0.2">
      <c r="A35" s="184">
        <v>22</v>
      </c>
      <c r="B35" s="145" t="s">
        <v>67</v>
      </c>
      <c r="C35" s="146"/>
      <c r="D35" s="146"/>
      <c r="E35" s="147">
        <f t="shared" si="0"/>
        <v>0.3125</v>
      </c>
      <c r="F35" s="147"/>
      <c r="G35" s="147">
        <f t="shared" si="1"/>
        <v>-0.33333333333333331</v>
      </c>
      <c r="H35" s="148">
        <f t="shared" si="2"/>
        <v>0</v>
      </c>
      <c r="I35" s="147"/>
      <c r="J35" s="147"/>
      <c r="K35" s="149"/>
      <c r="L35" s="149"/>
      <c r="M35" s="149"/>
      <c r="N35" s="150"/>
      <c r="O35" s="258">
        <f t="shared" si="3"/>
        <v>2.0833333333333332E-2</v>
      </c>
    </row>
    <row r="36" spans="1:19" s="3" customFormat="1" ht="15" customHeight="1" x14ac:dyDescent="0.2">
      <c r="A36" s="184">
        <v>23</v>
      </c>
      <c r="B36" s="145" t="s">
        <v>69</v>
      </c>
      <c r="C36" s="146"/>
      <c r="D36" s="146"/>
      <c r="E36" s="147">
        <f t="shared" si="0"/>
        <v>0.3125</v>
      </c>
      <c r="F36" s="147"/>
      <c r="G36" s="147">
        <f t="shared" si="1"/>
        <v>-0.33333333333333331</v>
      </c>
      <c r="H36" s="148">
        <f t="shared" si="2"/>
        <v>0</v>
      </c>
      <c r="I36" s="147"/>
      <c r="J36" s="147"/>
      <c r="K36" s="149"/>
      <c r="L36" s="149"/>
      <c r="M36" s="149"/>
      <c r="N36" s="150"/>
      <c r="O36" s="258">
        <f t="shared" si="3"/>
        <v>2.0833333333333332E-2</v>
      </c>
    </row>
    <row r="37" spans="1:19" s="3" customFormat="1" ht="15" customHeight="1" x14ac:dyDescent="0.2">
      <c r="A37" s="241">
        <v>24</v>
      </c>
      <c r="B37" s="233" t="s">
        <v>70</v>
      </c>
      <c r="C37" s="175"/>
      <c r="D37" s="175"/>
      <c r="E37" s="176">
        <f t="shared" si="0"/>
        <v>0</v>
      </c>
      <c r="F37" s="176"/>
      <c r="G37" s="176">
        <f t="shared" si="1"/>
        <v>0</v>
      </c>
      <c r="H37" s="177">
        <f t="shared" si="2"/>
        <v>0</v>
      </c>
      <c r="I37" s="176"/>
      <c r="J37" s="176"/>
      <c r="K37" s="178"/>
      <c r="L37" s="178"/>
      <c r="M37" s="178"/>
      <c r="N37" s="255"/>
      <c r="O37" s="256">
        <f t="shared" si="3"/>
        <v>0</v>
      </c>
      <c r="P37" s="197"/>
      <c r="Q37" s="197"/>
      <c r="R37" s="151"/>
      <c r="S37" s="151"/>
    </row>
    <row r="38" spans="1:19" s="3" customFormat="1" ht="15" customHeight="1" x14ac:dyDescent="0.2">
      <c r="A38" s="241">
        <v>25</v>
      </c>
      <c r="B38" s="233" t="s">
        <v>71</v>
      </c>
      <c r="C38" s="175"/>
      <c r="D38" s="175"/>
      <c r="E38" s="176">
        <f t="shared" si="0"/>
        <v>0</v>
      </c>
      <c r="F38" s="176"/>
      <c r="G38" s="176">
        <f t="shared" si="1"/>
        <v>0</v>
      </c>
      <c r="H38" s="177">
        <f t="shared" si="2"/>
        <v>0</v>
      </c>
      <c r="I38" s="176"/>
      <c r="J38" s="176"/>
      <c r="K38" s="178"/>
      <c r="L38" s="178"/>
      <c r="M38" s="178"/>
      <c r="N38" s="255"/>
      <c r="O38" s="256">
        <f t="shared" si="3"/>
        <v>0</v>
      </c>
      <c r="P38" s="197"/>
      <c r="Q38" s="197"/>
      <c r="R38" s="151"/>
      <c r="S38" s="151"/>
    </row>
    <row r="39" spans="1:19" s="3" customFormat="1" ht="15" customHeight="1" x14ac:dyDescent="0.2">
      <c r="A39" s="184">
        <v>26</v>
      </c>
      <c r="B39" s="145" t="s">
        <v>72</v>
      </c>
      <c r="C39" s="146"/>
      <c r="D39" s="146"/>
      <c r="E39" s="147">
        <f t="shared" si="0"/>
        <v>0.3125</v>
      </c>
      <c r="F39" s="147"/>
      <c r="G39" s="147">
        <f t="shared" si="1"/>
        <v>-0.33333333333333331</v>
      </c>
      <c r="H39" s="148">
        <f t="shared" si="2"/>
        <v>0</v>
      </c>
      <c r="I39" s="147"/>
      <c r="J39" s="147"/>
      <c r="K39" s="149"/>
      <c r="L39" s="149"/>
      <c r="M39" s="149"/>
      <c r="N39" s="150"/>
      <c r="O39" s="258">
        <f t="shared" si="3"/>
        <v>2.0833333333333332E-2</v>
      </c>
    </row>
    <row r="40" spans="1:19" s="3" customFormat="1" ht="15" customHeight="1" x14ac:dyDescent="0.2">
      <c r="A40" s="184">
        <v>27</v>
      </c>
      <c r="B40" s="145" t="s">
        <v>73</v>
      </c>
      <c r="C40" s="146"/>
      <c r="D40" s="146"/>
      <c r="E40" s="147">
        <f t="shared" si="0"/>
        <v>0.3125</v>
      </c>
      <c r="F40" s="147"/>
      <c r="G40" s="147">
        <f t="shared" si="1"/>
        <v>-0.33333333333333331</v>
      </c>
      <c r="H40" s="148">
        <f t="shared" si="2"/>
        <v>0</v>
      </c>
      <c r="I40" s="147"/>
      <c r="J40" s="147"/>
      <c r="K40" s="149"/>
      <c r="L40" s="149"/>
      <c r="M40" s="149"/>
      <c r="N40" s="150"/>
      <c r="O40" s="258">
        <f t="shared" si="3"/>
        <v>2.0833333333333332E-2</v>
      </c>
    </row>
    <row r="41" spans="1:19" s="3" customFormat="1" ht="15" customHeight="1" x14ac:dyDescent="0.2">
      <c r="A41" s="184">
        <v>28</v>
      </c>
      <c r="B41" s="145" t="s">
        <v>75</v>
      </c>
      <c r="C41" s="146"/>
      <c r="D41" s="146"/>
      <c r="E41" s="147">
        <f t="shared" si="0"/>
        <v>0.3125</v>
      </c>
      <c r="F41" s="147"/>
      <c r="G41" s="147">
        <f t="shared" si="1"/>
        <v>-0.33333333333333331</v>
      </c>
      <c r="H41" s="148">
        <f t="shared" si="2"/>
        <v>0</v>
      </c>
      <c r="I41" s="147"/>
      <c r="J41" s="147"/>
      <c r="K41" s="149"/>
      <c r="L41" s="149"/>
      <c r="M41" s="149"/>
      <c r="N41" s="150"/>
      <c r="O41" s="258">
        <f t="shared" si="3"/>
        <v>2.0833333333333332E-2</v>
      </c>
    </row>
    <row r="42" spans="1:19" s="3" customFormat="1" ht="15" customHeight="1" x14ac:dyDescent="0.2">
      <c r="A42" s="184">
        <v>29</v>
      </c>
      <c r="B42" s="145" t="s">
        <v>67</v>
      </c>
      <c r="C42" s="146"/>
      <c r="D42" s="146"/>
      <c r="E42" s="147">
        <f t="shared" si="0"/>
        <v>0.3125</v>
      </c>
      <c r="F42" s="147"/>
      <c r="G42" s="147">
        <f t="shared" si="1"/>
        <v>-0.33333333333333331</v>
      </c>
      <c r="H42" s="148">
        <f t="shared" si="2"/>
        <v>0</v>
      </c>
      <c r="I42" s="147"/>
      <c r="J42" s="147"/>
      <c r="K42" s="149"/>
      <c r="L42" s="149"/>
      <c r="M42" s="149"/>
      <c r="N42" s="150"/>
      <c r="O42" s="258">
        <f t="shared" si="3"/>
        <v>2.0833333333333332E-2</v>
      </c>
    </row>
    <row r="43" spans="1:19" s="3" customFormat="1" ht="15" customHeight="1" x14ac:dyDescent="0.2">
      <c r="A43" s="184">
        <v>30</v>
      </c>
      <c r="B43" s="145" t="s">
        <v>69</v>
      </c>
      <c r="C43" s="146"/>
      <c r="D43" s="146"/>
      <c r="E43" s="147">
        <f t="shared" si="0"/>
        <v>0.3125</v>
      </c>
      <c r="F43" s="147"/>
      <c r="G43" s="147">
        <f t="shared" ref="G43" si="4">D43-C43-O43-E43-F43</f>
        <v>-0.33333333333333331</v>
      </c>
      <c r="H43" s="148">
        <f t="shared" ref="H43" si="5">D43-C43-O43-E43-F43-G43</f>
        <v>0</v>
      </c>
      <c r="I43" s="147"/>
      <c r="J43" s="147"/>
      <c r="K43" s="149"/>
      <c r="L43" s="149"/>
      <c r="M43" s="149"/>
      <c r="N43" s="150"/>
      <c r="O43" s="258">
        <f t="shared" si="3"/>
        <v>2.0833333333333332E-2</v>
      </c>
    </row>
    <row r="44" spans="1:19" s="3" customFormat="1" ht="15" customHeight="1" x14ac:dyDescent="0.2">
      <c r="A44" s="241">
        <v>31</v>
      </c>
      <c r="B44" s="233" t="s">
        <v>70</v>
      </c>
      <c r="C44" s="175"/>
      <c r="D44" s="175"/>
      <c r="E44" s="176">
        <f t="shared" si="0"/>
        <v>0</v>
      </c>
      <c r="F44" s="176"/>
      <c r="G44" s="176">
        <f t="shared" ref="G44" si="6">D44-C44-O44-E44-F44</f>
        <v>0</v>
      </c>
      <c r="H44" s="177">
        <f t="shared" ref="H44" si="7">D44-C44-O44-E44-F44-G44</f>
        <v>0</v>
      </c>
      <c r="I44" s="176"/>
      <c r="J44" s="176"/>
      <c r="K44" s="178"/>
      <c r="L44" s="178"/>
      <c r="M44" s="178"/>
      <c r="N44" s="255" t="s">
        <v>103</v>
      </c>
      <c r="O44" s="256">
        <f t="shared" si="3"/>
        <v>0</v>
      </c>
      <c r="P44" s="197"/>
      <c r="Q44" s="197"/>
      <c r="R44" s="151"/>
      <c r="S44" s="151"/>
    </row>
    <row r="45" spans="1:19" s="3" customFormat="1" ht="15" customHeight="1" x14ac:dyDescent="0.2">
      <c r="A45" s="184"/>
      <c r="B45" s="145"/>
      <c r="C45" s="146"/>
      <c r="D45" s="146"/>
      <c r="E45" s="147"/>
      <c r="F45" s="147"/>
      <c r="G45" s="147"/>
      <c r="H45" s="148"/>
      <c r="I45" s="147"/>
      <c r="J45" s="147"/>
      <c r="K45" s="149"/>
      <c r="L45" s="149"/>
      <c r="M45" s="149"/>
      <c r="N45" s="150"/>
      <c r="O45" s="258"/>
    </row>
    <row r="46" spans="1:19" s="3" customFormat="1" ht="15" customHeight="1" x14ac:dyDescent="0.2">
      <c r="A46" s="76"/>
      <c r="B46" s="152"/>
      <c r="C46" s="66"/>
      <c r="D46" s="66"/>
      <c r="E46" s="67"/>
      <c r="F46" s="67"/>
      <c r="G46" s="67"/>
      <c r="H46" s="70"/>
      <c r="I46" s="67"/>
      <c r="J46" s="67"/>
      <c r="K46" s="10"/>
      <c r="L46" s="10"/>
      <c r="M46" s="10"/>
      <c r="N46" s="11"/>
      <c r="O46" s="48"/>
    </row>
    <row r="47" spans="1:19" ht="15" customHeight="1" x14ac:dyDescent="0.2">
      <c r="A47" s="76"/>
    </row>
    <row r="48" spans="1:19" ht="21.95" customHeight="1" x14ac:dyDescent="0.2">
      <c r="A48" s="299" t="s">
        <v>76</v>
      </c>
      <c r="B48" s="300"/>
      <c r="C48" s="301"/>
      <c r="D48" s="80"/>
      <c r="E48" s="81"/>
      <c r="F48" s="82">
        <f t="shared" ref="F48:M48" si="8">SUM(F13:F46)</f>
        <v>0</v>
      </c>
      <c r="G48" s="82">
        <f t="shared" si="8"/>
        <v>-7.3333333333333304</v>
      </c>
      <c r="H48" s="70">
        <f t="shared" si="8"/>
        <v>0</v>
      </c>
      <c r="I48" s="83">
        <f t="shared" si="8"/>
        <v>0</v>
      </c>
      <c r="J48" s="84">
        <f t="shared" si="8"/>
        <v>0</v>
      </c>
      <c r="K48" s="85">
        <f t="shared" si="8"/>
        <v>0</v>
      </c>
      <c r="L48" s="85">
        <f t="shared" si="8"/>
        <v>0</v>
      </c>
      <c r="M48" s="85">
        <f t="shared" si="8"/>
        <v>0</v>
      </c>
      <c r="N48" s="86" t="s">
        <v>77</v>
      </c>
    </row>
    <row r="49" spans="1:14" ht="21.95" customHeight="1" x14ac:dyDescent="0.2">
      <c r="A49" s="299" t="s">
        <v>78</v>
      </c>
      <c r="B49" s="300"/>
      <c r="C49" s="300"/>
      <c r="D49" s="300"/>
      <c r="E49" s="301"/>
      <c r="F49" s="87"/>
      <c r="G49" s="87"/>
      <c r="H49" s="88"/>
      <c r="I49" s="295">
        <f>I48-J48</f>
        <v>0</v>
      </c>
      <c r="J49" s="296"/>
      <c r="K49" s="89"/>
      <c r="L49" s="89"/>
      <c r="M49" s="89"/>
      <c r="N49" s="90"/>
    </row>
    <row r="50" spans="1:14" ht="24.95" customHeight="1" x14ac:dyDescent="0.2">
      <c r="A50" s="297" t="s">
        <v>79</v>
      </c>
      <c r="B50" s="298"/>
      <c r="C50" s="91" t="s">
        <v>80</v>
      </c>
      <c r="D50" s="91" t="s">
        <v>81</v>
      </c>
      <c r="E50" s="91"/>
      <c r="F50" s="292" t="s">
        <v>82</v>
      </c>
      <c r="G50" s="293"/>
      <c r="H50" s="294"/>
      <c r="I50" s="92"/>
      <c r="J50" s="93"/>
      <c r="K50" s="93"/>
      <c r="L50" s="93"/>
      <c r="M50" s="94"/>
      <c r="N50" s="95" t="s">
        <v>83</v>
      </c>
    </row>
    <row r="51" spans="1:14" ht="11.25" customHeight="1" x14ac:dyDescent="0.2">
      <c r="A51" s="165"/>
      <c r="B51" s="166"/>
      <c r="C51" s="91"/>
      <c r="D51" s="91"/>
      <c r="E51" s="91"/>
      <c r="F51" s="96" t="s">
        <v>84</v>
      </c>
      <c r="G51" s="97" t="s">
        <v>52</v>
      </c>
      <c r="H51" s="98" t="s">
        <v>85</v>
      </c>
      <c r="I51" s="99"/>
      <c r="J51" s="100"/>
      <c r="K51" s="100"/>
      <c r="L51" s="100"/>
      <c r="M51" s="101"/>
      <c r="N51" s="102"/>
    </row>
    <row r="52" spans="1:14" ht="24.95" customHeight="1" x14ac:dyDescent="0.2">
      <c r="A52" s="290">
        <v>0</v>
      </c>
      <c r="B52" s="291"/>
      <c r="C52" s="103">
        <v>159</v>
      </c>
      <c r="D52" s="104">
        <f>A52/C52</f>
        <v>0</v>
      </c>
      <c r="E52" s="104"/>
      <c r="F52" s="105"/>
      <c r="G52" s="106"/>
      <c r="H52" s="107"/>
      <c r="I52" s="108" t="s">
        <v>32</v>
      </c>
      <c r="J52" s="109"/>
      <c r="K52" s="109"/>
      <c r="L52" s="109"/>
      <c r="M52" s="110"/>
      <c r="N52" s="111"/>
    </row>
  </sheetData>
  <mergeCells count="18">
    <mergeCell ref="A52:B52"/>
    <mergeCell ref="F50:H50"/>
    <mergeCell ref="I49:J49"/>
    <mergeCell ref="A4:E5"/>
    <mergeCell ref="A12:E12"/>
    <mergeCell ref="A49:E49"/>
    <mergeCell ref="B9:H9"/>
    <mergeCell ref="A7:B7"/>
    <mergeCell ref="G10:G11"/>
    <mergeCell ref="C7:G7"/>
    <mergeCell ref="O10:O11"/>
    <mergeCell ref="N10:N11"/>
    <mergeCell ref="A50:B50"/>
    <mergeCell ref="A10:A11"/>
    <mergeCell ref="B10:B11"/>
    <mergeCell ref="A48:C48"/>
    <mergeCell ref="L10:L11"/>
    <mergeCell ref="M10:M11"/>
  </mergeCells>
  <phoneticPr fontId="0" type="noConversion"/>
  <pageMargins left="0.78740157480314965" right="0" top="0.39370078740157483" bottom="0.39370078740157483" header="0.51181102362204722" footer="0.51181102362204722"/>
  <pageSetup paperSize="9" scale="69" orientation="landscape" horizontalDpi="36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50"/>
  <sheetViews>
    <sheetView zoomScaleNormal="100" workbookViewId="0">
      <pane ySplit="11" topLeftCell="A12" activePane="bottomLeft" state="frozen"/>
      <selection activeCell="K52" sqref="K52"/>
      <selection pane="bottomLeft" activeCell="N20" sqref="N20"/>
    </sheetView>
  </sheetViews>
  <sheetFormatPr defaultRowHeight="12.75" x14ac:dyDescent="0.2"/>
  <cols>
    <col min="1" max="1" width="6.5703125" customWidth="1"/>
    <col min="2" max="2" width="4.140625" customWidth="1"/>
    <col min="3" max="8" width="6.5703125" customWidth="1"/>
    <col min="9" max="11" width="8.42578125" customWidth="1"/>
    <col min="12" max="12" width="10.42578125" customWidth="1"/>
    <col min="13" max="13" width="8.42578125" customWidth="1"/>
    <col min="14" max="14" width="32.42578125" customWidth="1"/>
    <col min="15" max="15" width="7.42578125" style="5" customWidth="1"/>
  </cols>
  <sheetData>
    <row r="1" spans="1:20" x14ac:dyDescent="0.2">
      <c r="P1" t="s">
        <v>35</v>
      </c>
      <c r="R1" t="s">
        <v>36</v>
      </c>
      <c r="T1" t="s">
        <v>37</v>
      </c>
    </row>
    <row r="2" spans="1:20" x14ac:dyDescent="0.2">
      <c r="A2" s="46"/>
      <c r="B2" s="45"/>
      <c r="H2" s="1" t="s">
        <v>0</v>
      </c>
      <c r="M2" s="3" t="s">
        <v>33</v>
      </c>
      <c r="N2" s="3" t="s">
        <v>34</v>
      </c>
      <c r="P2" s="242">
        <v>2.0833333333333332E-2</v>
      </c>
      <c r="R2" s="242">
        <v>0.3125</v>
      </c>
      <c r="T2" s="242">
        <v>0.27083333333333331</v>
      </c>
    </row>
    <row r="3" spans="1:20" x14ac:dyDescent="0.2">
      <c r="H3" s="135" t="s">
        <v>1</v>
      </c>
      <c r="I3" s="4"/>
      <c r="J3" s="4"/>
      <c r="K3" s="4"/>
      <c r="L3" s="4"/>
      <c r="M3" s="160"/>
      <c r="N3" s="160" t="s">
        <v>38</v>
      </c>
      <c r="P3" s="242">
        <v>0</v>
      </c>
      <c r="R3" s="242">
        <v>0</v>
      </c>
    </row>
    <row r="4" spans="1:20" x14ac:dyDescent="0.2">
      <c r="A4" s="268" t="s">
        <v>2</v>
      </c>
      <c r="B4" s="276"/>
      <c r="C4" s="276"/>
      <c r="D4" s="276"/>
      <c r="E4" s="276"/>
      <c r="H4" s="136" t="s">
        <v>3</v>
      </c>
      <c r="I4" s="13"/>
      <c r="J4" s="162"/>
      <c r="K4" s="162"/>
      <c r="L4" s="162"/>
      <c r="M4" s="161"/>
      <c r="N4" s="160" t="s">
        <v>39</v>
      </c>
    </row>
    <row r="5" spans="1:20" ht="12.75" customHeight="1" x14ac:dyDescent="0.2">
      <c r="A5" s="276"/>
      <c r="B5" s="276"/>
      <c r="C5" s="276"/>
      <c r="D5" s="276"/>
      <c r="E5" s="276"/>
      <c r="H5" s="138"/>
      <c r="I5" s="13"/>
      <c r="J5" s="162"/>
      <c r="K5" s="162"/>
      <c r="L5" s="162"/>
      <c r="M5" s="174" t="s">
        <v>40</v>
      </c>
      <c r="N5" s="170"/>
      <c r="O5" s="171"/>
      <c r="P5" s="170"/>
    </row>
    <row r="6" spans="1:20" x14ac:dyDescent="0.2">
      <c r="H6" s="139" t="s">
        <v>42</v>
      </c>
      <c r="I6" s="13"/>
      <c r="J6" s="162"/>
      <c r="K6" s="162"/>
      <c r="L6" s="162"/>
      <c r="M6" s="169" t="s">
        <v>41</v>
      </c>
      <c r="N6" s="172"/>
      <c r="O6" s="171"/>
      <c r="P6" s="170"/>
    </row>
    <row r="7" spans="1:20" ht="18" x14ac:dyDescent="0.25">
      <c r="A7" s="263">
        <f>Yhteensä!A7</f>
        <v>2026</v>
      </c>
      <c r="B7" s="284"/>
      <c r="C7" s="287" t="s">
        <v>104</v>
      </c>
      <c r="D7" s="288"/>
      <c r="E7" s="289"/>
      <c r="F7" s="289"/>
      <c r="G7" s="289"/>
      <c r="H7" s="139" t="s">
        <v>45</v>
      </c>
      <c r="I7" s="13"/>
      <c r="J7" s="162"/>
      <c r="K7" s="162"/>
      <c r="L7" s="162"/>
      <c r="M7" s="173" t="s">
        <v>88</v>
      </c>
      <c r="N7" s="170"/>
      <c r="O7" s="171"/>
      <c r="P7" s="170"/>
    </row>
    <row r="8" spans="1:20" x14ac:dyDescent="0.2">
      <c r="I8" s="8"/>
      <c r="J8" s="8"/>
      <c r="K8" s="8"/>
      <c r="L8" s="8"/>
      <c r="M8" s="8"/>
    </row>
    <row r="9" spans="1:20" ht="26.25" customHeight="1" x14ac:dyDescent="0.2">
      <c r="A9" s="18" t="s">
        <v>5</v>
      </c>
      <c r="B9" s="283">
        <f>Yhteensä!B9</f>
        <v>0</v>
      </c>
      <c r="C9" s="283"/>
      <c r="D9" s="283"/>
      <c r="E9" s="283"/>
      <c r="F9" s="283"/>
      <c r="G9" s="283"/>
      <c r="H9" s="283"/>
      <c r="I9" s="113"/>
      <c r="J9" s="112"/>
      <c r="K9" s="167"/>
      <c r="L9" s="167"/>
      <c r="M9" s="167"/>
      <c r="N9" s="168"/>
    </row>
    <row r="10" spans="1:20" ht="13.5" customHeight="1" x14ac:dyDescent="0.2">
      <c r="A10" s="277" t="s">
        <v>46</v>
      </c>
      <c r="B10" s="279" t="s">
        <v>47</v>
      </c>
      <c r="C10" s="114" t="s">
        <v>48</v>
      </c>
      <c r="D10" s="114" t="s">
        <v>49</v>
      </c>
      <c r="E10" s="115" t="s">
        <v>50</v>
      </c>
      <c r="F10" s="116" t="s">
        <v>51</v>
      </c>
      <c r="G10" s="285" t="s">
        <v>52</v>
      </c>
      <c r="H10" s="117" t="s">
        <v>53</v>
      </c>
      <c r="I10" s="118" t="s">
        <v>54</v>
      </c>
      <c r="J10" s="119" t="s">
        <v>54</v>
      </c>
      <c r="K10" s="163" t="s">
        <v>55</v>
      </c>
      <c r="L10" s="281" t="s">
        <v>13</v>
      </c>
      <c r="M10" s="281" t="s">
        <v>56</v>
      </c>
      <c r="N10" s="303" t="s">
        <v>57</v>
      </c>
      <c r="O10" s="302" t="s">
        <v>58</v>
      </c>
      <c r="P10" s="2"/>
      <c r="Q10" s="2"/>
    </row>
    <row r="11" spans="1:20" x14ac:dyDescent="0.2">
      <c r="A11" s="309"/>
      <c r="B11" s="310"/>
      <c r="C11" s="120" t="s">
        <v>59</v>
      </c>
      <c r="D11" s="120" t="s">
        <v>59</v>
      </c>
      <c r="E11" s="121" t="s">
        <v>60</v>
      </c>
      <c r="F11" s="122" t="s">
        <v>61</v>
      </c>
      <c r="G11" s="286"/>
      <c r="H11" s="123" t="s">
        <v>62</v>
      </c>
      <c r="I11" s="124" t="s">
        <v>63</v>
      </c>
      <c r="J11" s="125" t="s">
        <v>64</v>
      </c>
      <c r="K11" s="126" t="s">
        <v>65</v>
      </c>
      <c r="L11" s="282"/>
      <c r="M11" s="282"/>
      <c r="N11" s="303"/>
      <c r="O11" s="302"/>
    </row>
    <row r="12" spans="1:20" ht="15" customHeight="1" x14ac:dyDescent="0.2">
      <c r="A12" s="311"/>
      <c r="B12" s="312"/>
      <c r="C12" s="312"/>
      <c r="D12" s="313"/>
      <c r="E12" s="314"/>
      <c r="F12" s="127"/>
      <c r="G12" s="128"/>
      <c r="H12" s="129"/>
      <c r="I12" s="130"/>
      <c r="J12" s="131"/>
      <c r="K12" s="132"/>
      <c r="L12" s="132"/>
      <c r="M12" s="132"/>
      <c r="N12" s="133" t="s">
        <v>66</v>
      </c>
      <c r="O12" s="79"/>
    </row>
    <row r="13" spans="1:20" s="3" customFormat="1" ht="15" customHeight="1" x14ac:dyDescent="0.2">
      <c r="B13" s="9"/>
      <c r="C13" s="66"/>
      <c r="D13" s="66"/>
      <c r="E13" s="67"/>
      <c r="F13" s="67"/>
      <c r="G13" s="67"/>
      <c r="H13" s="70"/>
      <c r="I13" s="67"/>
      <c r="J13" s="67"/>
      <c r="K13" s="10"/>
      <c r="L13" s="10"/>
      <c r="M13" s="10"/>
      <c r="N13" s="11"/>
      <c r="O13" s="48"/>
    </row>
    <row r="14" spans="1:20" s="3" customFormat="1" ht="15" customHeight="1" x14ac:dyDescent="0.2">
      <c r="A14" s="241">
        <v>1</v>
      </c>
      <c r="B14" s="233" t="s">
        <v>71</v>
      </c>
      <c r="C14" s="175"/>
      <c r="D14" s="175"/>
      <c r="E14" s="176">
        <f t="shared" ref="E14:E43" si="0">IF(OR(B14="Ma",B14="Ti",B14="Ke",B14="To",B14="Pe"),$R$2,IF(OR(B14="La",B14="Su"),$R$3,""))</f>
        <v>0</v>
      </c>
      <c r="F14" s="176"/>
      <c r="G14" s="176">
        <f t="shared" ref="G14:G41" si="1">D14-C14-O14-E14-F14</f>
        <v>0</v>
      </c>
      <c r="H14" s="177">
        <f t="shared" ref="H14:H41" si="2">D14-C14-O14-E14-F14-G14</f>
        <v>0</v>
      </c>
      <c r="I14" s="176"/>
      <c r="J14" s="176"/>
      <c r="K14" s="178"/>
      <c r="L14" s="178"/>
      <c r="M14" s="178"/>
      <c r="N14" s="255"/>
      <c r="O14" s="256">
        <f t="shared" ref="O14:O44" si="3">IF(OR(B14="Ma",B14="Ti",B14="Ke",B14="To",B14="Pe"),$P$2,IF(OR(B14="La",B14="Su"),$P$3,""))</f>
        <v>0</v>
      </c>
      <c r="P14" s="197"/>
      <c r="Q14" s="197"/>
      <c r="R14" s="151"/>
      <c r="S14" s="151"/>
    </row>
    <row r="15" spans="1:20" s="3" customFormat="1" ht="15" customHeight="1" x14ac:dyDescent="0.2">
      <c r="A15" s="184">
        <v>2</v>
      </c>
      <c r="B15" s="145" t="s">
        <v>72</v>
      </c>
      <c r="C15" s="146"/>
      <c r="D15" s="146"/>
      <c r="E15" s="147">
        <f t="shared" si="0"/>
        <v>0.3125</v>
      </c>
      <c r="F15" s="147"/>
      <c r="G15" s="147">
        <f t="shared" si="1"/>
        <v>-0.33333333333333331</v>
      </c>
      <c r="H15" s="148">
        <f t="shared" si="2"/>
        <v>0</v>
      </c>
      <c r="I15" s="147"/>
      <c r="J15" s="147"/>
      <c r="K15" s="149"/>
      <c r="L15" s="149"/>
      <c r="M15" s="149"/>
      <c r="N15" s="150"/>
      <c r="O15" s="258">
        <f t="shared" si="3"/>
        <v>2.0833333333333332E-2</v>
      </c>
    </row>
    <row r="16" spans="1:20" s="3" customFormat="1" ht="15" customHeight="1" x14ac:dyDescent="0.2">
      <c r="A16" s="184">
        <v>3</v>
      </c>
      <c r="B16" s="145" t="s">
        <v>73</v>
      </c>
      <c r="C16" s="146"/>
      <c r="D16" s="146"/>
      <c r="E16" s="147">
        <f t="shared" si="0"/>
        <v>0.3125</v>
      </c>
      <c r="F16" s="147"/>
      <c r="G16" s="147">
        <f t="shared" si="1"/>
        <v>-0.33333333333333331</v>
      </c>
      <c r="H16" s="148">
        <f t="shared" si="2"/>
        <v>0</v>
      </c>
      <c r="I16" s="147"/>
      <c r="J16" s="147"/>
      <c r="K16" s="149"/>
      <c r="L16" s="149"/>
      <c r="M16" s="149"/>
      <c r="N16" s="150"/>
      <c r="O16" s="258">
        <f t="shared" si="3"/>
        <v>2.0833333333333332E-2</v>
      </c>
    </row>
    <row r="17" spans="1:19" s="3" customFormat="1" ht="15" customHeight="1" x14ac:dyDescent="0.2">
      <c r="A17" s="184">
        <v>4</v>
      </c>
      <c r="B17" s="145" t="s">
        <v>75</v>
      </c>
      <c r="C17" s="146"/>
      <c r="D17" s="146"/>
      <c r="E17" s="147">
        <f t="shared" si="0"/>
        <v>0.3125</v>
      </c>
      <c r="F17" s="147"/>
      <c r="G17" s="147">
        <f t="shared" si="1"/>
        <v>-0.33333333333333331</v>
      </c>
      <c r="H17" s="148">
        <f t="shared" si="2"/>
        <v>0</v>
      </c>
      <c r="I17" s="147"/>
      <c r="J17" s="147"/>
      <c r="K17" s="149"/>
      <c r="L17" s="149"/>
      <c r="M17" s="149"/>
      <c r="N17" s="150"/>
      <c r="O17" s="258">
        <f t="shared" si="3"/>
        <v>2.0833333333333332E-2</v>
      </c>
    </row>
    <row r="18" spans="1:19" s="3" customFormat="1" ht="15" customHeight="1" x14ac:dyDescent="0.2">
      <c r="A18" s="184">
        <v>5</v>
      </c>
      <c r="B18" s="145" t="s">
        <v>67</v>
      </c>
      <c r="C18" s="146"/>
      <c r="D18" s="146"/>
      <c r="E18" s="147">
        <f t="shared" si="0"/>
        <v>0.3125</v>
      </c>
      <c r="F18" s="147"/>
      <c r="G18" s="147">
        <f t="shared" si="1"/>
        <v>-0.33333333333333331</v>
      </c>
      <c r="H18" s="148">
        <f t="shared" si="2"/>
        <v>0</v>
      </c>
      <c r="I18" s="147"/>
      <c r="J18" s="147"/>
      <c r="K18" s="149"/>
      <c r="L18" s="149"/>
      <c r="M18" s="149"/>
      <c r="N18" s="150"/>
      <c r="O18" s="258">
        <f t="shared" si="3"/>
        <v>2.0833333333333332E-2</v>
      </c>
    </row>
    <row r="19" spans="1:19" s="3" customFormat="1" ht="15" customHeight="1" x14ac:dyDescent="0.2">
      <c r="A19" s="184">
        <v>6</v>
      </c>
      <c r="B19" s="145" t="s">
        <v>69</v>
      </c>
      <c r="C19" s="146"/>
      <c r="D19" s="146"/>
      <c r="E19" s="147">
        <f t="shared" si="0"/>
        <v>0.3125</v>
      </c>
      <c r="F19" s="147"/>
      <c r="G19" s="147">
        <f t="shared" si="1"/>
        <v>-0.33333333333333331</v>
      </c>
      <c r="H19" s="148">
        <f t="shared" si="2"/>
        <v>0</v>
      </c>
      <c r="I19" s="147"/>
      <c r="J19" s="147"/>
      <c r="K19" s="149"/>
      <c r="L19" s="149"/>
      <c r="M19" s="149"/>
      <c r="N19" s="150"/>
      <c r="O19" s="258">
        <f t="shared" si="3"/>
        <v>2.0833333333333332E-2</v>
      </c>
    </row>
    <row r="20" spans="1:19" s="3" customFormat="1" ht="15" customHeight="1" x14ac:dyDescent="0.2">
      <c r="A20" s="241">
        <v>7</v>
      </c>
      <c r="B20" s="233" t="s">
        <v>70</v>
      </c>
      <c r="C20" s="175"/>
      <c r="D20" s="175"/>
      <c r="E20" s="176">
        <f t="shared" si="0"/>
        <v>0</v>
      </c>
      <c r="F20" s="176"/>
      <c r="G20" s="176">
        <f t="shared" si="1"/>
        <v>0</v>
      </c>
      <c r="H20" s="177">
        <f t="shared" si="2"/>
        <v>0</v>
      </c>
      <c r="I20" s="176"/>
      <c r="J20" s="176"/>
      <c r="K20" s="178"/>
      <c r="L20" s="178"/>
      <c r="M20" s="178"/>
      <c r="N20" s="255"/>
      <c r="O20" s="256">
        <f t="shared" si="3"/>
        <v>0</v>
      </c>
      <c r="P20" s="197"/>
      <c r="Q20" s="197"/>
      <c r="R20" s="151"/>
      <c r="S20" s="151"/>
    </row>
    <row r="21" spans="1:19" s="3" customFormat="1" ht="15" customHeight="1" x14ac:dyDescent="0.2">
      <c r="A21" s="241">
        <v>8</v>
      </c>
      <c r="B21" s="233" t="s">
        <v>71</v>
      </c>
      <c r="C21" s="175"/>
      <c r="D21" s="175"/>
      <c r="E21" s="176">
        <f t="shared" si="0"/>
        <v>0</v>
      </c>
      <c r="F21" s="176"/>
      <c r="G21" s="176">
        <f t="shared" si="1"/>
        <v>0</v>
      </c>
      <c r="H21" s="177">
        <f t="shared" si="2"/>
        <v>0</v>
      </c>
      <c r="I21" s="176"/>
      <c r="J21" s="176"/>
      <c r="K21" s="178"/>
      <c r="L21" s="178"/>
      <c r="M21" s="178"/>
      <c r="N21" s="255"/>
      <c r="O21" s="256">
        <f t="shared" si="3"/>
        <v>0</v>
      </c>
      <c r="P21" s="197"/>
      <c r="Q21" s="197"/>
      <c r="R21" s="151"/>
      <c r="S21" s="151"/>
    </row>
    <row r="22" spans="1:19" s="3" customFormat="1" ht="15" customHeight="1" x14ac:dyDescent="0.2">
      <c r="A22" s="184">
        <v>9</v>
      </c>
      <c r="B22" s="145" t="s">
        <v>72</v>
      </c>
      <c r="C22" s="146"/>
      <c r="D22" s="146"/>
      <c r="E22" s="147">
        <f t="shared" si="0"/>
        <v>0.3125</v>
      </c>
      <c r="F22" s="147"/>
      <c r="G22" s="147">
        <f t="shared" si="1"/>
        <v>-0.33333333333333331</v>
      </c>
      <c r="H22" s="148">
        <f t="shared" si="2"/>
        <v>0</v>
      </c>
      <c r="I22" s="147"/>
      <c r="J22" s="147"/>
      <c r="K22" s="149"/>
      <c r="L22" s="149"/>
      <c r="M22" s="149"/>
      <c r="N22" s="150"/>
      <c r="O22" s="258">
        <f t="shared" si="3"/>
        <v>2.0833333333333332E-2</v>
      </c>
    </row>
    <row r="23" spans="1:19" s="3" customFormat="1" ht="15" customHeight="1" x14ac:dyDescent="0.2">
      <c r="A23" s="184">
        <v>10</v>
      </c>
      <c r="B23" s="145" t="s">
        <v>73</v>
      </c>
      <c r="C23" s="146"/>
      <c r="D23" s="146"/>
      <c r="E23" s="147">
        <f t="shared" si="0"/>
        <v>0.3125</v>
      </c>
      <c r="F23" s="147"/>
      <c r="G23" s="147">
        <f t="shared" si="1"/>
        <v>-0.33333333333333331</v>
      </c>
      <c r="H23" s="148">
        <f t="shared" si="2"/>
        <v>0</v>
      </c>
      <c r="I23" s="147"/>
      <c r="J23" s="147"/>
      <c r="K23" s="149"/>
      <c r="L23" s="149"/>
      <c r="M23" s="149"/>
      <c r="N23" s="150"/>
      <c r="O23" s="258">
        <f t="shared" si="3"/>
        <v>2.0833333333333332E-2</v>
      </c>
    </row>
    <row r="24" spans="1:19" s="3" customFormat="1" ht="15" customHeight="1" x14ac:dyDescent="0.2">
      <c r="A24" s="184">
        <v>11</v>
      </c>
      <c r="B24" s="145" t="s">
        <v>75</v>
      </c>
      <c r="C24" s="146"/>
      <c r="D24" s="146"/>
      <c r="E24" s="147">
        <f t="shared" si="0"/>
        <v>0.3125</v>
      </c>
      <c r="F24" s="147"/>
      <c r="G24" s="147">
        <f t="shared" si="1"/>
        <v>-0.33333333333333331</v>
      </c>
      <c r="H24" s="148">
        <f t="shared" si="2"/>
        <v>0</v>
      </c>
      <c r="I24" s="147"/>
      <c r="J24" s="147"/>
      <c r="K24" s="149"/>
      <c r="L24" s="149"/>
      <c r="M24" s="149"/>
      <c r="N24" s="150"/>
      <c r="O24" s="258">
        <f t="shared" si="3"/>
        <v>2.0833333333333332E-2</v>
      </c>
    </row>
    <row r="25" spans="1:19" s="3" customFormat="1" ht="15" customHeight="1" x14ac:dyDescent="0.2">
      <c r="A25" s="184">
        <v>12</v>
      </c>
      <c r="B25" s="145" t="s">
        <v>67</v>
      </c>
      <c r="C25" s="146"/>
      <c r="D25" s="146"/>
      <c r="E25" s="147">
        <f t="shared" si="0"/>
        <v>0.3125</v>
      </c>
      <c r="F25" s="147"/>
      <c r="G25" s="147">
        <f t="shared" si="1"/>
        <v>-0.33333333333333331</v>
      </c>
      <c r="H25" s="148">
        <f t="shared" si="2"/>
        <v>0</v>
      </c>
      <c r="I25" s="147"/>
      <c r="J25" s="147"/>
      <c r="K25" s="149"/>
      <c r="L25" s="149"/>
      <c r="M25" s="149"/>
      <c r="N25" s="150"/>
      <c r="O25" s="258">
        <f t="shared" si="3"/>
        <v>2.0833333333333332E-2</v>
      </c>
    </row>
    <row r="26" spans="1:19" s="3" customFormat="1" ht="15" customHeight="1" x14ac:dyDescent="0.2">
      <c r="A26" s="184">
        <v>13</v>
      </c>
      <c r="B26" s="145" t="s">
        <v>69</v>
      </c>
      <c r="C26" s="146"/>
      <c r="D26" s="146"/>
      <c r="E26" s="147">
        <f t="shared" si="0"/>
        <v>0.3125</v>
      </c>
      <c r="F26" s="147"/>
      <c r="G26" s="147">
        <f t="shared" si="1"/>
        <v>-0.33333333333333331</v>
      </c>
      <c r="H26" s="148">
        <f t="shared" si="2"/>
        <v>0</v>
      </c>
      <c r="I26" s="147"/>
      <c r="J26" s="147"/>
      <c r="K26" s="149"/>
      <c r="L26" s="149"/>
      <c r="M26" s="149"/>
      <c r="N26" s="150"/>
      <c r="O26" s="258">
        <f t="shared" si="3"/>
        <v>2.0833333333333332E-2</v>
      </c>
    </row>
    <row r="27" spans="1:19" s="3" customFormat="1" ht="15" customHeight="1" x14ac:dyDescent="0.2">
      <c r="A27" s="241">
        <v>14</v>
      </c>
      <c r="B27" s="233" t="s">
        <v>70</v>
      </c>
      <c r="C27" s="175"/>
      <c r="D27" s="175"/>
      <c r="E27" s="176">
        <f t="shared" si="0"/>
        <v>0</v>
      </c>
      <c r="F27" s="176"/>
      <c r="G27" s="176">
        <f t="shared" si="1"/>
        <v>0</v>
      </c>
      <c r="H27" s="177">
        <f t="shared" si="2"/>
        <v>0</v>
      </c>
      <c r="I27" s="176"/>
      <c r="J27" s="176"/>
      <c r="K27" s="178"/>
      <c r="L27" s="178"/>
      <c r="M27" s="178"/>
      <c r="N27" s="255"/>
      <c r="O27" s="256">
        <f t="shared" si="3"/>
        <v>0</v>
      </c>
      <c r="P27" s="197"/>
      <c r="Q27" s="197"/>
      <c r="R27" s="151"/>
      <c r="S27" s="151"/>
    </row>
    <row r="28" spans="1:19" s="3" customFormat="1" ht="15" customHeight="1" x14ac:dyDescent="0.2">
      <c r="A28" s="241">
        <v>15</v>
      </c>
      <c r="B28" s="233" t="s">
        <v>71</v>
      </c>
      <c r="C28" s="175"/>
      <c r="D28" s="175"/>
      <c r="E28" s="176">
        <f t="shared" si="0"/>
        <v>0</v>
      </c>
      <c r="F28" s="176"/>
      <c r="G28" s="176">
        <f t="shared" si="1"/>
        <v>0</v>
      </c>
      <c r="H28" s="177">
        <f t="shared" si="2"/>
        <v>0</v>
      </c>
      <c r="I28" s="176"/>
      <c r="J28" s="176"/>
      <c r="K28" s="178"/>
      <c r="L28" s="178"/>
      <c r="M28" s="178"/>
      <c r="N28" s="255"/>
      <c r="O28" s="256">
        <f t="shared" si="3"/>
        <v>0</v>
      </c>
      <c r="P28" s="197"/>
      <c r="Q28" s="197"/>
      <c r="R28" s="151"/>
      <c r="S28" s="151"/>
    </row>
    <row r="29" spans="1:19" s="3" customFormat="1" ht="15" customHeight="1" x14ac:dyDescent="0.2">
      <c r="A29" s="184">
        <v>16</v>
      </c>
      <c r="B29" s="145" t="s">
        <v>72</v>
      </c>
      <c r="C29" s="146"/>
      <c r="D29" s="146"/>
      <c r="E29" s="147">
        <f t="shared" si="0"/>
        <v>0.3125</v>
      </c>
      <c r="F29" s="147"/>
      <c r="G29" s="147">
        <f t="shared" si="1"/>
        <v>-0.33333333333333331</v>
      </c>
      <c r="H29" s="148">
        <f t="shared" si="2"/>
        <v>0</v>
      </c>
      <c r="I29" s="147"/>
      <c r="J29" s="147"/>
      <c r="K29" s="149"/>
      <c r="L29" s="149"/>
      <c r="M29" s="149"/>
      <c r="N29" s="150"/>
      <c r="O29" s="258">
        <f t="shared" si="3"/>
        <v>2.0833333333333332E-2</v>
      </c>
    </row>
    <row r="30" spans="1:19" s="3" customFormat="1" ht="15" customHeight="1" x14ac:dyDescent="0.2">
      <c r="A30" s="184">
        <v>17</v>
      </c>
      <c r="B30" s="145" t="s">
        <v>73</v>
      </c>
      <c r="C30" s="146"/>
      <c r="D30" s="146"/>
      <c r="E30" s="147">
        <f t="shared" si="0"/>
        <v>0.3125</v>
      </c>
      <c r="F30" s="147"/>
      <c r="G30" s="147">
        <f t="shared" si="1"/>
        <v>-0.33333333333333331</v>
      </c>
      <c r="H30" s="148">
        <f t="shared" si="2"/>
        <v>0</v>
      </c>
      <c r="I30" s="147"/>
      <c r="J30" s="147"/>
      <c r="K30" s="149"/>
      <c r="L30" s="149"/>
      <c r="M30" s="149"/>
      <c r="N30" s="150"/>
      <c r="O30" s="258">
        <f t="shared" si="3"/>
        <v>2.0833333333333332E-2</v>
      </c>
    </row>
    <row r="31" spans="1:19" s="3" customFormat="1" ht="15" customHeight="1" x14ac:dyDescent="0.2">
      <c r="A31" s="184">
        <v>18</v>
      </c>
      <c r="B31" s="145" t="s">
        <v>75</v>
      </c>
      <c r="C31" s="146"/>
      <c r="D31" s="146"/>
      <c r="E31" s="147">
        <f t="shared" si="0"/>
        <v>0.3125</v>
      </c>
      <c r="F31" s="147"/>
      <c r="G31" s="147">
        <f t="shared" si="1"/>
        <v>-0.33333333333333331</v>
      </c>
      <c r="H31" s="148">
        <f t="shared" si="2"/>
        <v>0</v>
      </c>
      <c r="I31" s="147"/>
      <c r="J31" s="147"/>
      <c r="K31" s="149"/>
      <c r="L31" s="149"/>
      <c r="M31" s="149"/>
      <c r="N31" s="150"/>
      <c r="O31" s="258">
        <f t="shared" si="3"/>
        <v>2.0833333333333332E-2</v>
      </c>
    </row>
    <row r="32" spans="1:19" s="3" customFormat="1" ht="15" customHeight="1" x14ac:dyDescent="0.2">
      <c r="A32" s="184">
        <v>19</v>
      </c>
      <c r="B32" s="145" t="s">
        <v>67</v>
      </c>
      <c r="C32" s="146"/>
      <c r="D32" s="146"/>
      <c r="E32" s="147">
        <f t="shared" si="0"/>
        <v>0.3125</v>
      </c>
      <c r="F32" s="147"/>
      <c r="G32" s="147">
        <f t="shared" si="1"/>
        <v>-0.33333333333333331</v>
      </c>
      <c r="H32" s="148">
        <f t="shared" si="2"/>
        <v>0</v>
      </c>
      <c r="I32" s="147"/>
      <c r="J32" s="147"/>
      <c r="K32" s="149"/>
      <c r="L32" s="149"/>
      <c r="M32" s="149"/>
      <c r="N32" s="150"/>
      <c r="O32" s="258">
        <f t="shared" si="3"/>
        <v>2.0833333333333332E-2</v>
      </c>
    </row>
    <row r="33" spans="1:19" s="3" customFormat="1" ht="15" customHeight="1" x14ac:dyDescent="0.2">
      <c r="A33" s="184">
        <v>20</v>
      </c>
      <c r="B33" s="145" t="s">
        <v>69</v>
      </c>
      <c r="C33" s="146"/>
      <c r="D33" s="146"/>
      <c r="E33" s="147">
        <f t="shared" si="0"/>
        <v>0.3125</v>
      </c>
      <c r="F33" s="147"/>
      <c r="G33" s="147">
        <f t="shared" si="1"/>
        <v>-0.33333333333333331</v>
      </c>
      <c r="H33" s="148">
        <f t="shared" si="2"/>
        <v>0</v>
      </c>
      <c r="I33" s="147"/>
      <c r="J33" s="147"/>
      <c r="K33" s="149"/>
      <c r="L33" s="149"/>
      <c r="M33" s="149"/>
      <c r="N33" s="150"/>
      <c r="O33" s="258">
        <f t="shared" si="3"/>
        <v>2.0833333333333332E-2</v>
      </c>
    </row>
    <row r="34" spans="1:19" s="3" customFormat="1" ht="15" customHeight="1" x14ac:dyDescent="0.2">
      <c r="A34" s="241">
        <v>21</v>
      </c>
      <c r="B34" s="233" t="s">
        <v>70</v>
      </c>
      <c r="C34" s="175"/>
      <c r="D34" s="175"/>
      <c r="E34" s="176">
        <f t="shared" si="0"/>
        <v>0</v>
      </c>
      <c r="F34" s="176"/>
      <c r="G34" s="176">
        <f t="shared" si="1"/>
        <v>0</v>
      </c>
      <c r="H34" s="177">
        <f t="shared" si="2"/>
        <v>0</v>
      </c>
      <c r="I34" s="176"/>
      <c r="J34" s="176"/>
      <c r="K34" s="178"/>
      <c r="L34" s="178"/>
      <c r="M34" s="178"/>
      <c r="N34" s="255"/>
      <c r="O34" s="256">
        <f t="shared" si="3"/>
        <v>0</v>
      </c>
      <c r="P34" s="197"/>
      <c r="Q34" s="197"/>
      <c r="R34" s="151"/>
      <c r="S34" s="151"/>
    </row>
    <row r="35" spans="1:19" s="3" customFormat="1" ht="15" customHeight="1" x14ac:dyDescent="0.2">
      <c r="A35" s="241">
        <v>22</v>
      </c>
      <c r="B35" s="233" t="s">
        <v>71</v>
      </c>
      <c r="C35" s="175"/>
      <c r="D35" s="175"/>
      <c r="E35" s="176">
        <f t="shared" si="0"/>
        <v>0</v>
      </c>
      <c r="F35" s="176"/>
      <c r="G35" s="176">
        <f t="shared" si="1"/>
        <v>0</v>
      </c>
      <c r="H35" s="177">
        <f t="shared" si="2"/>
        <v>0</v>
      </c>
      <c r="I35" s="176"/>
      <c r="J35" s="176"/>
      <c r="K35" s="178"/>
      <c r="L35" s="178"/>
      <c r="M35" s="178"/>
      <c r="N35" s="255"/>
      <c r="O35" s="256">
        <f t="shared" si="3"/>
        <v>0</v>
      </c>
      <c r="P35" s="197"/>
      <c r="Q35" s="197"/>
      <c r="R35" s="151"/>
      <c r="S35" s="151"/>
    </row>
    <row r="36" spans="1:19" s="3" customFormat="1" ht="15" customHeight="1" x14ac:dyDescent="0.2">
      <c r="A36" s="184">
        <v>23</v>
      </c>
      <c r="B36" s="145" t="s">
        <v>72</v>
      </c>
      <c r="C36" s="146"/>
      <c r="D36" s="146"/>
      <c r="E36" s="147">
        <f t="shared" si="0"/>
        <v>0.3125</v>
      </c>
      <c r="F36" s="147"/>
      <c r="G36" s="147">
        <f t="shared" si="1"/>
        <v>-0.33333333333333331</v>
      </c>
      <c r="H36" s="148">
        <f t="shared" si="2"/>
        <v>0</v>
      </c>
      <c r="I36" s="147"/>
      <c r="J36" s="147"/>
      <c r="K36" s="149"/>
      <c r="L36" s="149"/>
      <c r="M36" s="149"/>
      <c r="N36" s="150"/>
      <c r="O36" s="258">
        <f t="shared" si="3"/>
        <v>2.0833333333333332E-2</v>
      </c>
    </row>
    <row r="37" spans="1:19" s="3" customFormat="1" ht="15" customHeight="1" x14ac:dyDescent="0.2">
      <c r="A37" s="184">
        <v>24</v>
      </c>
      <c r="B37" s="145" t="s">
        <v>73</v>
      </c>
      <c r="C37" s="146"/>
      <c r="D37" s="146"/>
      <c r="E37" s="147">
        <f t="shared" si="0"/>
        <v>0.3125</v>
      </c>
      <c r="F37" s="147"/>
      <c r="G37" s="147">
        <f t="shared" si="1"/>
        <v>-0.33333333333333331</v>
      </c>
      <c r="H37" s="148">
        <f t="shared" si="2"/>
        <v>0</v>
      </c>
      <c r="I37" s="147"/>
      <c r="J37" s="147"/>
      <c r="K37" s="149"/>
      <c r="L37" s="149"/>
      <c r="M37" s="149"/>
      <c r="N37" s="150"/>
      <c r="O37" s="258">
        <f t="shared" si="3"/>
        <v>2.0833333333333332E-2</v>
      </c>
    </row>
    <row r="38" spans="1:19" s="3" customFormat="1" ht="15" customHeight="1" x14ac:dyDescent="0.2">
      <c r="A38" s="184">
        <v>25</v>
      </c>
      <c r="B38" s="145" t="s">
        <v>75</v>
      </c>
      <c r="C38" s="146"/>
      <c r="D38" s="146"/>
      <c r="E38" s="147">
        <f t="shared" si="0"/>
        <v>0.3125</v>
      </c>
      <c r="F38" s="147"/>
      <c r="G38" s="147">
        <f t="shared" si="1"/>
        <v>-0.33333333333333331</v>
      </c>
      <c r="H38" s="148">
        <f t="shared" si="2"/>
        <v>0</v>
      </c>
      <c r="I38" s="147"/>
      <c r="J38" s="147"/>
      <c r="K38" s="149"/>
      <c r="L38" s="149"/>
      <c r="M38" s="149"/>
      <c r="N38" s="150"/>
      <c r="O38" s="258">
        <f t="shared" si="3"/>
        <v>2.0833333333333332E-2</v>
      </c>
    </row>
    <row r="39" spans="1:19" s="3" customFormat="1" ht="15" customHeight="1" x14ac:dyDescent="0.2">
      <c r="A39" s="184">
        <v>26</v>
      </c>
      <c r="B39" s="145" t="s">
        <v>67</v>
      </c>
      <c r="C39" s="146"/>
      <c r="D39" s="146"/>
      <c r="E39" s="147">
        <f t="shared" si="0"/>
        <v>0.3125</v>
      </c>
      <c r="F39" s="147"/>
      <c r="G39" s="147">
        <f t="shared" si="1"/>
        <v>-0.33333333333333331</v>
      </c>
      <c r="H39" s="148">
        <f t="shared" si="2"/>
        <v>0</v>
      </c>
      <c r="I39" s="147"/>
      <c r="J39" s="147"/>
      <c r="K39" s="149"/>
      <c r="L39" s="149"/>
      <c r="M39" s="149"/>
      <c r="N39" s="150"/>
      <c r="O39" s="258">
        <f t="shared" si="3"/>
        <v>2.0833333333333332E-2</v>
      </c>
    </row>
    <row r="40" spans="1:19" s="3" customFormat="1" ht="15" customHeight="1" x14ac:dyDescent="0.2">
      <c r="A40" s="184">
        <v>27</v>
      </c>
      <c r="B40" s="145" t="s">
        <v>69</v>
      </c>
      <c r="C40" s="146"/>
      <c r="D40" s="146"/>
      <c r="E40" s="147">
        <f t="shared" si="0"/>
        <v>0.3125</v>
      </c>
      <c r="F40" s="147"/>
      <c r="G40" s="147">
        <f t="shared" si="1"/>
        <v>-0.33333333333333331</v>
      </c>
      <c r="H40" s="148">
        <f t="shared" si="2"/>
        <v>0</v>
      </c>
      <c r="I40" s="147"/>
      <c r="J40" s="147"/>
      <c r="K40" s="149"/>
      <c r="L40" s="149"/>
      <c r="M40" s="149"/>
      <c r="N40" s="150"/>
      <c r="O40" s="258">
        <f t="shared" si="3"/>
        <v>2.0833333333333332E-2</v>
      </c>
    </row>
    <row r="41" spans="1:19" s="3" customFormat="1" ht="15" customHeight="1" x14ac:dyDescent="0.2">
      <c r="A41" s="241">
        <v>28</v>
      </c>
      <c r="B41" s="233" t="s">
        <v>70</v>
      </c>
      <c r="C41" s="175"/>
      <c r="D41" s="175"/>
      <c r="E41" s="176">
        <f t="shared" si="0"/>
        <v>0</v>
      </c>
      <c r="F41" s="176"/>
      <c r="G41" s="176">
        <f t="shared" si="1"/>
        <v>0</v>
      </c>
      <c r="H41" s="177">
        <f t="shared" si="2"/>
        <v>0</v>
      </c>
      <c r="I41" s="176"/>
      <c r="J41" s="176"/>
      <c r="K41" s="178"/>
      <c r="L41" s="178"/>
      <c r="M41" s="178"/>
      <c r="N41" s="255"/>
      <c r="O41" s="256">
        <f t="shared" si="3"/>
        <v>0</v>
      </c>
      <c r="P41" s="197"/>
      <c r="Q41" s="197"/>
      <c r="R41" s="151"/>
      <c r="S41" s="151"/>
    </row>
    <row r="42" spans="1:19" s="3" customFormat="1" ht="15" customHeight="1" x14ac:dyDescent="0.2">
      <c r="A42" s="241">
        <v>29</v>
      </c>
      <c r="B42" s="233" t="s">
        <v>71</v>
      </c>
      <c r="C42" s="175"/>
      <c r="D42" s="175"/>
      <c r="E42" s="176">
        <f t="shared" si="0"/>
        <v>0</v>
      </c>
      <c r="F42" s="176"/>
      <c r="G42" s="176">
        <f t="shared" ref="G42:G43" si="4">D42-C42-O42-E42-F42</f>
        <v>0</v>
      </c>
      <c r="H42" s="177">
        <f t="shared" ref="H42:H43" si="5">D42-C42-O42-E42-F42-G42</f>
        <v>0</v>
      </c>
      <c r="I42" s="176"/>
      <c r="J42" s="176"/>
      <c r="K42" s="178"/>
      <c r="L42" s="178"/>
      <c r="M42" s="178"/>
      <c r="N42" s="255"/>
      <c r="O42" s="256">
        <f t="shared" si="3"/>
        <v>0</v>
      </c>
      <c r="P42" s="197"/>
      <c r="Q42" s="197"/>
      <c r="R42" s="151"/>
      <c r="S42" s="151"/>
    </row>
    <row r="43" spans="1:19" s="3" customFormat="1" ht="15" customHeight="1" x14ac:dyDescent="0.2">
      <c r="A43" s="184">
        <v>30</v>
      </c>
      <c r="B43" s="145" t="s">
        <v>72</v>
      </c>
      <c r="C43" s="146"/>
      <c r="D43" s="146"/>
      <c r="E43" s="147">
        <f t="shared" si="0"/>
        <v>0.3125</v>
      </c>
      <c r="F43" s="147"/>
      <c r="G43" s="147">
        <f t="shared" si="4"/>
        <v>-0.33333333333333331</v>
      </c>
      <c r="H43" s="148">
        <f t="shared" si="5"/>
        <v>0</v>
      </c>
      <c r="I43" s="147"/>
      <c r="J43" s="147"/>
      <c r="K43" s="149"/>
      <c r="L43" s="149"/>
      <c r="M43" s="149"/>
      <c r="N43" s="150"/>
      <c r="O43" s="258">
        <f t="shared" si="3"/>
        <v>2.0833333333333332E-2</v>
      </c>
    </row>
    <row r="44" spans="1:19" s="3" customFormat="1" ht="15" customHeight="1" x14ac:dyDescent="0.2">
      <c r="A44" s="184"/>
      <c r="B44" s="145"/>
      <c r="C44" s="146"/>
      <c r="D44" s="146"/>
      <c r="E44" s="147"/>
      <c r="F44" s="147"/>
      <c r="G44" s="147"/>
      <c r="H44" s="148"/>
      <c r="I44" s="147"/>
      <c r="J44" s="147"/>
      <c r="K44" s="149"/>
      <c r="L44" s="149"/>
      <c r="M44" s="149"/>
      <c r="N44" s="150"/>
      <c r="O44" s="258" t="str">
        <f t="shared" si="3"/>
        <v/>
      </c>
    </row>
    <row r="45" spans="1:19" s="3" customFormat="1" ht="15" customHeight="1" x14ac:dyDescent="0.2">
      <c r="A45" s="72"/>
      <c r="E45" s="67"/>
      <c r="O45" s="5"/>
    </row>
    <row r="46" spans="1:19" ht="21.95" customHeight="1" x14ac:dyDescent="0.2">
      <c r="A46" s="299" t="s">
        <v>76</v>
      </c>
      <c r="B46" s="300"/>
      <c r="C46" s="301"/>
      <c r="D46" s="80"/>
      <c r="E46" s="81"/>
      <c r="F46" s="82">
        <f t="shared" ref="F46:M46" si="6">SUM(F13:F44)</f>
        <v>0</v>
      </c>
      <c r="G46" s="82">
        <f t="shared" si="6"/>
        <v>-6.9999999999999973</v>
      </c>
      <c r="H46" s="70">
        <f t="shared" si="6"/>
        <v>0</v>
      </c>
      <c r="I46" s="83">
        <f t="shared" si="6"/>
        <v>0</v>
      </c>
      <c r="J46" s="84">
        <f t="shared" si="6"/>
        <v>0</v>
      </c>
      <c r="K46" s="85">
        <f t="shared" si="6"/>
        <v>0</v>
      </c>
      <c r="L46" s="85">
        <f t="shared" si="6"/>
        <v>0</v>
      </c>
      <c r="M46" s="85">
        <f t="shared" si="6"/>
        <v>0</v>
      </c>
      <c r="N46" s="86" t="s">
        <v>77</v>
      </c>
    </row>
    <row r="47" spans="1:19" ht="21.95" customHeight="1" x14ac:dyDescent="0.2">
      <c r="A47" s="299" t="s">
        <v>78</v>
      </c>
      <c r="B47" s="300"/>
      <c r="C47" s="300"/>
      <c r="D47" s="300"/>
      <c r="E47" s="301"/>
      <c r="F47" s="87"/>
      <c r="G47" s="87"/>
      <c r="H47" s="88"/>
      <c r="I47" s="295">
        <f>I46-J46</f>
        <v>0</v>
      </c>
      <c r="J47" s="296"/>
      <c r="K47" s="89"/>
      <c r="L47" s="89"/>
      <c r="M47" s="89"/>
      <c r="N47" s="90"/>
    </row>
    <row r="48" spans="1:19" ht="24.95" customHeight="1" x14ac:dyDescent="0.2">
      <c r="A48" s="297" t="s">
        <v>79</v>
      </c>
      <c r="B48" s="298"/>
      <c r="C48" s="91" t="s">
        <v>80</v>
      </c>
      <c r="D48" s="91" t="s">
        <v>81</v>
      </c>
      <c r="E48" s="91"/>
      <c r="F48" s="292" t="s">
        <v>82</v>
      </c>
      <c r="G48" s="293"/>
      <c r="H48" s="294"/>
      <c r="I48" s="92"/>
      <c r="J48" s="93"/>
      <c r="K48" s="93"/>
      <c r="L48" s="93"/>
      <c r="M48" s="94"/>
      <c r="N48" s="95" t="s">
        <v>83</v>
      </c>
    </row>
    <row r="49" spans="1:14" ht="11.25" customHeight="1" x14ac:dyDescent="0.2">
      <c r="A49" s="165"/>
      <c r="B49" s="166"/>
      <c r="C49" s="91"/>
      <c r="D49" s="91"/>
      <c r="E49" s="91"/>
      <c r="F49" s="96" t="s">
        <v>84</v>
      </c>
      <c r="G49" s="97" t="s">
        <v>52</v>
      </c>
      <c r="H49" s="98" t="s">
        <v>85</v>
      </c>
      <c r="I49" s="99"/>
      <c r="J49" s="100"/>
      <c r="K49" s="100"/>
      <c r="L49" s="100"/>
      <c r="M49" s="101"/>
      <c r="N49" s="102"/>
    </row>
    <row r="50" spans="1:14" ht="24.95" customHeight="1" x14ac:dyDescent="0.2">
      <c r="A50" s="290">
        <v>0</v>
      </c>
      <c r="B50" s="291"/>
      <c r="C50" s="103">
        <v>159</v>
      </c>
      <c r="D50" s="104">
        <f>A50/C50</f>
        <v>0</v>
      </c>
      <c r="E50" s="104"/>
      <c r="F50" s="105"/>
      <c r="G50" s="106"/>
      <c r="H50" s="107"/>
      <c r="I50" s="108" t="s">
        <v>32</v>
      </c>
      <c r="J50" s="109"/>
      <c r="K50" s="109"/>
      <c r="L50" s="109"/>
      <c r="M50" s="110"/>
      <c r="N50" s="111"/>
    </row>
  </sheetData>
  <mergeCells count="18">
    <mergeCell ref="A48:B48"/>
    <mergeCell ref="A50:B50"/>
    <mergeCell ref="F48:H48"/>
    <mergeCell ref="A47:E47"/>
    <mergeCell ref="G10:G11"/>
    <mergeCell ref="O10:O11"/>
    <mergeCell ref="N10:N11"/>
    <mergeCell ref="M10:M11"/>
    <mergeCell ref="I47:J47"/>
    <mergeCell ref="A46:C46"/>
    <mergeCell ref="A12:E12"/>
    <mergeCell ref="A4:E5"/>
    <mergeCell ref="A10:A11"/>
    <mergeCell ref="B10:B11"/>
    <mergeCell ref="L10:L11"/>
    <mergeCell ref="B9:H9"/>
    <mergeCell ref="A7:B7"/>
    <mergeCell ref="C7:G7"/>
  </mergeCells>
  <phoneticPr fontId="0" type="noConversion"/>
  <pageMargins left="0.78740157480314965" right="0" top="0.39370078740157483" bottom="0.39370078740157483" header="0.51181102362204722" footer="0.51181102362204722"/>
  <pageSetup paperSize="9" scale="71" orientation="landscape" horizontalDpi="36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50"/>
  <sheetViews>
    <sheetView zoomScaleNormal="100" workbookViewId="0">
      <pane ySplit="11" topLeftCell="A22" activePane="bottomLeft" state="frozen"/>
      <selection activeCell="K52" sqref="K52"/>
      <selection pane="bottomLeft" activeCell="A44" sqref="A44:T44"/>
    </sheetView>
  </sheetViews>
  <sheetFormatPr defaultRowHeight="12.75" x14ac:dyDescent="0.2"/>
  <cols>
    <col min="1" max="1" width="6.5703125" customWidth="1"/>
    <col min="2" max="2" width="4.140625" customWidth="1"/>
    <col min="3" max="8" width="6.5703125" customWidth="1"/>
    <col min="9" max="11" width="8.42578125" customWidth="1"/>
    <col min="12" max="12" width="10.42578125" customWidth="1"/>
    <col min="13" max="13" width="8.42578125" customWidth="1"/>
    <col min="14" max="14" width="32.42578125" customWidth="1"/>
    <col min="15" max="15" width="7.42578125" style="5" customWidth="1"/>
  </cols>
  <sheetData>
    <row r="1" spans="1:20" x14ac:dyDescent="0.2">
      <c r="P1" t="s">
        <v>35</v>
      </c>
      <c r="R1" t="s">
        <v>36</v>
      </c>
      <c r="T1" t="s">
        <v>37</v>
      </c>
    </row>
    <row r="2" spans="1:20" x14ac:dyDescent="0.2">
      <c r="A2" s="46"/>
      <c r="B2" s="45"/>
      <c r="H2" s="1" t="s">
        <v>0</v>
      </c>
      <c r="M2" s="3" t="s">
        <v>33</v>
      </c>
      <c r="N2" s="3" t="s">
        <v>34</v>
      </c>
      <c r="P2" s="242">
        <v>2.0833333333333332E-2</v>
      </c>
      <c r="R2" s="242">
        <v>0.3125</v>
      </c>
      <c r="T2" s="242">
        <v>0.27083333333333331</v>
      </c>
    </row>
    <row r="3" spans="1:20" x14ac:dyDescent="0.2">
      <c r="H3" s="135" t="s">
        <v>1</v>
      </c>
      <c r="I3" s="4"/>
      <c r="J3" s="4"/>
      <c r="K3" s="4"/>
      <c r="L3" s="4"/>
      <c r="M3" s="160"/>
      <c r="N3" s="160" t="s">
        <v>38</v>
      </c>
      <c r="P3" s="242">
        <v>0</v>
      </c>
      <c r="R3" s="242">
        <v>0</v>
      </c>
    </row>
    <row r="4" spans="1:20" x14ac:dyDescent="0.2">
      <c r="A4" s="268" t="s">
        <v>2</v>
      </c>
      <c r="B4" s="276"/>
      <c r="C4" s="276"/>
      <c r="D4" s="276"/>
      <c r="E4" s="276"/>
      <c r="H4" s="136" t="s">
        <v>3</v>
      </c>
      <c r="I4" s="13"/>
      <c r="J4" s="162"/>
      <c r="K4" s="162"/>
      <c r="L4" s="162"/>
      <c r="M4" s="161"/>
      <c r="N4" s="160" t="s">
        <v>39</v>
      </c>
    </row>
    <row r="5" spans="1:20" ht="12.75" customHeight="1" x14ac:dyDescent="0.2">
      <c r="A5" s="276"/>
      <c r="B5" s="276"/>
      <c r="C5" s="276"/>
      <c r="D5" s="276"/>
      <c r="E5" s="276"/>
      <c r="H5" s="138"/>
      <c r="I5" s="13"/>
      <c r="J5" s="162"/>
      <c r="K5" s="162"/>
      <c r="L5" s="162"/>
      <c r="M5" s="174" t="s">
        <v>40</v>
      </c>
      <c r="N5" s="170"/>
      <c r="O5" s="171"/>
      <c r="P5" s="170"/>
    </row>
    <row r="6" spans="1:20" x14ac:dyDescent="0.2">
      <c r="H6" s="139" t="s">
        <v>42</v>
      </c>
      <c r="I6" s="13"/>
      <c r="J6" s="162"/>
      <c r="K6" s="162"/>
      <c r="L6" s="162"/>
      <c r="M6" s="169" t="s">
        <v>41</v>
      </c>
      <c r="N6" s="172"/>
      <c r="O6" s="171"/>
      <c r="P6" s="170"/>
    </row>
    <row r="7" spans="1:20" ht="18" x14ac:dyDescent="0.25">
      <c r="A7" s="263">
        <f>Yhteensä!A7</f>
        <v>2026</v>
      </c>
      <c r="B7" s="284"/>
      <c r="C7" s="287" t="s">
        <v>105</v>
      </c>
      <c r="D7" s="288"/>
      <c r="E7" s="289"/>
      <c r="F7" s="289"/>
      <c r="G7" s="289"/>
      <c r="H7" s="139" t="s">
        <v>45</v>
      </c>
      <c r="I7" s="13"/>
      <c r="J7" s="162"/>
      <c r="K7" s="162"/>
      <c r="L7" s="162"/>
      <c r="M7" s="173" t="s">
        <v>88</v>
      </c>
      <c r="N7" s="170"/>
      <c r="O7" s="171"/>
      <c r="P7" s="170"/>
    </row>
    <row r="8" spans="1:20" x14ac:dyDescent="0.2">
      <c r="I8" s="8"/>
      <c r="J8" s="8"/>
      <c r="K8" s="8"/>
      <c r="L8" s="8"/>
      <c r="M8" s="8"/>
    </row>
    <row r="9" spans="1:20" ht="26.25" customHeight="1" x14ac:dyDescent="0.2">
      <c r="A9" s="18" t="s">
        <v>5</v>
      </c>
      <c r="B9" s="283">
        <f>Yhteensä!B9</f>
        <v>0</v>
      </c>
      <c r="C9" s="283"/>
      <c r="D9" s="283"/>
      <c r="E9" s="283"/>
      <c r="F9" s="283"/>
      <c r="G9" s="283"/>
      <c r="H9" s="283"/>
      <c r="I9" s="113"/>
      <c r="J9" s="112"/>
      <c r="K9" s="167"/>
      <c r="L9" s="167"/>
      <c r="M9" s="167"/>
      <c r="N9" s="168"/>
    </row>
    <row r="10" spans="1:20" ht="13.5" customHeight="1" x14ac:dyDescent="0.2">
      <c r="A10" s="277" t="s">
        <v>46</v>
      </c>
      <c r="B10" s="279" t="s">
        <v>47</v>
      </c>
      <c r="C10" s="114" t="s">
        <v>48</v>
      </c>
      <c r="D10" s="114" t="s">
        <v>49</v>
      </c>
      <c r="E10" s="115" t="s">
        <v>50</v>
      </c>
      <c r="F10" s="116" t="s">
        <v>51</v>
      </c>
      <c r="G10" s="285" t="s">
        <v>52</v>
      </c>
      <c r="H10" s="117" t="s">
        <v>53</v>
      </c>
      <c r="I10" s="118" t="s">
        <v>54</v>
      </c>
      <c r="J10" s="119" t="s">
        <v>54</v>
      </c>
      <c r="K10" s="163" t="s">
        <v>55</v>
      </c>
      <c r="L10" s="281" t="s">
        <v>13</v>
      </c>
      <c r="M10" s="281" t="s">
        <v>56</v>
      </c>
      <c r="N10" s="303" t="s">
        <v>57</v>
      </c>
      <c r="O10" s="302" t="s">
        <v>58</v>
      </c>
      <c r="P10" s="2"/>
      <c r="Q10" s="2"/>
    </row>
    <row r="11" spans="1:20" x14ac:dyDescent="0.2">
      <c r="A11" s="309"/>
      <c r="B11" s="310"/>
      <c r="C11" s="120" t="s">
        <v>59</v>
      </c>
      <c r="D11" s="120" t="s">
        <v>59</v>
      </c>
      <c r="E11" s="121" t="s">
        <v>60</v>
      </c>
      <c r="F11" s="122" t="s">
        <v>61</v>
      </c>
      <c r="G11" s="286"/>
      <c r="H11" s="123" t="s">
        <v>62</v>
      </c>
      <c r="I11" s="124" t="s">
        <v>63</v>
      </c>
      <c r="J11" s="125" t="s">
        <v>64</v>
      </c>
      <c r="K11" s="126" t="s">
        <v>65</v>
      </c>
      <c r="L11" s="282"/>
      <c r="M11" s="282"/>
      <c r="N11" s="303"/>
      <c r="O11" s="302"/>
    </row>
    <row r="12" spans="1:20" ht="15" customHeight="1" x14ac:dyDescent="0.2">
      <c r="A12" s="311"/>
      <c r="B12" s="312"/>
      <c r="C12" s="312"/>
      <c r="D12" s="313"/>
      <c r="E12" s="314"/>
      <c r="F12" s="127"/>
      <c r="G12" s="128"/>
      <c r="H12" s="129"/>
      <c r="I12" s="130"/>
      <c r="J12" s="131"/>
      <c r="K12" s="132"/>
      <c r="L12" s="132"/>
      <c r="M12" s="132"/>
      <c r="N12" s="133" t="s">
        <v>66</v>
      </c>
      <c r="O12" s="79"/>
    </row>
    <row r="13" spans="1:20" ht="15" customHeight="1" x14ac:dyDescent="0.2">
      <c r="A13" s="76"/>
      <c r="B13" s="9"/>
      <c r="C13" s="66"/>
      <c r="D13" s="66"/>
      <c r="E13" s="67"/>
      <c r="F13" s="67"/>
      <c r="G13" s="67"/>
      <c r="H13" s="70"/>
      <c r="I13" s="67"/>
      <c r="J13" s="67"/>
      <c r="K13" s="10"/>
      <c r="L13" s="10"/>
      <c r="M13" s="10"/>
      <c r="N13" s="11"/>
      <c r="O13" s="48"/>
    </row>
    <row r="14" spans="1:20" s="151" customFormat="1" ht="15.75" customHeight="1" x14ac:dyDescent="0.2">
      <c r="A14" s="76">
        <v>1</v>
      </c>
      <c r="B14" s="145" t="s">
        <v>73</v>
      </c>
      <c r="C14" s="66"/>
      <c r="D14" s="66"/>
      <c r="E14" s="147">
        <f t="shared" ref="E14:E44" si="0">IF(OR(B14="Ma",B14="Ti",B14="Ke",B14="To",B14="Pe"),$R$2,IF(OR(B14="La",B14="Su"),$R$3,""))</f>
        <v>0.3125</v>
      </c>
      <c r="F14" s="67"/>
      <c r="G14" s="67">
        <f t="shared" ref="G14:G42" si="1">D14-C14-O14-E14-F14</f>
        <v>-0.33333333333333331</v>
      </c>
      <c r="H14" s="70">
        <f t="shared" ref="H14:H42" si="2">D14-C14-O14-E14-F14-G14</f>
        <v>0</v>
      </c>
      <c r="I14" s="67"/>
      <c r="J14" s="67"/>
      <c r="K14" s="10"/>
      <c r="L14" s="10"/>
      <c r="M14" s="10"/>
      <c r="N14" s="11"/>
      <c r="O14" s="258">
        <f t="shared" ref="O14:O44" si="3">IF(OR(B14="Ma",B14="Ti",B14="Ke",B14="To",B14="Pe"),$P$2,IF(OR(B14="La",B14="Su"),$P$3,""))</f>
        <v>2.0833333333333332E-2</v>
      </c>
      <c r="P14" s="3"/>
      <c r="Q14" s="3"/>
    </row>
    <row r="15" spans="1:20" s="3" customFormat="1" ht="15" customHeight="1" x14ac:dyDescent="0.2">
      <c r="A15" s="76">
        <v>2</v>
      </c>
      <c r="B15" s="145" t="s">
        <v>75</v>
      </c>
      <c r="C15" s="66"/>
      <c r="D15" s="66"/>
      <c r="E15" s="147">
        <f t="shared" si="0"/>
        <v>0.3125</v>
      </c>
      <c r="F15" s="67"/>
      <c r="G15" s="67">
        <f t="shared" si="1"/>
        <v>-0.33333333333333331</v>
      </c>
      <c r="H15" s="70">
        <f t="shared" si="2"/>
        <v>0</v>
      </c>
      <c r="I15" s="67"/>
      <c r="J15" s="67"/>
      <c r="K15" s="10"/>
      <c r="L15" s="10"/>
      <c r="M15" s="10"/>
      <c r="N15" s="11"/>
      <c r="O15" s="258">
        <f t="shared" si="3"/>
        <v>2.0833333333333332E-2</v>
      </c>
    </row>
    <row r="16" spans="1:20" s="3" customFormat="1" ht="15" customHeight="1" x14ac:dyDescent="0.2">
      <c r="A16" s="76">
        <v>3</v>
      </c>
      <c r="B16" s="145" t="s">
        <v>67</v>
      </c>
      <c r="C16" s="66"/>
      <c r="D16" s="66"/>
      <c r="E16" s="147">
        <f t="shared" si="0"/>
        <v>0.3125</v>
      </c>
      <c r="F16" s="67"/>
      <c r="G16" s="67">
        <f t="shared" si="1"/>
        <v>-0.33333333333333331</v>
      </c>
      <c r="H16" s="70">
        <f t="shared" si="2"/>
        <v>0</v>
      </c>
      <c r="I16" s="67"/>
      <c r="J16" s="67"/>
      <c r="K16" s="10"/>
      <c r="L16" s="10"/>
      <c r="M16" s="10"/>
      <c r="N16" s="11"/>
      <c r="O16" s="258">
        <f t="shared" si="3"/>
        <v>2.0833333333333332E-2</v>
      </c>
      <c r="Q16" s="11"/>
    </row>
    <row r="17" spans="1:20" s="3" customFormat="1" ht="15" customHeight="1" x14ac:dyDescent="0.2">
      <c r="A17" s="76">
        <v>4</v>
      </c>
      <c r="B17" s="145" t="s">
        <v>69</v>
      </c>
      <c r="C17" s="66"/>
      <c r="D17" s="66"/>
      <c r="E17" s="147">
        <f t="shared" si="0"/>
        <v>0.3125</v>
      </c>
      <c r="F17" s="67"/>
      <c r="G17" s="67">
        <f t="shared" ref="G17" si="4">D17-C17-O17-E17-F17</f>
        <v>-0.33333333333333331</v>
      </c>
      <c r="H17" s="70">
        <f t="shared" ref="H17" si="5">D17-C17-O17-E17-F17-G17</f>
        <v>0</v>
      </c>
      <c r="I17" s="67"/>
      <c r="J17" s="67"/>
      <c r="K17" s="10"/>
      <c r="L17" s="10"/>
      <c r="M17" s="10"/>
      <c r="N17" s="11"/>
      <c r="O17" s="258">
        <f t="shared" si="3"/>
        <v>2.0833333333333332E-2</v>
      </c>
    </row>
    <row r="18" spans="1:20" s="191" customFormat="1" ht="15" customHeight="1" x14ac:dyDescent="0.2">
      <c r="A18" s="241">
        <v>5</v>
      </c>
      <c r="B18" s="233" t="s">
        <v>70</v>
      </c>
      <c r="C18" s="175"/>
      <c r="D18" s="175"/>
      <c r="E18" s="176">
        <f t="shared" si="0"/>
        <v>0</v>
      </c>
      <c r="F18" s="176"/>
      <c r="G18" s="176">
        <f t="shared" si="1"/>
        <v>0</v>
      </c>
      <c r="H18" s="177">
        <f t="shared" si="2"/>
        <v>0</v>
      </c>
      <c r="I18" s="176"/>
      <c r="J18" s="176"/>
      <c r="K18" s="178"/>
      <c r="L18" s="178"/>
      <c r="M18" s="178"/>
      <c r="N18" s="255"/>
      <c r="O18" s="256">
        <f t="shared" si="3"/>
        <v>0</v>
      </c>
      <c r="P18" s="197"/>
      <c r="Q18" s="197"/>
      <c r="R18" s="151"/>
      <c r="S18" s="151"/>
    </row>
    <row r="19" spans="1:20" s="200" customFormat="1" ht="15" customHeight="1" x14ac:dyDescent="0.2">
      <c r="A19" s="241">
        <v>6</v>
      </c>
      <c r="B19" s="233" t="s">
        <v>71</v>
      </c>
      <c r="C19" s="175"/>
      <c r="D19" s="175"/>
      <c r="E19" s="176">
        <f t="shared" si="0"/>
        <v>0</v>
      </c>
      <c r="F19" s="176"/>
      <c r="G19" s="176">
        <f t="shared" ref="G19" si="6">D19-C19-O19-E19-F19</f>
        <v>0</v>
      </c>
      <c r="H19" s="177">
        <f t="shared" ref="H19" si="7">D19-C19-O19-E19-F19-G19</f>
        <v>0</v>
      </c>
      <c r="I19" s="176"/>
      <c r="J19" s="176"/>
      <c r="K19" s="178"/>
      <c r="L19" s="178"/>
      <c r="M19" s="178"/>
      <c r="N19" s="255" t="s">
        <v>106</v>
      </c>
      <c r="O19" s="256">
        <f t="shared" si="3"/>
        <v>0</v>
      </c>
      <c r="P19" s="197"/>
      <c r="Q19" s="197"/>
      <c r="R19" s="151"/>
      <c r="S19" s="151"/>
    </row>
    <row r="20" spans="1:20" s="3" customFormat="1" ht="15.75" customHeight="1" x14ac:dyDescent="0.2">
      <c r="A20" s="76">
        <v>7</v>
      </c>
      <c r="B20" s="145" t="s">
        <v>72</v>
      </c>
      <c r="C20" s="66"/>
      <c r="D20" s="66"/>
      <c r="E20" s="147">
        <f t="shared" si="0"/>
        <v>0.3125</v>
      </c>
      <c r="F20" s="67"/>
      <c r="G20" s="67">
        <f t="shared" si="1"/>
        <v>-0.33333333333333331</v>
      </c>
      <c r="H20" s="70">
        <f t="shared" si="2"/>
        <v>0</v>
      </c>
      <c r="I20" s="67"/>
      <c r="J20" s="67"/>
      <c r="K20" s="10"/>
      <c r="L20" s="10"/>
      <c r="M20" s="10"/>
      <c r="N20" s="11"/>
      <c r="O20" s="258">
        <f t="shared" si="3"/>
        <v>2.0833333333333332E-2</v>
      </c>
      <c r="T20" s="76"/>
    </row>
    <row r="21" spans="1:20" s="3" customFormat="1" ht="15" customHeight="1" x14ac:dyDescent="0.2">
      <c r="A21" s="76">
        <v>8</v>
      </c>
      <c r="B21" s="145" t="s">
        <v>73</v>
      </c>
      <c r="C21" s="66"/>
      <c r="D21" s="66"/>
      <c r="E21" s="147">
        <f t="shared" si="0"/>
        <v>0.3125</v>
      </c>
      <c r="F21" s="67"/>
      <c r="G21" s="67">
        <f t="shared" si="1"/>
        <v>-0.33333333333333331</v>
      </c>
      <c r="H21" s="70">
        <f t="shared" si="2"/>
        <v>0</v>
      </c>
      <c r="I21" s="67"/>
      <c r="J21" s="67"/>
      <c r="K21" s="10"/>
      <c r="L21" s="10"/>
      <c r="M21" s="10"/>
      <c r="N21" s="11"/>
      <c r="O21" s="258">
        <f t="shared" si="3"/>
        <v>2.0833333333333332E-2</v>
      </c>
    </row>
    <row r="22" spans="1:20" s="3" customFormat="1" ht="15" customHeight="1" x14ac:dyDescent="0.2">
      <c r="A22" s="76">
        <v>9</v>
      </c>
      <c r="B22" s="145" t="s">
        <v>75</v>
      </c>
      <c r="C22" s="66"/>
      <c r="D22" s="66"/>
      <c r="E22" s="147">
        <f t="shared" si="0"/>
        <v>0.3125</v>
      </c>
      <c r="F22" s="67"/>
      <c r="G22" s="67">
        <f t="shared" si="1"/>
        <v>-0.33333333333333331</v>
      </c>
      <c r="H22" s="70">
        <f t="shared" si="2"/>
        <v>0</v>
      </c>
      <c r="I22" s="67"/>
      <c r="J22" s="67"/>
      <c r="K22" s="10"/>
      <c r="L22" s="10"/>
      <c r="M22" s="10"/>
      <c r="N22" s="11"/>
      <c r="O22" s="258">
        <f t="shared" si="3"/>
        <v>2.0833333333333332E-2</v>
      </c>
    </row>
    <row r="23" spans="1:20" s="3" customFormat="1" ht="15" customHeight="1" x14ac:dyDescent="0.2">
      <c r="A23" s="76">
        <v>10</v>
      </c>
      <c r="B23" s="145" t="s">
        <v>67</v>
      </c>
      <c r="C23" s="66"/>
      <c r="D23" s="66"/>
      <c r="E23" s="147">
        <f t="shared" si="0"/>
        <v>0.3125</v>
      </c>
      <c r="F23" s="67"/>
      <c r="G23" s="67">
        <f t="shared" si="1"/>
        <v>-0.33333333333333331</v>
      </c>
      <c r="H23" s="70">
        <f t="shared" si="2"/>
        <v>0</v>
      </c>
      <c r="I23" s="67"/>
      <c r="J23" s="67"/>
      <c r="K23" s="10"/>
      <c r="L23" s="10"/>
      <c r="M23" s="10"/>
      <c r="N23" s="11"/>
      <c r="O23" s="258">
        <f t="shared" si="3"/>
        <v>2.0833333333333332E-2</v>
      </c>
    </row>
    <row r="24" spans="1:20" s="3" customFormat="1" ht="15" customHeight="1" x14ac:dyDescent="0.2">
      <c r="A24" s="76">
        <v>11</v>
      </c>
      <c r="B24" s="145" t="s">
        <v>69</v>
      </c>
      <c r="C24" s="66"/>
      <c r="D24" s="66"/>
      <c r="E24" s="147">
        <f t="shared" si="0"/>
        <v>0.3125</v>
      </c>
      <c r="F24" s="67"/>
      <c r="G24" s="67">
        <f t="shared" si="1"/>
        <v>-0.33333333333333331</v>
      </c>
      <c r="H24" s="70">
        <f t="shared" si="2"/>
        <v>0</v>
      </c>
      <c r="I24" s="67"/>
      <c r="J24" s="67"/>
      <c r="K24" s="10"/>
      <c r="L24" s="10"/>
      <c r="M24" s="10"/>
      <c r="N24" s="11"/>
      <c r="O24" s="258">
        <f t="shared" si="3"/>
        <v>2.0833333333333332E-2</v>
      </c>
    </row>
    <row r="25" spans="1:20" s="3" customFormat="1" ht="15" customHeight="1" x14ac:dyDescent="0.2">
      <c r="A25" s="241">
        <v>12</v>
      </c>
      <c r="B25" s="233" t="s">
        <v>70</v>
      </c>
      <c r="C25" s="175"/>
      <c r="D25" s="175"/>
      <c r="E25" s="176">
        <f t="shared" si="0"/>
        <v>0</v>
      </c>
      <c r="F25" s="176"/>
      <c r="G25" s="176">
        <f t="shared" si="1"/>
        <v>0</v>
      </c>
      <c r="H25" s="177">
        <f t="shared" si="2"/>
        <v>0</v>
      </c>
      <c r="I25" s="176"/>
      <c r="J25" s="176"/>
      <c r="K25" s="178"/>
      <c r="L25" s="178"/>
      <c r="M25" s="178"/>
      <c r="N25" s="255"/>
      <c r="O25" s="256">
        <f t="shared" si="3"/>
        <v>0</v>
      </c>
      <c r="P25" s="197"/>
      <c r="Q25" s="197"/>
      <c r="R25" s="151"/>
      <c r="S25" s="151"/>
      <c r="T25" s="241"/>
    </row>
    <row r="26" spans="1:20" s="3" customFormat="1" ht="15" customHeight="1" x14ac:dyDescent="0.2">
      <c r="A26" s="241">
        <v>13</v>
      </c>
      <c r="B26" s="233" t="s">
        <v>71</v>
      </c>
      <c r="C26" s="175"/>
      <c r="D26" s="175"/>
      <c r="E26" s="176">
        <f t="shared" si="0"/>
        <v>0</v>
      </c>
      <c r="F26" s="176"/>
      <c r="G26" s="176">
        <f t="shared" si="1"/>
        <v>0</v>
      </c>
      <c r="H26" s="177">
        <f t="shared" si="2"/>
        <v>0</v>
      </c>
      <c r="I26" s="176"/>
      <c r="J26" s="176"/>
      <c r="K26" s="178"/>
      <c r="L26" s="178"/>
      <c r="M26" s="178"/>
      <c r="N26" s="255"/>
      <c r="O26" s="256">
        <f t="shared" si="3"/>
        <v>0</v>
      </c>
      <c r="P26" s="197"/>
      <c r="Q26" s="197"/>
      <c r="R26" s="151"/>
      <c r="S26" s="151"/>
      <c r="T26" s="200"/>
    </row>
    <row r="27" spans="1:20" s="3" customFormat="1" ht="15" customHeight="1" x14ac:dyDescent="0.2">
      <c r="A27" s="76">
        <v>14</v>
      </c>
      <c r="B27" s="145" t="s">
        <v>72</v>
      </c>
      <c r="C27" s="66"/>
      <c r="D27" s="66"/>
      <c r="E27" s="147">
        <f t="shared" si="0"/>
        <v>0.3125</v>
      </c>
      <c r="F27" s="67"/>
      <c r="G27" s="67">
        <f t="shared" si="1"/>
        <v>-0.33333333333333331</v>
      </c>
      <c r="H27" s="70">
        <f t="shared" si="2"/>
        <v>0</v>
      </c>
      <c r="I27" s="67"/>
      <c r="J27" s="67"/>
      <c r="K27" s="10"/>
      <c r="L27" s="10"/>
      <c r="M27" s="10"/>
      <c r="N27" s="11"/>
      <c r="O27" s="258">
        <f t="shared" si="3"/>
        <v>2.0833333333333332E-2</v>
      </c>
      <c r="T27" s="76"/>
    </row>
    <row r="28" spans="1:20" s="3" customFormat="1" ht="15" customHeight="1" x14ac:dyDescent="0.2">
      <c r="A28" s="76">
        <v>15</v>
      </c>
      <c r="B28" s="145" t="s">
        <v>73</v>
      </c>
      <c r="C28" s="66"/>
      <c r="D28" s="66"/>
      <c r="E28" s="147">
        <f t="shared" si="0"/>
        <v>0.3125</v>
      </c>
      <c r="F28" s="67"/>
      <c r="G28" s="67">
        <f t="shared" si="1"/>
        <v>-0.33333333333333331</v>
      </c>
      <c r="H28" s="70">
        <f t="shared" si="2"/>
        <v>0</v>
      </c>
      <c r="I28" s="67"/>
      <c r="J28" s="67"/>
      <c r="K28" s="10"/>
      <c r="L28" s="10"/>
      <c r="M28" s="10"/>
      <c r="N28" s="11"/>
      <c r="O28" s="258">
        <f t="shared" si="3"/>
        <v>2.0833333333333332E-2</v>
      </c>
    </row>
    <row r="29" spans="1:20" s="3" customFormat="1" ht="15" customHeight="1" x14ac:dyDescent="0.2">
      <c r="A29" s="76">
        <v>16</v>
      </c>
      <c r="B29" s="145" t="s">
        <v>75</v>
      </c>
      <c r="C29" s="66"/>
      <c r="D29" s="66"/>
      <c r="E29" s="147">
        <f t="shared" si="0"/>
        <v>0.3125</v>
      </c>
      <c r="F29" s="67"/>
      <c r="G29" s="67">
        <f t="shared" si="1"/>
        <v>-0.33333333333333331</v>
      </c>
      <c r="H29" s="70">
        <f t="shared" si="2"/>
        <v>0</v>
      </c>
      <c r="I29" s="67"/>
      <c r="J29" s="67"/>
      <c r="K29" s="10"/>
      <c r="L29" s="10"/>
      <c r="M29" s="10"/>
      <c r="N29" s="11"/>
      <c r="O29" s="258">
        <f t="shared" si="3"/>
        <v>2.0833333333333332E-2</v>
      </c>
    </row>
    <row r="30" spans="1:20" s="3" customFormat="1" ht="15" customHeight="1" x14ac:dyDescent="0.2">
      <c r="A30" s="76">
        <v>17</v>
      </c>
      <c r="B30" s="145" t="s">
        <v>67</v>
      </c>
      <c r="C30" s="66"/>
      <c r="D30" s="66"/>
      <c r="E30" s="147">
        <f t="shared" si="0"/>
        <v>0.3125</v>
      </c>
      <c r="F30" s="67"/>
      <c r="G30" s="67">
        <f t="shared" si="1"/>
        <v>-0.33333333333333331</v>
      </c>
      <c r="H30" s="70">
        <f t="shared" si="2"/>
        <v>0</v>
      </c>
      <c r="I30" s="67"/>
      <c r="J30" s="67"/>
      <c r="K30" s="10"/>
      <c r="L30" s="10"/>
      <c r="M30" s="10"/>
      <c r="N30" s="11"/>
      <c r="O30" s="258">
        <f t="shared" si="3"/>
        <v>2.0833333333333332E-2</v>
      </c>
    </row>
    <row r="31" spans="1:20" s="3" customFormat="1" ht="15" customHeight="1" x14ac:dyDescent="0.2">
      <c r="A31" s="76">
        <v>18</v>
      </c>
      <c r="B31" s="145" t="s">
        <v>69</v>
      </c>
      <c r="C31" s="66"/>
      <c r="D31" s="66"/>
      <c r="E31" s="147">
        <f t="shared" si="0"/>
        <v>0.3125</v>
      </c>
      <c r="F31" s="67"/>
      <c r="G31" s="67">
        <f t="shared" si="1"/>
        <v>-0.33333333333333331</v>
      </c>
      <c r="H31" s="70">
        <f t="shared" si="2"/>
        <v>0</v>
      </c>
      <c r="I31" s="67"/>
      <c r="J31" s="67"/>
      <c r="K31" s="10"/>
      <c r="L31" s="10"/>
      <c r="M31" s="10"/>
      <c r="N31" s="11"/>
      <c r="O31" s="258">
        <f t="shared" si="3"/>
        <v>2.0833333333333332E-2</v>
      </c>
    </row>
    <row r="32" spans="1:20" s="3" customFormat="1" ht="15" customHeight="1" x14ac:dyDescent="0.2">
      <c r="A32" s="241">
        <v>19</v>
      </c>
      <c r="B32" s="233" t="s">
        <v>70</v>
      </c>
      <c r="C32" s="175"/>
      <c r="D32" s="175"/>
      <c r="E32" s="176">
        <f t="shared" si="0"/>
        <v>0</v>
      </c>
      <c r="F32" s="176"/>
      <c r="G32" s="176">
        <f t="shared" si="1"/>
        <v>0</v>
      </c>
      <c r="H32" s="177">
        <f t="shared" si="2"/>
        <v>0</v>
      </c>
      <c r="I32" s="176"/>
      <c r="J32" s="176"/>
      <c r="K32" s="178"/>
      <c r="L32" s="178"/>
      <c r="M32" s="178"/>
      <c r="N32" s="255" t="s">
        <v>107</v>
      </c>
      <c r="O32" s="256">
        <f t="shared" si="3"/>
        <v>0</v>
      </c>
      <c r="P32" s="197"/>
      <c r="Q32" s="197"/>
      <c r="R32" s="151"/>
      <c r="S32" s="151"/>
      <c r="T32" s="241"/>
    </row>
    <row r="33" spans="1:20" s="3" customFormat="1" ht="15" customHeight="1" x14ac:dyDescent="0.2">
      <c r="A33" s="241">
        <v>20</v>
      </c>
      <c r="B33" s="233" t="s">
        <v>71</v>
      </c>
      <c r="C33" s="175"/>
      <c r="D33" s="175"/>
      <c r="E33" s="176">
        <f t="shared" si="0"/>
        <v>0</v>
      </c>
      <c r="F33" s="176"/>
      <c r="G33" s="176">
        <f t="shared" si="1"/>
        <v>0</v>
      </c>
      <c r="H33" s="177">
        <f t="shared" si="2"/>
        <v>0</v>
      </c>
      <c r="I33" s="176"/>
      <c r="J33" s="176"/>
      <c r="K33" s="178"/>
      <c r="L33" s="178"/>
      <c r="M33" s="178"/>
      <c r="N33" s="255"/>
      <c r="O33" s="256">
        <f t="shared" si="3"/>
        <v>0</v>
      </c>
      <c r="P33" s="197"/>
      <c r="Q33" s="197"/>
      <c r="R33" s="151"/>
      <c r="S33" s="151"/>
      <c r="T33" s="200"/>
    </row>
    <row r="34" spans="1:20" s="3" customFormat="1" ht="15" customHeight="1" x14ac:dyDescent="0.2">
      <c r="A34" s="76">
        <v>21</v>
      </c>
      <c r="B34" s="145" t="s">
        <v>72</v>
      </c>
      <c r="C34" s="66"/>
      <c r="D34" s="66"/>
      <c r="E34" s="147">
        <f t="shared" si="0"/>
        <v>0.3125</v>
      </c>
      <c r="F34" s="67"/>
      <c r="G34" s="67">
        <f t="shared" si="1"/>
        <v>-0.33333333333333331</v>
      </c>
      <c r="H34" s="70">
        <f t="shared" si="2"/>
        <v>0</v>
      </c>
      <c r="I34" s="67"/>
      <c r="J34" s="67"/>
      <c r="K34" s="10"/>
      <c r="L34" s="10"/>
      <c r="M34" s="10"/>
      <c r="N34" s="11"/>
      <c r="O34" s="258">
        <f t="shared" si="3"/>
        <v>2.0833333333333332E-2</v>
      </c>
    </row>
    <row r="35" spans="1:20" s="3" customFormat="1" ht="15" customHeight="1" x14ac:dyDescent="0.2">
      <c r="A35" s="76">
        <v>22</v>
      </c>
      <c r="B35" s="145" t="s">
        <v>73</v>
      </c>
      <c r="C35" s="66"/>
      <c r="D35" s="66"/>
      <c r="E35" s="147">
        <f t="shared" si="0"/>
        <v>0.3125</v>
      </c>
      <c r="F35" s="67"/>
      <c r="G35" s="67">
        <f t="shared" si="1"/>
        <v>-0.33333333333333331</v>
      </c>
      <c r="H35" s="70">
        <f t="shared" si="2"/>
        <v>0</v>
      </c>
      <c r="I35" s="67"/>
      <c r="J35" s="67"/>
      <c r="K35" s="10"/>
      <c r="L35" s="10"/>
      <c r="M35" s="10"/>
      <c r="N35" s="11"/>
      <c r="O35" s="258">
        <f t="shared" si="3"/>
        <v>2.0833333333333332E-2</v>
      </c>
    </row>
    <row r="36" spans="1:20" s="3" customFormat="1" ht="15" customHeight="1" x14ac:dyDescent="0.2">
      <c r="A36" s="76">
        <v>23</v>
      </c>
      <c r="B36" s="145" t="s">
        <v>75</v>
      </c>
      <c r="C36" s="66"/>
      <c r="D36" s="66"/>
      <c r="E36" s="147">
        <f t="shared" si="0"/>
        <v>0.3125</v>
      </c>
      <c r="F36" s="67"/>
      <c r="G36" s="67">
        <f t="shared" ref="G36" si="8">D36-C36-O36-E36-F36</f>
        <v>-0.33333333333333331</v>
      </c>
      <c r="H36" s="70">
        <f t="shared" ref="H36" si="9">D36-C36-O36-E36-F36-G36</f>
        <v>0</v>
      </c>
      <c r="I36" s="67"/>
      <c r="J36" s="67"/>
      <c r="K36" s="10"/>
      <c r="L36" s="10"/>
      <c r="M36" s="10"/>
      <c r="N36" s="11"/>
      <c r="O36" s="258">
        <f t="shared" si="3"/>
        <v>2.0833333333333332E-2</v>
      </c>
    </row>
    <row r="37" spans="1:20" s="3" customFormat="1" ht="15" customHeight="1" x14ac:dyDescent="0.2">
      <c r="A37" s="241">
        <v>24</v>
      </c>
      <c r="B37" s="233" t="s">
        <v>67</v>
      </c>
      <c r="C37" s="175"/>
      <c r="D37" s="175"/>
      <c r="E37" s="176">
        <f t="shared" si="0"/>
        <v>0.3125</v>
      </c>
      <c r="F37" s="176"/>
      <c r="G37" s="176">
        <f t="shared" ref="G37:G39" si="10">D37-C37-O37-E37-F37</f>
        <v>-0.33333333333333331</v>
      </c>
      <c r="H37" s="177">
        <f t="shared" ref="H37:H39" si="11">D37-C37-O37-E37-F37-G37</f>
        <v>0</v>
      </c>
      <c r="I37" s="176"/>
      <c r="J37" s="176"/>
      <c r="K37" s="178"/>
      <c r="L37" s="178"/>
      <c r="M37" s="178"/>
      <c r="N37" s="255" t="s">
        <v>108</v>
      </c>
      <c r="O37" s="256">
        <f t="shared" si="3"/>
        <v>2.0833333333333332E-2</v>
      </c>
      <c r="P37" s="197"/>
      <c r="Q37" s="197"/>
      <c r="R37" s="151"/>
      <c r="S37" s="151"/>
      <c r="T37" s="200"/>
    </row>
    <row r="38" spans="1:20" s="3" customFormat="1" ht="15" customHeight="1" x14ac:dyDescent="0.2">
      <c r="A38" s="241">
        <v>25</v>
      </c>
      <c r="B38" s="233" t="s">
        <v>69</v>
      </c>
      <c r="C38" s="175"/>
      <c r="D38" s="175"/>
      <c r="E38" s="176">
        <f t="shared" si="0"/>
        <v>0.3125</v>
      </c>
      <c r="F38" s="176"/>
      <c r="G38" s="176">
        <f t="shared" si="10"/>
        <v>-0.33333333333333331</v>
      </c>
      <c r="H38" s="177">
        <f t="shared" si="11"/>
        <v>0</v>
      </c>
      <c r="I38" s="176"/>
      <c r="J38" s="176"/>
      <c r="K38" s="178"/>
      <c r="L38" s="178"/>
      <c r="M38" s="178"/>
      <c r="N38" s="255" t="s">
        <v>109</v>
      </c>
      <c r="O38" s="256">
        <f t="shared" si="3"/>
        <v>2.0833333333333332E-2</v>
      </c>
      <c r="P38" s="197"/>
      <c r="Q38" s="197"/>
      <c r="R38" s="151"/>
      <c r="S38" s="151"/>
      <c r="T38" s="200"/>
    </row>
    <row r="39" spans="1:20" s="3" customFormat="1" ht="15" customHeight="1" x14ac:dyDescent="0.2">
      <c r="A39" s="241">
        <v>26</v>
      </c>
      <c r="B39" s="233" t="s">
        <v>70</v>
      </c>
      <c r="C39" s="175"/>
      <c r="D39" s="175"/>
      <c r="E39" s="176">
        <f t="shared" si="0"/>
        <v>0</v>
      </c>
      <c r="F39" s="176"/>
      <c r="G39" s="176">
        <f t="shared" si="10"/>
        <v>0</v>
      </c>
      <c r="H39" s="177">
        <f t="shared" si="11"/>
        <v>0</v>
      </c>
      <c r="I39" s="176"/>
      <c r="J39" s="176"/>
      <c r="K39" s="178"/>
      <c r="L39" s="178"/>
      <c r="M39" s="178"/>
      <c r="N39" s="255" t="s">
        <v>110</v>
      </c>
      <c r="O39" s="256">
        <f t="shared" si="3"/>
        <v>0</v>
      </c>
      <c r="P39" s="197"/>
      <c r="Q39" s="197"/>
      <c r="R39" s="151"/>
      <c r="S39" s="151"/>
      <c r="T39" s="200"/>
    </row>
    <row r="40" spans="1:20" s="3" customFormat="1" ht="15" customHeight="1" x14ac:dyDescent="0.2">
      <c r="A40" s="241">
        <v>27</v>
      </c>
      <c r="B40" s="233" t="s">
        <v>71</v>
      </c>
      <c r="C40" s="175"/>
      <c r="D40" s="175"/>
      <c r="E40" s="176">
        <f t="shared" si="0"/>
        <v>0</v>
      </c>
      <c r="F40" s="176"/>
      <c r="G40" s="176">
        <f t="shared" si="1"/>
        <v>0</v>
      </c>
      <c r="H40" s="177">
        <f t="shared" si="2"/>
        <v>0</v>
      </c>
      <c r="I40" s="176"/>
      <c r="J40" s="176"/>
      <c r="K40" s="178"/>
      <c r="L40" s="178"/>
      <c r="M40" s="178"/>
      <c r="N40" s="255"/>
      <c r="O40" s="256">
        <f t="shared" si="3"/>
        <v>0</v>
      </c>
      <c r="P40" s="197"/>
      <c r="Q40" s="197"/>
      <c r="R40" s="151"/>
      <c r="S40" s="151"/>
      <c r="T40" s="200"/>
    </row>
    <row r="41" spans="1:20" s="3" customFormat="1" ht="15" customHeight="1" x14ac:dyDescent="0.2">
      <c r="A41" s="76">
        <v>28</v>
      </c>
      <c r="B41" s="145" t="s">
        <v>72</v>
      </c>
      <c r="C41" s="66"/>
      <c r="D41" s="66"/>
      <c r="E41" s="147">
        <f t="shared" si="0"/>
        <v>0.3125</v>
      </c>
      <c r="F41" s="67"/>
      <c r="G41" s="67">
        <f t="shared" si="1"/>
        <v>-0.33333333333333331</v>
      </c>
      <c r="H41" s="70">
        <f t="shared" si="2"/>
        <v>0</v>
      </c>
      <c r="I41" s="67"/>
      <c r="J41" s="67"/>
      <c r="K41" s="10"/>
      <c r="L41" s="10"/>
      <c r="M41" s="10"/>
      <c r="N41" s="11"/>
      <c r="O41" s="258">
        <f t="shared" si="3"/>
        <v>2.0833333333333332E-2</v>
      </c>
    </row>
    <row r="42" spans="1:20" s="3" customFormat="1" ht="15" customHeight="1" x14ac:dyDescent="0.2">
      <c r="A42" s="76">
        <v>29</v>
      </c>
      <c r="B42" s="145" t="s">
        <v>73</v>
      </c>
      <c r="C42" s="66"/>
      <c r="D42" s="66"/>
      <c r="E42" s="147">
        <f t="shared" si="0"/>
        <v>0.3125</v>
      </c>
      <c r="F42" s="67"/>
      <c r="G42" s="67">
        <f t="shared" si="1"/>
        <v>-0.33333333333333331</v>
      </c>
      <c r="H42" s="70">
        <f t="shared" si="2"/>
        <v>0</v>
      </c>
      <c r="I42" s="67"/>
      <c r="J42" s="67"/>
      <c r="K42" s="10"/>
      <c r="L42" s="10"/>
      <c r="M42" s="10"/>
      <c r="N42" s="11"/>
      <c r="O42" s="258">
        <f t="shared" si="3"/>
        <v>2.0833333333333332E-2</v>
      </c>
    </row>
    <row r="43" spans="1:20" s="3" customFormat="1" ht="15" customHeight="1" x14ac:dyDescent="0.2">
      <c r="A43" s="76">
        <v>30</v>
      </c>
      <c r="B43" s="145" t="s">
        <v>75</v>
      </c>
      <c r="C43" s="66"/>
      <c r="D43" s="66"/>
      <c r="E43" s="147">
        <f t="shared" si="0"/>
        <v>0.3125</v>
      </c>
      <c r="F43" s="67"/>
      <c r="G43" s="67">
        <f t="shared" ref="G43:G44" si="12">D43-C43-O43-E43-F43</f>
        <v>-0.33333333333333331</v>
      </c>
      <c r="H43" s="70">
        <f t="shared" ref="H43:H44" si="13">D43-C43-O43-E43-F43-G43</f>
        <v>0</v>
      </c>
      <c r="I43" s="67"/>
      <c r="J43" s="67"/>
      <c r="K43" s="10"/>
      <c r="L43" s="10"/>
      <c r="M43" s="10"/>
      <c r="N43" s="11"/>
      <c r="O43" s="258">
        <f t="shared" si="3"/>
        <v>2.0833333333333332E-2</v>
      </c>
    </row>
    <row r="44" spans="1:20" s="3" customFormat="1" ht="17.100000000000001" customHeight="1" x14ac:dyDescent="0.2">
      <c r="A44" s="241">
        <v>31</v>
      </c>
      <c r="B44" s="233" t="s">
        <v>67</v>
      </c>
      <c r="C44" s="175"/>
      <c r="D44" s="175"/>
      <c r="E44" s="176">
        <f t="shared" si="0"/>
        <v>0.3125</v>
      </c>
      <c r="F44" s="176"/>
      <c r="G44" s="176">
        <f t="shared" si="12"/>
        <v>-0.33333333333333331</v>
      </c>
      <c r="H44" s="177">
        <f t="shared" si="13"/>
        <v>0</v>
      </c>
      <c r="I44" s="176"/>
      <c r="J44" s="176"/>
      <c r="K44" s="178"/>
      <c r="L44" s="178"/>
      <c r="M44" s="178"/>
      <c r="N44" s="255" t="s">
        <v>111</v>
      </c>
      <c r="O44" s="256">
        <f t="shared" si="3"/>
        <v>2.0833333333333332E-2</v>
      </c>
      <c r="P44" s="197"/>
      <c r="Q44" s="197"/>
      <c r="R44" s="151"/>
      <c r="S44" s="151"/>
      <c r="T44" s="200"/>
    </row>
    <row r="45" spans="1:20" s="3" customFormat="1" x14ac:dyDescent="0.2">
      <c r="A45" s="181"/>
      <c r="B45" s="187"/>
      <c r="C45" s="190"/>
      <c r="D45" s="190"/>
      <c r="E45" s="183"/>
      <c r="F45" s="183"/>
      <c r="G45" s="183"/>
      <c r="H45" s="188"/>
      <c r="I45" s="190"/>
      <c r="J45" s="190"/>
      <c r="K45" s="190"/>
      <c r="L45" s="190"/>
      <c r="M45" s="190"/>
      <c r="N45" s="186"/>
      <c r="O45" s="48"/>
    </row>
    <row r="46" spans="1:20" ht="21.95" customHeight="1" x14ac:dyDescent="0.2">
      <c r="A46" s="299" t="s">
        <v>76</v>
      </c>
      <c r="B46" s="300"/>
      <c r="C46" s="301"/>
      <c r="D46" s="80"/>
      <c r="E46" s="81"/>
      <c r="F46" s="82">
        <f>SUM(F13:F44)</f>
        <v>0</v>
      </c>
      <c r="G46" s="82">
        <f>SUM(G13:G45)</f>
        <v>-7.6666666666666634</v>
      </c>
      <c r="H46" s="70">
        <f t="shared" ref="H46:M46" si="14">SUM(H13:H44)</f>
        <v>0</v>
      </c>
      <c r="I46" s="83">
        <f t="shared" si="14"/>
        <v>0</v>
      </c>
      <c r="J46" s="84">
        <f t="shared" si="14"/>
        <v>0</v>
      </c>
      <c r="K46" s="85">
        <f t="shared" si="14"/>
        <v>0</v>
      </c>
      <c r="L46" s="85">
        <f t="shared" si="14"/>
        <v>0</v>
      </c>
      <c r="M46" s="85">
        <f t="shared" si="14"/>
        <v>0</v>
      </c>
      <c r="N46" s="86" t="s">
        <v>77</v>
      </c>
    </row>
    <row r="47" spans="1:20" ht="21.95" customHeight="1" x14ac:dyDescent="0.2">
      <c r="A47" s="299" t="s">
        <v>78</v>
      </c>
      <c r="B47" s="300"/>
      <c r="C47" s="300"/>
      <c r="D47" s="300"/>
      <c r="E47" s="301"/>
      <c r="F47" s="87"/>
      <c r="G47" s="87"/>
      <c r="H47" s="88"/>
      <c r="I47" s="295">
        <f>I46-J46</f>
        <v>0</v>
      </c>
      <c r="J47" s="296"/>
      <c r="K47" s="89"/>
      <c r="L47" s="89"/>
      <c r="M47" s="89"/>
      <c r="N47" s="90"/>
    </row>
    <row r="48" spans="1:20" ht="24.95" customHeight="1" x14ac:dyDescent="0.2">
      <c r="A48" s="297" t="s">
        <v>79</v>
      </c>
      <c r="B48" s="298"/>
      <c r="C48" s="91" t="s">
        <v>80</v>
      </c>
      <c r="D48" s="91" t="s">
        <v>81</v>
      </c>
      <c r="E48" s="91"/>
      <c r="F48" s="292" t="s">
        <v>82</v>
      </c>
      <c r="G48" s="293"/>
      <c r="H48" s="294"/>
      <c r="I48" s="92"/>
      <c r="J48" s="93"/>
      <c r="K48" s="93"/>
      <c r="L48" s="93"/>
      <c r="M48" s="94"/>
      <c r="N48" s="95" t="s">
        <v>83</v>
      </c>
    </row>
    <row r="49" spans="1:14" ht="11.25" customHeight="1" x14ac:dyDescent="0.2">
      <c r="A49" s="165"/>
      <c r="B49" s="166"/>
      <c r="C49" s="91"/>
      <c r="D49" s="91"/>
      <c r="E49" s="91"/>
      <c r="F49" s="96" t="s">
        <v>84</v>
      </c>
      <c r="G49" s="97" t="s">
        <v>52</v>
      </c>
      <c r="H49" s="98" t="s">
        <v>85</v>
      </c>
      <c r="I49" s="99"/>
      <c r="J49" s="100"/>
      <c r="K49" s="100"/>
      <c r="L49" s="100"/>
      <c r="M49" s="101"/>
      <c r="N49" s="102"/>
    </row>
    <row r="50" spans="1:14" ht="24.95" customHeight="1" x14ac:dyDescent="0.2">
      <c r="A50" s="290">
        <v>0</v>
      </c>
      <c r="B50" s="291"/>
      <c r="C50" s="103">
        <v>159</v>
      </c>
      <c r="D50" s="104">
        <f>A50/C50</f>
        <v>0</v>
      </c>
      <c r="E50" s="104"/>
      <c r="F50" s="105"/>
      <c r="G50" s="106"/>
      <c r="H50" s="107"/>
      <c r="I50" s="108" t="s">
        <v>32</v>
      </c>
      <c r="J50" s="109"/>
      <c r="K50" s="109"/>
      <c r="L50" s="109"/>
      <c r="M50" s="110"/>
      <c r="N50" s="111"/>
    </row>
  </sheetData>
  <mergeCells count="18">
    <mergeCell ref="A50:B50"/>
    <mergeCell ref="F48:H48"/>
    <mergeCell ref="I47:J47"/>
    <mergeCell ref="A4:E5"/>
    <mergeCell ref="A12:E12"/>
    <mergeCell ref="A47:E47"/>
    <mergeCell ref="B9:H9"/>
    <mergeCell ref="A7:B7"/>
    <mergeCell ref="G10:G11"/>
    <mergeCell ref="C7:G7"/>
    <mergeCell ref="O10:O11"/>
    <mergeCell ref="N10:N11"/>
    <mergeCell ref="A48:B48"/>
    <mergeCell ref="A10:A11"/>
    <mergeCell ref="B10:B11"/>
    <mergeCell ref="A46:C46"/>
    <mergeCell ref="L10:L11"/>
    <mergeCell ref="M10:M11"/>
  </mergeCells>
  <phoneticPr fontId="0" type="noConversion"/>
  <pageMargins left="0.78740157480314965" right="0" top="0.39370078740157483" bottom="0.39370078740157483" header="0.51181102362204722" footer="0.51181102362204722"/>
  <pageSetup paperSize="9" scale="66" orientation="landscape" horizontalDpi="36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D4:D10"/>
  <sheetViews>
    <sheetView workbookViewId="0">
      <selection activeCell="F12" sqref="C2:F12"/>
    </sheetView>
  </sheetViews>
  <sheetFormatPr defaultRowHeight="12.75" x14ac:dyDescent="0.2"/>
  <sheetData>
    <row r="4" spans="4:4" x14ac:dyDescent="0.2">
      <c r="D4" s="242"/>
    </row>
    <row r="5" spans="4:4" x14ac:dyDescent="0.2">
      <c r="D5" s="242"/>
    </row>
    <row r="6" spans="4:4" x14ac:dyDescent="0.2">
      <c r="D6" s="242"/>
    </row>
    <row r="7" spans="4:4" x14ac:dyDescent="0.2">
      <c r="D7" s="242"/>
    </row>
    <row r="8" spans="4:4" x14ac:dyDescent="0.2">
      <c r="D8" s="242"/>
    </row>
    <row r="9" spans="4:4" x14ac:dyDescent="0.2">
      <c r="D9" s="242"/>
    </row>
    <row r="10" spans="4:4" x14ac:dyDescent="0.2">
      <c r="D10" s="2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55"/>
  <sheetViews>
    <sheetView tabSelected="1" zoomScaleNormal="100" workbookViewId="0">
      <pane ySplit="11" topLeftCell="A12" activePane="bottomLeft" state="frozen"/>
      <selection activeCell="K52" sqref="K52"/>
      <selection pane="bottomLeft" activeCell="E15" sqref="E15"/>
    </sheetView>
  </sheetViews>
  <sheetFormatPr defaultRowHeight="12.75" x14ac:dyDescent="0.2"/>
  <cols>
    <col min="1" max="1" width="6.5703125" customWidth="1"/>
    <col min="2" max="2" width="4.140625" customWidth="1"/>
    <col min="3" max="3" width="8.42578125" customWidth="1"/>
    <col min="4" max="6" width="6.5703125" customWidth="1"/>
    <col min="7" max="7" width="7" bestFit="1" customWidth="1"/>
    <col min="8" max="8" width="6.5703125" customWidth="1"/>
    <col min="9" max="11" width="8.42578125" customWidth="1"/>
    <col min="12" max="12" width="10.42578125" customWidth="1"/>
    <col min="13" max="13" width="8.42578125" customWidth="1"/>
    <col min="14" max="14" width="32.42578125" customWidth="1"/>
    <col min="15" max="15" width="7.42578125" style="5" customWidth="1"/>
  </cols>
  <sheetData>
    <row r="1" spans="1:20" x14ac:dyDescent="0.2">
      <c r="M1" s="3" t="s">
        <v>33</v>
      </c>
      <c r="N1" s="3" t="s">
        <v>34</v>
      </c>
      <c r="P1" t="s">
        <v>35</v>
      </c>
      <c r="R1" t="s">
        <v>36</v>
      </c>
      <c r="T1" t="s">
        <v>37</v>
      </c>
    </row>
    <row r="2" spans="1:20" x14ac:dyDescent="0.2">
      <c r="A2" s="46"/>
      <c r="B2" s="45"/>
      <c r="H2" s="1" t="s">
        <v>0</v>
      </c>
      <c r="M2" s="160"/>
      <c r="N2" s="160" t="s">
        <v>38</v>
      </c>
      <c r="P2" s="242">
        <v>2.0833333333333332E-2</v>
      </c>
      <c r="R2" s="242">
        <v>0.3125</v>
      </c>
      <c r="T2" s="242">
        <v>0.27083333333333331</v>
      </c>
    </row>
    <row r="3" spans="1:20" x14ac:dyDescent="0.2">
      <c r="H3" s="135" t="s">
        <v>1</v>
      </c>
      <c r="I3" s="4"/>
      <c r="J3" s="4"/>
      <c r="K3" s="4"/>
      <c r="L3" s="4"/>
      <c r="M3" s="161"/>
      <c r="N3" s="160" t="s">
        <v>39</v>
      </c>
      <c r="P3" s="242">
        <v>0</v>
      </c>
      <c r="R3" s="242">
        <v>0</v>
      </c>
    </row>
    <row r="4" spans="1:20" x14ac:dyDescent="0.2">
      <c r="A4" s="268" t="s">
        <v>2</v>
      </c>
      <c r="B4" s="276"/>
      <c r="C4" s="276"/>
      <c r="D4" s="276"/>
      <c r="E4" s="276"/>
      <c r="H4" s="136" t="s">
        <v>3</v>
      </c>
      <c r="I4" s="33"/>
      <c r="J4" s="137"/>
      <c r="K4" s="162"/>
      <c r="L4" s="162"/>
      <c r="M4" s="174" t="s">
        <v>40</v>
      </c>
      <c r="N4" s="170"/>
      <c r="O4" s="171"/>
      <c r="P4" s="170"/>
    </row>
    <row r="5" spans="1:20" ht="12.75" customHeight="1" x14ac:dyDescent="0.2">
      <c r="A5" s="276"/>
      <c r="B5" s="276"/>
      <c r="C5" s="276"/>
      <c r="D5" s="276"/>
      <c r="E5" s="276"/>
      <c r="H5" s="138"/>
      <c r="J5" s="162"/>
      <c r="K5" s="162"/>
      <c r="L5" s="162"/>
      <c r="M5" s="169" t="s">
        <v>41</v>
      </c>
      <c r="N5" s="172"/>
      <c r="O5" s="171"/>
      <c r="P5" s="170"/>
    </row>
    <row r="6" spans="1:20" x14ac:dyDescent="0.2">
      <c r="H6" s="139" t="s">
        <v>42</v>
      </c>
      <c r="I6" s="13"/>
      <c r="J6" s="162"/>
      <c r="K6" s="162"/>
      <c r="L6" s="162"/>
      <c r="M6" s="173" t="s">
        <v>43</v>
      </c>
      <c r="N6" s="170"/>
      <c r="O6" s="171"/>
      <c r="P6" s="170"/>
    </row>
    <row r="7" spans="1:20" ht="18" x14ac:dyDescent="0.25">
      <c r="A7" s="263">
        <f>Yhteensä!A7</f>
        <v>2026</v>
      </c>
      <c r="B7" s="284"/>
      <c r="C7" s="287" t="s">
        <v>44</v>
      </c>
      <c r="D7" s="288"/>
      <c r="E7" s="289"/>
      <c r="F7" s="289"/>
      <c r="G7" s="289"/>
      <c r="H7" s="139" t="s">
        <v>45</v>
      </c>
      <c r="I7" s="13"/>
      <c r="J7" s="162"/>
      <c r="K7" s="162"/>
      <c r="L7" s="162"/>
      <c r="M7" s="162"/>
    </row>
    <row r="8" spans="1:20" x14ac:dyDescent="0.2">
      <c r="I8" s="8"/>
      <c r="J8" s="8"/>
      <c r="K8" s="8"/>
      <c r="L8" s="8"/>
      <c r="M8" s="8"/>
    </row>
    <row r="9" spans="1:20" ht="26.25" customHeight="1" x14ac:dyDescent="0.2">
      <c r="A9" s="18" t="s">
        <v>5</v>
      </c>
      <c r="B9" s="283">
        <f>Yhteensä!B9</f>
        <v>0</v>
      </c>
      <c r="C9" s="283"/>
      <c r="D9" s="283"/>
      <c r="E9" s="283"/>
      <c r="F9" s="283"/>
      <c r="G9" s="283"/>
      <c r="H9" s="283"/>
      <c r="I9" s="113"/>
      <c r="J9" s="112"/>
      <c r="K9" s="167"/>
      <c r="L9" s="167"/>
      <c r="M9" s="167"/>
      <c r="N9" s="168"/>
    </row>
    <row r="10" spans="1:20" ht="13.5" customHeight="1" x14ac:dyDescent="0.2">
      <c r="A10" s="277" t="s">
        <v>46</v>
      </c>
      <c r="B10" s="279" t="s">
        <v>47</v>
      </c>
      <c r="C10" s="114" t="s">
        <v>48</v>
      </c>
      <c r="D10" s="114" t="s">
        <v>49</v>
      </c>
      <c r="E10" s="115" t="s">
        <v>50</v>
      </c>
      <c r="F10" s="116" t="s">
        <v>51</v>
      </c>
      <c r="G10" s="285" t="s">
        <v>52</v>
      </c>
      <c r="H10" s="117" t="s">
        <v>53</v>
      </c>
      <c r="I10" s="118" t="s">
        <v>54</v>
      </c>
      <c r="J10" s="119" t="s">
        <v>54</v>
      </c>
      <c r="K10" s="163" t="s">
        <v>55</v>
      </c>
      <c r="L10" s="281" t="s">
        <v>13</v>
      </c>
      <c r="M10" s="281" t="s">
        <v>56</v>
      </c>
      <c r="N10" s="303" t="s">
        <v>57</v>
      </c>
      <c r="O10" s="302" t="s">
        <v>58</v>
      </c>
      <c r="P10" s="2"/>
      <c r="Q10" s="2"/>
    </row>
    <row r="11" spans="1:20" x14ac:dyDescent="0.2">
      <c r="A11" s="278"/>
      <c r="B11" s="280"/>
      <c r="C11" s="140" t="s">
        <v>59</v>
      </c>
      <c r="D11" s="140" t="s">
        <v>59</v>
      </c>
      <c r="E11" s="141" t="s">
        <v>60</v>
      </c>
      <c r="F11" s="142" t="s">
        <v>61</v>
      </c>
      <c r="G11" s="286"/>
      <c r="H11" s="143" t="s">
        <v>62</v>
      </c>
      <c r="I11" s="202" t="s">
        <v>63</v>
      </c>
      <c r="J11" s="203" t="s">
        <v>64</v>
      </c>
      <c r="K11" s="204" t="s">
        <v>65</v>
      </c>
      <c r="L11" s="282"/>
      <c r="M11" s="282"/>
      <c r="N11" s="303"/>
      <c r="O11" s="302"/>
    </row>
    <row r="12" spans="1:20" ht="15" customHeight="1" x14ac:dyDescent="0.2">
      <c r="A12" s="306"/>
      <c r="B12" s="307"/>
      <c r="C12" s="307"/>
      <c r="D12" s="307"/>
      <c r="E12" s="307"/>
      <c r="F12" s="308"/>
      <c r="G12" s="308"/>
      <c r="H12" s="308"/>
      <c r="I12" s="201"/>
      <c r="J12" s="201"/>
      <c r="K12" s="201"/>
      <c r="L12" s="201"/>
      <c r="M12" s="132"/>
      <c r="N12" s="133" t="s">
        <v>66</v>
      </c>
      <c r="O12" s="79"/>
    </row>
    <row r="13" spans="1:20" ht="15" customHeight="1" x14ac:dyDescent="0.2">
      <c r="A13" s="236"/>
      <c r="B13" s="156"/>
      <c r="C13" s="66"/>
      <c r="D13" s="66"/>
      <c r="E13" s="67"/>
      <c r="F13" s="157"/>
      <c r="G13" s="67"/>
      <c r="H13" s="158"/>
      <c r="I13" s="157"/>
      <c r="J13" s="157"/>
      <c r="K13" s="205"/>
      <c r="L13" s="10"/>
      <c r="M13" s="10"/>
      <c r="N13" s="12"/>
      <c r="O13" s="48"/>
    </row>
    <row r="14" spans="1:20" s="197" customFormat="1" ht="18" customHeight="1" x14ac:dyDescent="0.2">
      <c r="A14" s="238">
        <v>1</v>
      </c>
      <c r="B14" s="233" t="s">
        <v>67</v>
      </c>
      <c r="C14" s="175"/>
      <c r="D14" s="175"/>
      <c r="E14" s="176">
        <v>0</v>
      </c>
      <c r="F14" s="176"/>
      <c r="G14" s="176">
        <v>0</v>
      </c>
      <c r="H14" s="177">
        <f t="shared" ref="H14:H15" si="0">D14-C14-O14-E14-F14-G14</f>
        <v>0</v>
      </c>
      <c r="I14" s="176"/>
      <c r="J14" s="176"/>
      <c r="K14" s="178"/>
      <c r="L14" s="178"/>
      <c r="M14" s="178"/>
      <c r="N14" s="179" t="s">
        <v>68</v>
      </c>
      <c r="O14" s="196">
        <f>$P$3</f>
        <v>0</v>
      </c>
    </row>
    <row r="15" spans="1:20" ht="15" customHeight="1" x14ac:dyDescent="0.2">
      <c r="A15" s="239">
        <v>2</v>
      </c>
      <c r="B15" s="234" t="s">
        <v>69</v>
      </c>
      <c r="C15" s="146"/>
      <c r="D15" s="146"/>
      <c r="E15" s="254">
        <f t="shared" ref="E15:E44" si="1">IF(OR(B15="Ma",B15="Ti",B15="Ke",B15="To",B15="Pe"),$R$2,IF(OR(B15="La",B15="Su"),$R$3,""))</f>
        <v>0.3125</v>
      </c>
      <c r="F15" s="147"/>
      <c r="G15" s="147">
        <f>D15-C15-O15-E15-F15</f>
        <v>-0.33333333333333331</v>
      </c>
      <c r="H15" s="148">
        <f t="shared" si="0"/>
        <v>0</v>
      </c>
      <c r="I15" s="147"/>
      <c r="J15" s="147"/>
      <c r="K15" s="149"/>
      <c r="L15" s="149"/>
      <c r="M15" s="149"/>
      <c r="N15" s="150"/>
      <c r="O15" s="49">
        <f>$P$2</f>
        <v>2.0833333333333332E-2</v>
      </c>
    </row>
    <row r="16" spans="1:20" ht="15" customHeight="1" x14ac:dyDescent="0.2">
      <c r="A16" s="238">
        <v>3</v>
      </c>
      <c r="B16" s="233" t="s">
        <v>70</v>
      </c>
      <c r="C16" s="175"/>
      <c r="D16" s="175"/>
      <c r="E16" s="176">
        <f t="shared" si="1"/>
        <v>0</v>
      </c>
      <c r="F16" s="176"/>
      <c r="G16" s="176">
        <f t="shared" ref="G16:G17" si="2">D16-C16-O16-E16-F16</f>
        <v>0</v>
      </c>
      <c r="H16" s="177">
        <f t="shared" ref="H16:H17" si="3">D16-C16-O16-E16-F16-G16</f>
        <v>0</v>
      </c>
      <c r="I16" s="176"/>
      <c r="J16" s="176"/>
      <c r="K16" s="178"/>
      <c r="L16" s="178"/>
      <c r="M16" s="178"/>
      <c r="N16" s="179"/>
      <c r="O16" s="196">
        <f t="shared" ref="O16:O17" si="4">$P$3</f>
        <v>0</v>
      </c>
      <c r="P16" s="197"/>
      <c r="Q16" s="197"/>
    </row>
    <row r="17" spans="1:33" ht="15" customHeight="1" x14ac:dyDescent="0.2">
      <c r="A17" s="245">
        <v>4</v>
      </c>
      <c r="B17" s="233" t="s">
        <v>71</v>
      </c>
      <c r="C17" s="175"/>
      <c r="D17" s="175"/>
      <c r="E17" s="176">
        <f t="shared" si="1"/>
        <v>0</v>
      </c>
      <c r="F17" s="176"/>
      <c r="G17" s="176">
        <f t="shared" si="2"/>
        <v>0</v>
      </c>
      <c r="H17" s="177">
        <f t="shared" si="3"/>
        <v>0</v>
      </c>
      <c r="I17" s="176"/>
      <c r="J17" s="176"/>
      <c r="K17" s="178"/>
      <c r="L17" s="178"/>
      <c r="M17" s="178"/>
      <c r="N17" s="179"/>
      <c r="O17" s="196">
        <f t="shared" si="4"/>
        <v>0</v>
      </c>
      <c r="P17" s="197"/>
      <c r="Q17" s="197"/>
    </row>
    <row r="18" spans="1:33" s="78" customFormat="1" ht="15" customHeight="1" x14ac:dyDescent="0.2">
      <c r="A18" s="240">
        <v>5</v>
      </c>
      <c r="B18" s="235" t="s">
        <v>72</v>
      </c>
      <c r="C18" s="146"/>
      <c r="D18" s="146"/>
      <c r="E18" s="254">
        <f t="shared" si="1"/>
        <v>0.3125</v>
      </c>
      <c r="F18" s="147"/>
      <c r="G18" s="147">
        <f t="shared" ref="G18" si="5">D18-C18-O18-E18-F18</f>
        <v>-0.33333333333333331</v>
      </c>
      <c r="H18" s="148">
        <f t="shared" ref="H18" si="6">D18-C18-O18-E18-F18-G18</f>
        <v>0</v>
      </c>
      <c r="I18" s="147"/>
      <c r="J18" s="147"/>
      <c r="K18" s="149"/>
      <c r="L18" s="149"/>
      <c r="M18" s="149"/>
      <c r="N18" s="193"/>
      <c r="O18" s="49">
        <f>$P$2</f>
        <v>2.0833333333333332E-2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78" customFormat="1" ht="15" customHeight="1" x14ac:dyDescent="0.2">
      <c r="A19" s="245">
        <v>6</v>
      </c>
      <c r="B19" s="233" t="s">
        <v>73</v>
      </c>
      <c r="C19" s="175"/>
      <c r="D19" s="175"/>
      <c r="E19" s="176">
        <v>0</v>
      </c>
      <c r="F19" s="176"/>
      <c r="G19" s="176">
        <f>D19-C19-O19-E19-F19</f>
        <v>0</v>
      </c>
      <c r="H19" s="177">
        <f>D19-C19-O19-E19-F19-G19</f>
        <v>0</v>
      </c>
      <c r="I19" s="176"/>
      <c r="J19" s="176"/>
      <c r="K19" s="178"/>
      <c r="L19" s="178"/>
      <c r="M19" s="178"/>
      <c r="N19" s="179" t="s">
        <v>74</v>
      </c>
      <c r="O19" s="196">
        <f>$P$3</f>
        <v>0</v>
      </c>
      <c r="P19" s="197"/>
      <c r="Q19" s="197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ht="15" customHeight="1" x14ac:dyDescent="0.2">
      <c r="A20" s="237">
        <v>7</v>
      </c>
      <c r="B20" s="145" t="s">
        <v>75</v>
      </c>
      <c r="C20" s="146"/>
      <c r="D20" s="146"/>
      <c r="E20" s="254">
        <f t="shared" si="1"/>
        <v>0.3125</v>
      </c>
      <c r="F20" s="147"/>
      <c r="G20" s="147">
        <f>D20-C20-O20-E20-F20</f>
        <v>-0.33333333333333331</v>
      </c>
      <c r="H20" s="148">
        <f>D20-C20-O20-E20-F20-G20</f>
        <v>0</v>
      </c>
      <c r="I20" s="147"/>
      <c r="J20" s="147"/>
      <c r="K20" s="149"/>
      <c r="L20" s="149"/>
      <c r="M20" s="149"/>
      <c r="N20" s="193"/>
      <c r="O20" s="49">
        <f t="shared" ref="O20:O22" si="7">$P$2</f>
        <v>2.0833333333333332E-2</v>
      </c>
    </row>
    <row r="21" spans="1:33" ht="15" customHeight="1" x14ac:dyDescent="0.2">
      <c r="A21" s="180">
        <v>8</v>
      </c>
      <c r="B21" s="145" t="s">
        <v>67</v>
      </c>
      <c r="C21" s="146"/>
      <c r="D21" s="146"/>
      <c r="E21" s="254">
        <f t="shared" si="1"/>
        <v>0.3125</v>
      </c>
      <c r="F21" s="147"/>
      <c r="G21" s="147">
        <f>D21-C21-O21-E21-F21</f>
        <v>-0.33333333333333331</v>
      </c>
      <c r="H21" s="148">
        <f>D21-C21-O21-E21-F21-G21</f>
        <v>0</v>
      </c>
      <c r="I21" s="147"/>
      <c r="J21" s="147"/>
      <c r="K21" s="149"/>
      <c r="L21" s="149"/>
      <c r="M21" s="149"/>
      <c r="N21" s="193"/>
      <c r="O21" s="49">
        <f t="shared" si="7"/>
        <v>2.0833333333333332E-2</v>
      </c>
    </row>
    <row r="22" spans="1:33" s="3" customFormat="1" ht="15" customHeight="1" x14ac:dyDescent="0.2">
      <c r="A22" s="180">
        <v>9</v>
      </c>
      <c r="B22" s="145" t="s">
        <v>69</v>
      </c>
      <c r="C22" s="146"/>
      <c r="D22" s="146"/>
      <c r="E22" s="254">
        <f t="shared" si="1"/>
        <v>0.3125</v>
      </c>
      <c r="F22" s="147"/>
      <c r="G22" s="147">
        <f>D22-C22-O22-E22-F22</f>
        <v>-0.33333333333333331</v>
      </c>
      <c r="H22" s="148">
        <f>D22-C22-O22-E22-F22-G22</f>
        <v>0</v>
      </c>
      <c r="I22" s="147"/>
      <c r="J22" s="147"/>
      <c r="K22" s="149"/>
      <c r="L22" s="149"/>
      <c r="M22" s="149"/>
      <c r="N22" s="193"/>
      <c r="O22" s="49">
        <f t="shared" si="7"/>
        <v>2.0833333333333332E-2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78" customFormat="1" ht="15" customHeight="1" x14ac:dyDescent="0.2">
      <c r="A23" s="238">
        <v>10</v>
      </c>
      <c r="B23" s="233" t="s">
        <v>70</v>
      </c>
      <c r="C23" s="175"/>
      <c r="D23" s="175"/>
      <c r="E23" s="176">
        <f t="shared" si="1"/>
        <v>0</v>
      </c>
      <c r="F23" s="176"/>
      <c r="G23" s="176">
        <f>D23-C23-O23-E23-F23</f>
        <v>0</v>
      </c>
      <c r="H23" s="177">
        <f>D23-C23-O23-E23-F23-G23</f>
        <v>0</v>
      </c>
      <c r="I23" s="176"/>
      <c r="J23" s="176"/>
      <c r="K23" s="178"/>
      <c r="L23" s="178"/>
      <c r="M23" s="178"/>
      <c r="N23" s="179"/>
      <c r="O23" s="196">
        <f t="shared" ref="O23:O24" si="8">$P$3</f>
        <v>0</v>
      </c>
      <c r="P23" s="197"/>
      <c r="Q23" s="197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151" customFormat="1" ht="15" customHeight="1" x14ac:dyDescent="0.2">
      <c r="A24" s="238">
        <v>11</v>
      </c>
      <c r="B24" s="233" t="s">
        <v>71</v>
      </c>
      <c r="C24" s="175"/>
      <c r="D24" s="175"/>
      <c r="E24" s="176">
        <f t="shared" si="1"/>
        <v>0</v>
      </c>
      <c r="F24" s="176"/>
      <c r="G24" s="176">
        <f t="shared" ref="G24:G43" si="9">D24-C24-O24-E24-F24</f>
        <v>0</v>
      </c>
      <c r="H24" s="177">
        <f t="shared" ref="H24:H43" si="10">D24-C24-O24-E24-F24-G24</f>
        <v>0</v>
      </c>
      <c r="I24" s="176"/>
      <c r="J24" s="176"/>
      <c r="K24" s="178"/>
      <c r="L24" s="178"/>
      <c r="M24" s="178"/>
      <c r="N24" s="179"/>
      <c r="O24" s="196">
        <f t="shared" si="8"/>
        <v>0</v>
      </c>
      <c r="P24" s="197"/>
      <c r="Q24" s="197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78" customFormat="1" ht="15" customHeight="1" x14ac:dyDescent="0.2">
      <c r="A25" s="180">
        <v>12</v>
      </c>
      <c r="B25" s="145" t="s">
        <v>72</v>
      </c>
      <c r="C25" s="146"/>
      <c r="D25" s="146"/>
      <c r="E25" s="254">
        <f t="shared" si="1"/>
        <v>0.3125</v>
      </c>
      <c r="F25" s="147"/>
      <c r="G25" s="147">
        <f t="shared" si="9"/>
        <v>-0.33333333333333331</v>
      </c>
      <c r="H25" s="148">
        <f t="shared" si="10"/>
        <v>0</v>
      </c>
      <c r="I25" s="147"/>
      <c r="J25" s="147"/>
      <c r="K25" s="149"/>
      <c r="L25" s="149"/>
      <c r="M25" s="149"/>
      <c r="N25" s="193"/>
      <c r="O25" s="49">
        <f t="shared" ref="O25:O29" si="11">$P$2</f>
        <v>2.0833333333333332E-2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151" customFormat="1" ht="15" customHeight="1" x14ac:dyDescent="0.2">
      <c r="A26" s="180">
        <v>13</v>
      </c>
      <c r="B26" s="145" t="s">
        <v>73</v>
      </c>
      <c r="C26" s="146"/>
      <c r="D26" s="146"/>
      <c r="E26" s="254">
        <f t="shared" si="1"/>
        <v>0.3125</v>
      </c>
      <c r="F26" s="147"/>
      <c r="G26" s="147">
        <f t="shared" si="9"/>
        <v>-0.33333333333333331</v>
      </c>
      <c r="H26" s="148">
        <f t="shared" si="10"/>
        <v>0</v>
      </c>
      <c r="I26" s="147"/>
      <c r="J26" s="147"/>
      <c r="K26" s="149"/>
      <c r="L26" s="149"/>
      <c r="M26" s="149"/>
      <c r="N26" s="193"/>
      <c r="O26" s="49">
        <f t="shared" si="11"/>
        <v>2.0833333333333332E-2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ht="15" customHeight="1" x14ac:dyDescent="0.2">
      <c r="A27" s="180">
        <v>14</v>
      </c>
      <c r="B27" s="145" t="s">
        <v>75</v>
      </c>
      <c r="C27" s="146"/>
      <c r="D27" s="146"/>
      <c r="E27" s="254">
        <f t="shared" si="1"/>
        <v>0.3125</v>
      </c>
      <c r="F27" s="147"/>
      <c r="G27" s="147">
        <f t="shared" si="9"/>
        <v>-0.33333333333333331</v>
      </c>
      <c r="H27" s="148">
        <f t="shared" si="10"/>
        <v>0</v>
      </c>
      <c r="I27" s="147"/>
      <c r="J27" s="147"/>
      <c r="K27" s="149"/>
      <c r="L27" s="149"/>
      <c r="M27" s="149"/>
      <c r="N27" s="193"/>
      <c r="O27" s="49">
        <f t="shared" si="11"/>
        <v>2.0833333333333332E-2</v>
      </c>
    </row>
    <row r="28" spans="1:33" ht="15" customHeight="1" x14ac:dyDescent="0.2">
      <c r="A28" s="180">
        <v>15</v>
      </c>
      <c r="B28" s="145" t="s">
        <v>67</v>
      </c>
      <c r="C28" s="146"/>
      <c r="D28" s="146"/>
      <c r="E28" s="254">
        <f t="shared" si="1"/>
        <v>0.3125</v>
      </c>
      <c r="F28" s="147"/>
      <c r="G28" s="147">
        <f t="shared" si="9"/>
        <v>-0.33333333333333331</v>
      </c>
      <c r="H28" s="148">
        <f t="shared" si="10"/>
        <v>0</v>
      </c>
      <c r="I28" s="147"/>
      <c r="J28" s="147"/>
      <c r="K28" s="149"/>
      <c r="L28" s="149"/>
      <c r="M28" s="149"/>
      <c r="N28" s="193"/>
      <c r="O28" s="49">
        <f t="shared" si="11"/>
        <v>2.0833333333333332E-2</v>
      </c>
    </row>
    <row r="29" spans="1:33" s="3" customFormat="1" ht="15" customHeight="1" x14ac:dyDescent="0.2">
      <c r="A29" s="180">
        <v>16</v>
      </c>
      <c r="B29" s="145" t="s">
        <v>69</v>
      </c>
      <c r="C29" s="146"/>
      <c r="D29" s="146"/>
      <c r="E29" s="254">
        <f t="shared" si="1"/>
        <v>0.3125</v>
      </c>
      <c r="F29" s="147"/>
      <c r="G29" s="147">
        <f t="shared" si="9"/>
        <v>-0.33333333333333331</v>
      </c>
      <c r="H29" s="148">
        <f t="shared" si="10"/>
        <v>0</v>
      </c>
      <c r="I29" s="147"/>
      <c r="J29" s="147"/>
      <c r="K29" s="149"/>
      <c r="L29" s="149"/>
      <c r="M29" s="149"/>
      <c r="N29" s="150"/>
      <c r="O29" s="49">
        <f t="shared" si="11"/>
        <v>2.0833333333333332E-2</v>
      </c>
    </row>
    <row r="30" spans="1:33" ht="15" customHeight="1" x14ac:dyDescent="0.2">
      <c r="A30" s="238">
        <v>17</v>
      </c>
      <c r="B30" s="233" t="s">
        <v>70</v>
      </c>
      <c r="C30" s="175"/>
      <c r="D30" s="175"/>
      <c r="E30" s="176">
        <f t="shared" si="1"/>
        <v>0</v>
      </c>
      <c r="F30" s="176"/>
      <c r="G30" s="176">
        <f t="shared" si="9"/>
        <v>0</v>
      </c>
      <c r="H30" s="177">
        <f t="shared" si="10"/>
        <v>0</v>
      </c>
      <c r="I30" s="176"/>
      <c r="J30" s="176"/>
      <c r="K30" s="178"/>
      <c r="L30" s="178"/>
      <c r="M30" s="178"/>
      <c r="N30" s="179"/>
      <c r="O30" s="196">
        <f t="shared" ref="O30:O31" si="12">$P$3</f>
        <v>0</v>
      </c>
      <c r="P30" s="197"/>
      <c r="Q30" s="197"/>
    </row>
    <row r="31" spans="1:33" ht="15" customHeight="1" x14ac:dyDescent="0.2">
      <c r="A31" s="238">
        <v>18</v>
      </c>
      <c r="B31" s="233" t="s">
        <v>71</v>
      </c>
      <c r="C31" s="175"/>
      <c r="D31" s="175"/>
      <c r="E31" s="176">
        <f t="shared" si="1"/>
        <v>0</v>
      </c>
      <c r="F31" s="176"/>
      <c r="G31" s="176">
        <f t="shared" si="9"/>
        <v>0</v>
      </c>
      <c r="H31" s="177">
        <f t="shared" si="10"/>
        <v>0</v>
      </c>
      <c r="I31" s="176"/>
      <c r="J31" s="176"/>
      <c r="K31" s="178"/>
      <c r="L31" s="178"/>
      <c r="M31" s="178"/>
      <c r="N31" s="179"/>
      <c r="O31" s="196">
        <f t="shared" si="12"/>
        <v>0</v>
      </c>
      <c r="P31" s="197"/>
      <c r="Q31" s="197"/>
    </row>
    <row r="32" spans="1:33" s="78" customFormat="1" ht="15" customHeight="1" x14ac:dyDescent="0.2">
      <c r="A32" s="180">
        <v>19</v>
      </c>
      <c r="B32" s="145" t="s">
        <v>72</v>
      </c>
      <c r="C32" s="146"/>
      <c r="D32" s="146"/>
      <c r="E32" s="254">
        <f t="shared" si="1"/>
        <v>0.3125</v>
      </c>
      <c r="F32" s="147"/>
      <c r="G32" s="147">
        <f t="shared" si="9"/>
        <v>-0.33333333333333331</v>
      </c>
      <c r="H32" s="148">
        <f t="shared" si="10"/>
        <v>0</v>
      </c>
      <c r="I32" s="147"/>
      <c r="J32" s="147"/>
      <c r="K32" s="149"/>
      <c r="L32" s="149"/>
      <c r="M32" s="149"/>
      <c r="N32" s="150"/>
      <c r="O32" s="49">
        <f t="shared" ref="O32:O36" si="13">$P$2</f>
        <v>2.0833333333333332E-2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s="151" customFormat="1" ht="15" customHeight="1" x14ac:dyDescent="0.2">
      <c r="A33" s="180">
        <v>20</v>
      </c>
      <c r="B33" s="145" t="s">
        <v>73</v>
      </c>
      <c r="C33" s="146"/>
      <c r="D33" s="146"/>
      <c r="E33" s="254">
        <f t="shared" si="1"/>
        <v>0.3125</v>
      </c>
      <c r="F33" s="147"/>
      <c r="G33" s="147">
        <f t="shared" si="9"/>
        <v>-0.33333333333333331</v>
      </c>
      <c r="H33" s="148">
        <f t="shared" si="10"/>
        <v>0</v>
      </c>
      <c r="I33" s="147"/>
      <c r="J33" s="147"/>
      <c r="K33" s="149"/>
      <c r="L33" s="149"/>
      <c r="M33" s="149"/>
      <c r="N33" s="150"/>
      <c r="O33" s="49">
        <f t="shared" si="13"/>
        <v>2.0833333333333332E-2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" customHeight="1" x14ac:dyDescent="0.2">
      <c r="A34" s="180">
        <v>21</v>
      </c>
      <c r="B34" s="145" t="s">
        <v>75</v>
      </c>
      <c r="C34" s="146"/>
      <c r="D34" s="146"/>
      <c r="E34" s="254">
        <f t="shared" si="1"/>
        <v>0.3125</v>
      </c>
      <c r="F34" s="147"/>
      <c r="G34" s="147">
        <f t="shared" si="9"/>
        <v>-0.33333333333333331</v>
      </c>
      <c r="H34" s="148">
        <f t="shared" si="10"/>
        <v>0</v>
      </c>
      <c r="I34" s="147"/>
      <c r="J34" s="147"/>
      <c r="K34" s="149"/>
      <c r="L34" s="149"/>
      <c r="M34" s="149"/>
      <c r="N34" s="150"/>
      <c r="O34" s="49">
        <f t="shared" si="13"/>
        <v>2.0833333333333332E-2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" customHeight="1" x14ac:dyDescent="0.2">
      <c r="A35" s="180">
        <v>22</v>
      </c>
      <c r="B35" s="145" t="s">
        <v>67</v>
      </c>
      <c r="C35" s="146"/>
      <c r="D35" s="146"/>
      <c r="E35" s="254">
        <f t="shared" si="1"/>
        <v>0.3125</v>
      </c>
      <c r="F35" s="147"/>
      <c r="G35" s="147">
        <f t="shared" si="9"/>
        <v>-0.33333333333333331</v>
      </c>
      <c r="H35" s="148">
        <f t="shared" si="10"/>
        <v>0</v>
      </c>
      <c r="I35" s="147"/>
      <c r="J35" s="147"/>
      <c r="K35" s="149"/>
      <c r="L35" s="149"/>
      <c r="M35" s="149"/>
      <c r="N35" s="150"/>
      <c r="O35" s="49">
        <f t="shared" si="13"/>
        <v>2.0833333333333332E-2</v>
      </c>
    </row>
    <row r="36" spans="1:33" s="3" customFormat="1" ht="15" customHeight="1" x14ac:dyDescent="0.2">
      <c r="A36" s="180">
        <v>23</v>
      </c>
      <c r="B36" s="145" t="s">
        <v>69</v>
      </c>
      <c r="C36" s="146"/>
      <c r="D36" s="146"/>
      <c r="E36" s="254">
        <f t="shared" si="1"/>
        <v>0.3125</v>
      </c>
      <c r="F36" s="147"/>
      <c r="G36" s="147">
        <f t="shared" si="9"/>
        <v>-0.33333333333333331</v>
      </c>
      <c r="H36" s="148">
        <f t="shared" si="10"/>
        <v>0</v>
      </c>
      <c r="I36" s="147"/>
      <c r="J36" s="147"/>
      <c r="K36" s="149"/>
      <c r="L36" s="149"/>
      <c r="M36" s="149"/>
      <c r="N36" s="150"/>
      <c r="O36" s="49">
        <f t="shared" si="13"/>
        <v>2.0833333333333332E-2</v>
      </c>
    </row>
    <row r="37" spans="1:33" ht="15" customHeight="1" x14ac:dyDescent="0.2">
      <c r="A37" s="238">
        <v>24</v>
      </c>
      <c r="B37" s="233" t="s">
        <v>70</v>
      </c>
      <c r="C37" s="175"/>
      <c r="D37" s="175"/>
      <c r="E37" s="176">
        <f t="shared" si="1"/>
        <v>0</v>
      </c>
      <c r="F37" s="176"/>
      <c r="G37" s="176">
        <f t="shared" si="9"/>
        <v>0</v>
      </c>
      <c r="H37" s="177">
        <f t="shared" si="10"/>
        <v>0</v>
      </c>
      <c r="I37" s="176"/>
      <c r="J37" s="176"/>
      <c r="K37" s="178"/>
      <c r="L37" s="178"/>
      <c r="M37" s="178"/>
      <c r="N37" s="179"/>
      <c r="O37" s="196">
        <f t="shared" ref="O37:O38" si="14">$P$3</f>
        <v>0</v>
      </c>
      <c r="P37" s="197"/>
      <c r="Q37" s="197"/>
    </row>
    <row r="38" spans="1:33" ht="15" customHeight="1" x14ac:dyDescent="0.2">
      <c r="A38" s="238">
        <v>25</v>
      </c>
      <c r="B38" s="233" t="s">
        <v>71</v>
      </c>
      <c r="C38" s="175"/>
      <c r="D38" s="175"/>
      <c r="E38" s="176">
        <f t="shared" si="1"/>
        <v>0</v>
      </c>
      <c r="F38" s="176"/>
      <c r="G38" s="176">
        <f t="shared" si="9"/>
        <v>0</v>
      </c>
      <c r="H38" s="177">
        <f t="shared" si="10"/>
        <v>0</v>
      </c>
      <c r="I38" s="176"/>
      <c r="J38" s="176"/>
      <c r="K38" s="178"/>
      <c r="L38" s="178"/>
      <c r="M38" s="178"/>
      <c r="N38" s="179"/>
      <c r="O38" s="196">
        <f t="shared" si="14"/>
        <v>0</v>
      </c>
      <c r="P38" s="197"/>
      <c r="Q38" s="197"/>
    </row>
    <row r="39" spans="1:33" s="78" customFormat="1" ht="15" customHeight="1" x14ac:dyDescent="0.2">
      <c r="A39" s="180">
        <v>26</v>
      </c>
      <c r="B39" s="145" t="s">
        <v>72</v>
      </c>
      <c r="C39" s="146"/>
      <c r="D39" s="146"/>
      <c r="E39" s="254">
        <f t="shared" si="1"/>
        <v>0.3125</v>
      </c>
      <c r="F39" s="147"/>
      <c r="G39" s="147">
        <f t="shared" si="9"/>
        <v>-0.33333333333333331</v>
      </c>
      <c r="H39" s="148">
        <f t="shared" si="10"/>
        <v>0</v>
      </c>
      <c r="I39" s="147"/>
      <c r="J39" s="147"/>
      <c r="K39" s="149"/>
      <c r="L39" s="149"/>
      <c r="M39" s="149"/>
      <c r="N39" s="150"/>
      <c r="O39" s="49">
        <f t="shared" ref="O39:O43" si="15">$P$2</f>
        <v>2.0833333333333332E-2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s="151" customFormat="1" ht="15" customHeight="1" x14ac:dyDescent="0.2">
      <c r="A40" s="180">
        <v>27</v>
      </c>
      <c r="B40" s="145" t="s">
        <v>73</v>
      </c>
      <c r="C40" s="146"/>
      <c r="D40" s="146"/>
      <c r="E40" s="254">
        <f t="shared" si="1"/>
        <v>0.3125</v>
      </c>
      <c r="F40" s="147"/>
      <c r="G40" s="147">
        <f t="shared" si="9"/>
        <v>-0.33333333333333331</v>
      </c>
      <c r="H40" s="148">
        <f t="shared" si="10"/>
        <v>0</v>
      </c>
      <c r="I40" s="147"/>
      <c r="J40" s="147"/>
      <c r="K40" s="149"/>
      <c r="L40" s="149"/>
      <c r="M40" s="149"/>
      <c r="N40" s="150"/>
      <c r="O40" s="49">
        <f t="shared" si="15"/>
        <v>2.0833333333333332E-2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ht="15" customHeight="1" x14ac:dyDescent="0.2">
      <c r="A41" s="180">
        <v>28</v>
      </c>
      <c r="B41" s="145" t="s">
        <v>75</v>
      </c>
      <c r="C41" s="146"/>
      <c r="D41" s="146"/>
      <c r="E41" s="254">
        <f t="shared" si="1"/>
        <v>0.3125</v>
      </c>
      <c r="F41" s="147"/>
      <c r="G41" s="147">
        <f t="shared" si="9"/>
        <v>-0.33333333333333331</v>
      </c>
      <c r="H41" s="148">
        <f t="shared" si="10"/>
        <v>0</v>
      </c>
      <c r="I41" s="147"/>
      <c r="J41" s="147"/>
      <c r="K41" s="149"/>
      <c r="L41" s="149"/>
      <c r="M41" s="149"/>
      <c r="N41" s="150"/>
      <c r="O41" s="49">
        <f t="shared" si="15"/>
        <v>2.0833333333333332E-2</v>
      </c>
    </row>
    <row r="42" spans="1:33" ht="15" customHeight="1" x14ac:dyDescent="0.2">
      <c r="A42" s="180">
        <v>29</v>
      </c>
      <c r="B42" s="145" t="s">
        <v>67</v>
      </c>
      <c r="C42" s="146"/>
      <c r="D42" s="146"/>
      <c r="E42" s="254">
        <f t="shared" si="1"/>
        <v>0.3125</v>
      </c>
      <c r="F42" s="147"/>
      <c r="G42" s="147">
        <f t="shared" si="9"/>
        <v>-0.33333333333333331</v>
      </c>
      <c r="H42" s="148">
        <f t="shared" si="10"/>
        <v>0</v>
      </c>
      <c r="I42" s="147"/>
      <c r="J42" s="147"/>
      <c r="K42" s="149"/>
      <c r="L42" s="149"/>
      <c r="M42" s="149"/>
      <c r="N42" s="150"/>
      <c r="O42" s="49">
        <f t="shared" si="15"/>
        <v>2.0833333333333332E-2</v>
      </c>
    </row>
    <row r="43" spans="1:33" s="3" customFormat="1" ht="15" customHeight="1" x14ac:dyDescent="0.2">
      <c r="A43" s="180">
        <v>30</v>
      </c>
      <c r="B43" s="145" t="s">
        <v>69</v>
      </c>
      <c r="C43" s="146"/>
      <c r="D43" s="146"/>
      <c r="E43" s="254">
        <f t="shared" si="1"/>
        <v>0.3125</v>
      </c>
      <c r="F43" s="147"/>
      <c r="G43" s="147">
        <f t="shared" si="9"/>
        <v>-0.33333333333333331</v>
      </c>
      <c r="H43" s="148">
        <f t="shared" si="10"/>
        <v>0</v>
      </c>
      <c r="I43" s="147"/>
      <c r="J43" s="147"/>
      <c r="K43" s="149"/>
      <c r="L43" s="149"/>
      <c r="M43" s="149"/>
      <c r="N43" s="193"/>
      <c r="O43" s="49">
        <f t="shared" si="15"/>
        <v>2.0833333333333332E-2</v>
      </c>
    </row>
    <row r="44" spans="1:33" ht="15" customHeight="1" x14ac:dyDescent="0.2">
      <c r="A44" s="238">
        <v>31</v>
      </c>
      <c r="B44" s="233" t="s">
        <v>70</v>
      </c>
      <c r="C44" s="175"/>
      <c r="D44" s="175"/>
      <c r="E44" s="176">
        <f t="shared" si="1"/>
        <v>0</v>
      </c>
      <c r="F44" s="176"/>
      <c r="G44" s="176">
        <f t="shared" ref="G44" si="16">D44-C44-O44-E44-F44</f>
        <v>0</v>
      </c>
      <c r="H44" s="177">
        <f t="shared" ref="H44" si="17">D44-C44-O44-E44-F44-G44</f>
        <v>0</v>
      </c>
      <c r="I44" s="176"/>
      <c r="J44" s="176"/>
      <c r="K44" s="178"/>
      <c r="L44" s="178"/>
      <c r="M44" s="178"/>
      <c r="N44" s="179"/>
      <c r="O44" s="196">
        <f>$P$3</f>
        <v>0</v>
      </c>
      <c r="P44" s="197"/>
      <c r="Q44" s="197"/>
      <c r="R44" s="246"/>
      <c r="S44" s="247"/>
      <c r="T44" s="248"/>
      <c r="U44" s="248"/>
      <c r="V44" s="249"/>
      <c r="W44" s="249"/>
      <c r="X44" s="249"/>
      <c r="Y44" s="250"/>
      <c r="Z44" s="249"/>
      <c r="AA44" s="249"/>
      <c r="AB44" s="251"/>
      <c r="AC44" s="251"/>
      <c r="AD44" s="251"/>
      <c r="AE44" s="252"/>
      <c r="AF44" s="196"/>
      <c r="AG44" s="197"/>
    </row>
    <row r="45" spans="1:33" ht="15" customHeight="1" x14ac:dyDescent="0.2">
      <c r="A45" s="75"/>
      <c r="B45" s="145"/>
      <c r="C45" s="66"/>
      <c r="D45" s="66"/>
      <c r="E45" s="67"/>
      <c r="F45" s="67"/>
      <c r="G45" s="67"/>
      <c r="H45" s="70"/>
      <c r="I45" s="67"/>
      <c r="J45" s="67"/>
      <c r="K45" s="10"/>
      <c r="L45" s="10"/>
      <c r="M45" s="10"/>
      <c r="N45" s="11"/>
      <c r="O45" s="49"/>
    </row>
    <row r="46" spans="1:33" s="134" customFormat="1" ht="15" customHeight="1" x14ac:dyDescent="0.2">
      <c r="A46" s="75"/>
      <c r="B46" s="145"/>
      <c r="C46" s="66"/>
      <c r="D46" s="66"/>
      <c r="E46" s="67"/>
      <c r="F46" s="67"/>
      <c r="G46" s="67"/>
      <c r="H46" s="70"/>
      <c r="I46" s="67"/>
      <c r="J46" s="67"/>
      <c r="K46" s="10"/>
      <c r="L46" s="10"/>
      <c r="M46" s="10"/>
      <c r="N46" s="11"/>
      <c r="O46" s="49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s="78" customFormat="1" ht="15" customHeight="1" x14ac:dyDescent="0.2">
      <c r="A47" s="75"/>
      <c r="B47" s="9"/>
      <c r="C47" s="66"/>
      <c r="D47" s="66"/>
      <c r="E47" s="67"/>
      <c r="F47" s="67"/>
      <c r="G47" s="67"/>
      <c r="H47" s="70"/>
      <c r="I47" s="67"/>
      <c r="J47" s="67"/>
      <c r="K47" s="10"/>
      <c r="L47" s="10"/>
      <c r="M47" s="10"/>
      <c r="N47" s="11"/>
      <c r="O47" s="49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ht="15" customHeight="1" x14ac:dyDescent="0.2">
      <c r="A48" s="75"/>
      <c r="B48" s="3"/>
      <c r="C48" s="66"/>
      <c r="D48" s="66"/>
      <c r="E48" s="67"/>
      <c r="F48" s="67"/>
      <c r="G48" s="67"/>
      <c r="H48" s="70"/>
      <c r="I48" s="67"/>
      <c r="J48" s="67"/>
      <c r="K48" s="10"/>
      <c r="L48" s="10"/>
      <c r="M48" s="10"/>
      <c r="N48" s="11"/>
      <c r="O48" s="49"/>
    </row>
    <row r="49" spans="1:15" ht="15" customHeight="1" x14ac:dyDescent="0.2">
      <c r="A49" s="75"/>
      <c r="B49" s="3"/>
      <c r="C49" s="66"/>
      <c r="D49" s="66"/>
      <c r="E49" s="67"/>
      <c r="F49" s="67"/>
      <c r="G49" s="67"/>
      <c r="H49" s="70"/>
      <c r="I49" s="67"/>
      <c r="J49" s="67"/>
      <c r="K49" s="10"/>
      <c r="L49" s="10"/>
      <c r="M49" s="10"/>
      <c r="N49" s="11"/>
      <c r="O49" s="49"/>
    </row>
    <row r="50" spans="1:15" ht="15" customHeight="1" x14ac:dyDescent="0.2">
      <c r="A50" s="75"/>
      <c r="B50" s="74"/>
      <c r="C50" s="66"/>
      <c r="D50" s="66"/>
      <c r="E50" s="67"/>
      <c r="F50" s="67"/>
      <c r="G50" s="67"/>
      <c r="H50" s="70"/>
      <c r="I50" s="67"/>
      <c r="J50" s="67"/>
      <c r="K50" s="10"/>
      <c r="L50" s="10"/>
      <c r="M50" s="10"/>
      <c r="N50" s="11"/>
      <c r="O50" s="49"/>
    </row>
    <row r="51" spans="1:15" ht="21.95" customHeight="1" x14ac:dyDescent="0.2">
      <c r="A51" s="299" t="s">
        <v>76</v>
      </c>
      <c r="B51" s="304"/>
      <c r="C51" s="305"/>
      <c r="D51" s="80"/>
      <c r="E51" s="81"/>
      <c r="F51" s="82">
        <f t="shared" ref="F51:M51" si="18">SUM(F13:F50)</f>
        <v>0</v>
      </c>
      <c r="G51" s="82">
        <f>SUM(G13:G50)</f>
        <v>-6.6666666666666643</v>
      </c>
      <c r="H51" s="70">
        <f t="shared" si="18"/>
        <v>0</v>
      </c>
      <c r="I51" s="153">
        <f t="shared" si="18"/>
        <v>0</v>
      </c>
      <c r="J51" s="153">
        <f t="shared" si="18"/>
        <v>0</v>
      </c>
      <c r="K51" s="85">
        <f t="shared" si="18"/>
        <v>0</v>
      </c>
      <c r="L51" s="85">
        <f t="shared" si="18"/>
        <v>0</v>
      </c>
      <c r="M51" s="85">
        <f t="shared" si="18"/>
        <v>0</v>
      </c>
      <c r="N51" s="86" t="s">
        <v>77</v>
      </c>
    </row>
    <row r="52" spans="1:15" ht="21.95" customHeight="1" x14ac:dyDescent="0.2">
      <c r="A52" s="299" t="s">
        <v>78</v>
      </c>
      <c r="B52" s="300"/>
      <c r="C52" s="300"/>
      <c r="D52" s="300"/>
      <c r="E52" s="301"/>
      <c r="F52" s="87"/>
      <c r="G52" s="87"/>
      <c r="H52" s="88"/>
      <c r="I52" s="295">
        <f>I51-J51</f>
        <v>0</v>
      </c>
      <c r="J52" s="296"/>
      <c r="K52" s="89"/>
      <c r="L52" s="89"/>
      <c r="M52" s="89"/>
      <c r="N52" s="90"/>
    </row>
    <row r="53" spans="1:15" ht="24.95" customHeight="1" x14ac:dyDescent="0.2">
      <c r="A53" s="297" t="s">
        <v>79</v>
      </c>
      <c r="B53" s="298"/>
      <c r="C53" s="91" t="s">
        <v>80</v>
      </c>
      <c r="D53" s="91" t="s">
        <v>81</v>
      </c>
      <c r="E53" s="91"/>
      <c r="F53" s="292" t="s">
        <v>82</v>
      </c>
      <c r="G53" s="293"/>
      <c r="H53" s="294"/>
      <c r="I53" s="92"/>
      <c r="J53" s="93"/>
      <c r="K53" s="93"/>
      <c r="L53" s="93"/>
      <c r="M53" s="94"/>
      <c r="N53" s="95" t="s">
        <v>83</v>
      </c>
    </row>
    <row r="54" spans="1:15" ht="11.25" customHeight="1" x14ac:dyDescent="0.2">
      <c r="A54" s="165"/>
      <c r="B54" s="166"/>
      <c r="C54" s="91"/>
      <c r="D54" s="91"/>
      <c r="E54" s="91"/>
      <c r="F54" s="96" t="s">
        <v>84</v>
      </c>
      <c r="G54" s="97" t="s">
        <v>52</v>
      </c>
      <c r="H54" s="98" t="s">
        <v>85</v>
      </c>
      <c r="I54" s="99"/>
      <c r="J54" s="100"/>
      <c r="K54" s="100"/>
      <c r="L54" s="100"/>
      <c r="M54" s="101"/>
      <c r="N54" s="102"/>
    </row>
    <row r="55" spans="1:15" ht="24.95" customHeight="1" x14ac:dyDescent="0.2">
      <c r="A55" s="290">
        <v>0</v>
      </c>
      <c r="B55" s="291"/>
      <c r="C55" s="103">
        <v>159</v>
      </c>
      <c r="D55" s="104">
        <f>A55/C55</f>
        <v>0</v>
      </c>
      <c r="E55" s="104"/>
      <c r="F55" s="105"/>
      <c r="G55" s="106"/>
      <c r="H55" s="107"/>
      <c r="I55" s="108" t="s">
        <v>32</v>
      </c>
      <c r="J55" s="109"/>
      <c r="K55" s="109"/>
      <c r="L55" s="109"/>
      <c r="M55" s="110"/>
      <c r="N55" s="111"/>
    </row>
  </sheetData>
  <mergeCells count="18">
    <mergeCell ref="O10:O11"/>
    <mergeCell ref="N10:N11"/>
    <mergeCell ref="M10:M11"/>
    <mergeCell ref="A51:C51"/>
    <mergeCell ref="A12:H12"/>
    <mergeCell ref="A55:B55"/>
    <mergeCell ref="F53:H53"/>
    <mergeCell ref="I52:J52"/>
    <mergeCell ref="A53:B53"/>
    <mergeCell ref="A52:E52"/>
    <mergeCell ref="A4:E5"/>
    <mergeCell ref="A10:A11"/>
    <mergeCell ref="B10:B11"/>
    <mergeCell ref="L10:L11"/>
    <mergeCell ref="B9:H9"/>
    <mergeCell ref="A7:B7"/>
    <mergeCell ref="G10:G11"/>
    <mergeCell ref="C7:G7"/>
  </mergeCells>
  <phoneticPr fontId="0" type="noConversion"/>
  <pageMargins left="0.78740157480314965" right="0" top="0.39370078740157483" bottom="0.39370078740157483" header="0.51181102362204722" footer="0.51181102362204722"/>
  <pageSetup paperSize="9" scale="64" orientation="landscape" horizontalDpi="36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0"/>
  <sheetViews>
    <sheetView zoomScaleNormal="100" workbookViewId="0">
      <pane ySplit="11" topLeftCell="A12" activePane="bottomLeft" state="frozen"/>
      <selection activeCell="K52" sqref="K52"/>
      <selection pane="bottomLeft" activeCell="P1" sqref="P1:T3"/>
    </sheetView>
  </sheetViews>
  <sheetFormatPr defaultRowHeight="12.75" x14ac:dyDescent="0.2"/>
  <cols>
    <col min="1" max="1" width="6.5703125" customWidth="1"/>
    <col min="2" max="2" width="4.140625" customWidth="1"/>
    <col min="3" max="8" width="6.5703125" customWidth="1"/>
    <col min="9" max="11" width="8.42578125" customWidth="1"/>
    <col min="12" max="12" width="10.42578125" customWidth="1"/>
    <col min="13" max="13" width="8.42578125" customWidth="1"/>
    <col min="14" max="14" width="32.42578125" customWidth="1"/>
    <col min="15" max="15" width="7.42578125" style="5" customWidth="1"/>
  </cols>
  <sheetData>
    <row r="1" spans="1:20" x14ac:dyDescent="0.2">
      <c r="P1" t="s">
        <v>35</v>
      </c>
      <c r="R1" t="s">
        <v>36</v>
      </c>
      <c r="T1" t="s">
        <v>37</v>
      </c>
    </row>
    <row r="2" spans="1:20" x14ac:dyDescent="0.2">
      <c r="A2" s="46"/>
      <c r="B2" s="45"/>
      <c r="H2" s="1" t="s">
        <v>0</v>
      </c>
      <c r="M2" s="3" t="s">
        <v>33</v>
      </c>
      <c r="N2" s="3" t="s">
        <v>34</v>
      </c>
      <c r="P2" s="242">
        <v>2.0833333333333332E-2</v>
      </c>
      <c r="R2" s="242">
        <v>0.3125</v>
      </c>
      <c r="T2" s="242">
        <v>0.27083333333333331</v>
      </c>
    </row>
    <row r="3" spans="1:20" x14ac:dyDescent="0.2">
      <c r="H3" s="135" t="s">
        <v>1</v>
      </c>
      <c r="I3" s="4"/>
      <c r="J3" s="4"/>
      <c r="K3" s="4"/>
      <c r="L3" s="4"/>
      <c r="M3" s="160"/>
      <c r="N3" s="160" t="s">
        <v>38</v>
      </c>
      <c r="P3" s="242">
        <v>0</v>
      </c>
      <c r="R3" s="242">
        <v>0</v>
      </c>
    </row>
    <row r="4" spans="1:20" x14ac:dyDescent="0.2">
      <c r="A4" s="268" t="s">
        <v>2</v>
      </c>
      <c r="B4" s="276"/>
      <c r="C4" s="276"/>
      <c r="D4" s="276"/>
      <c r="E4" s="276"/>
      <c r="H4" s="136" t="s">
        <v>3</v>
      </c>
      <c r="I4" s="13"/>
      <c r="J4" s="162"/>
      <c r="K4" s="162"/>
      <c r="L4" s="162"/>
      <c r="M4" s="161"/>
      <c r="N4" s="160" t="s">
        <v>39</v>
      </c>
    </row>
    <row r="5" spans="1:20" ht="12.75" customHeight="1" x14ac:dyDescent="0.2">
      <c r="A5" s="276"/>
      <c r="B5" s="276"/>
      <c r="C5" s="276"/>
      <c r="D5" s="276"/>
      <c r="E5" s="276"/>
      <c r="H5" s="138"/>
      <c r="I5" s="13"/>
      <c r="J5" s="162"/>
      <c r="K5" s="162"/>
      <c r="L5" s="162"/>
      <c r="M5" s="174" t="s">
        <v>40</v>
      </c>
      <c r="N5" s="170"/>
      <c r="O5" s="171"/>
      <c r="P5" s="170"/>
    </row>
    <row r="6" spans="1:20" x14ac:dyDescent="0.2">
      <c r="H6" s="139" t="s">
        <v>42</v>
      </c>
      <c r="I6" s="13"/>
      <c r="J6" s="162"/>
      <c r="K6" s="162"/>
      <c r="L6" s="162"/>
      <c r="M6" s="169" t="s">
        <v>41</v>
      </c>
      <c r="N6" s="172"/>
      <c r="O6" s="171"/>
      <c r="P6" s="170"/>
    </row>
    <row r="7" spans="1:20" ht="18" x14ac:dyDescent="0.25">
      <c r="A7" s="263">
        <f>maalis!A7</f>
        <v>2026</v>
      </c>
      <c r="B7" s="284"/>
      <c r="C7" s="287" t="s">
        <v>86</v>
      </c>
      <c r="D7" s="288"/>
      <c r="E7" s="289"/>
      <c r="F7" s="289"/>
      <c r="G7" s="289"/>
      <c r="H7" s="139" t="s">
        <v>45</v>
      </c>
      <c r="I7" s="13"/>
      <c r="J7" s="162"/>
      <c r="K7" s="162"/>
      <c r="L7" s="162"/>
      <c r="M7" s="173" t="s">
        <v>43</v>
      </c>
      <c r="N7" s="170"/>
      <c r="O7" s="171"/>
      <c r="P7" s="170"/>
    </row>
    <row r="8" spans="1:20" x14ac:dyDescent="0.2">
      <c r="I8" s="8"/>
      <c r="J8" s="8"/>
      <c r="K8" s="8"/>
      <c r="L8" s="8"/>
      <c r="M8" s="8"/>
    </row>
    <row r="9" spans="1:20" ht="26.25" customHeight="1" x14ac:dyDescent="0.2">
      <c r="A9" s="18" t="s">
        <v>5</v>
      </c>
      <c r="B9" s="283">
        <f>Yhteensä!B9</f>
        <v>0</v>
      </c>
      <c r="C9" s="283"/>
      <c r="D9" s="283"/>
      <c r="E9" s="283"/>
      <c r="F9" s="283"/>
      <c r="G9" s="283"/>
      <c r="H9" s="283"/>
      <c r="I9" s="113"/>
      <c r="J9" s="112"/>
      <c r="K9" s="167"/>
      <c r="L9" s="167"/>
      <c r="M9" s="167"/>
      <c r="N9" s="168"/>
    </row>
    <row r="10" spans="1:20" ht="13.5" customHeight="1" x14ac:dyDescent="0.2">
      <c r="A10" s="277" t="s">
        <v>46</v>
      </c>
      <c r="B10" s="279" t="s">
        <v>47</v>
      </c>
      <c r="C10" s="114" t="s">
        <v>48</v>
      </c>
      <c r="D10" s="114" t="s">
        <v>49</v>
      </c>
      <c r="E10" s="115" t="s">
        <v>50</v>
      </c>
      <c r="F10" s="116" t="s">
        <v>51</v>
      </c>
      <c r="G10" s="285" t="s">
        <v>52</v>
      </c>
      <c r="H10" s="117" t="s">
        <v>53</v>
      </c>
      <c r="I10" s="118" t="s">
        <v>54</v>
      </c>
      <c r="J10" s="119" t="s">
        <v>54</v>
      </c>
      <c r="K10" s="163" t="s">
        <v>55</v>
      </c>
      <c r="L10" s="281" t="s">
        <v>13</v>
      </c>
      <c r="M10" s="281" t="s">
        <v>56</v>
      </c>
      <c r="N10" s="303" t="s">
        <v>57</v>
      </c>
      <c r="O10" s="302" t="s">
        <v>58</v>
      </c>
      <c r="P10" s="2"/>
      <c r="Q10" s="2"/>
    </row>
    <row r="11" spans="1:20" x14ac:dyDescent="0.2">
      <c r="A11" s="309"/>
      <c r="B11" s="310"/>
      <c r="C11" s="120" t="s">
        <v>59</v>
      </c>
      <c r="D11" s="120" t="s">
        <v>59</v>
      </c>
      <c r="E11" s="121" t="s">
        <v>60</v>
      </c>
      <c r="F11" s="122" t="s">
        <v>61</v>
      </c>
      <c r="G11" s="286"/>
      <c r="H11" s="123" t="s">
        <v>62</v>
      </c>
      <c r="I11" s="124" t="s">
        <v>63</v>
      </c>
      <c r="J11" s="125" t="s">
        <v>64</v>
      </c>
      <c r="K11" s="126" t="s">
        <v>65</v>
      </c>
      <c r="L11" s="282"/>
      <c r="M11" s="282"/>
      <c r="N11" s="303"/>
      <c r="O11" s="302"/>
    </row>
    <row r="12" spans="1:20" ht="15" customHeight="1" x14ac:dyDescent="0.2">
      <c r="A12" s="311"/>
      <c r="B12" s="312"/>
      <c r="C12" s="312"/>
      <c r="D12" s="313"/>
      <c r="E12" s="314"/>
      <c r="F12" s="127"/>
      <c r="G12" s="128"/>
      <c r="H12" s="129"/>
      <c r="I12" s="130"/>
      <c r="J12" s="131"/>
      <c r="K12" s="132"/>
      <c r="L12" s="132"/>
      <c r="M12" s="132"/>
      <c r="N12" s="133" t="s">
        <v>66</v>
      </c>
      <c r="O12" s="79"/>
    </row>
    <row r="13" spans="1:20" ht="15" customHeight="1" x14ac:dyDescent="0.2">
      <c r="A13" s="76"/>
      <c r="B13" s="9"/>
      <c r="C13" s="66"/>
      <c r="D13" s="66"/>
      <c r="E13" s="67"/>
      <c r="F13" s="68"/>
      <c r="G13" s="69"/>
      <c r="H13" s="70"/>
      <c r="I13" s="55"/>
      <c r="J13" s="56"/>
      <c r="K13" s="10"/>
      <c r="L13" s="10"/>
      <c r="M13" s="10"/>
      <c r="N13" s="11"/>
      <c r="O13" s="48"/>
    </row>
    <row r="14" spans="1:20" ht="15" customHeight="1" x14ac:dyDescent="0.2">
      <c r="A14" s="238">
        <v>1</v>
      </c>
      <c r="B14" s="233" t="s">
        <v>71</v>
      </c>
      <c r="C14" s="175"/>
      <c r="D14" s="175"/>
      <c r="E14" s="176">
        <f t="shared" ref="E14:E41" si="0">IF(OR(B14="Ma",B14="Ti",B14="Ke",B14="To",B14="Pe"),$R$2,IF(OR(B14="La",B14="Su"),$R$3,""))</f>
        <v>0</v>
      </c>
      <c r="F14" s="176"/>
      <c r="G14" s="176">
        <f>D14-C14-O14-E14-F14</f>
        <v>0</v>
      </c>
      <c r="H14" s="177">
        <f>D14-C14-O14-E14-F14-G14</f>
        <v>0</v>
      </c>
      <c r="I14" s="176"/>
      <c r="J14" s="176"/>
      <c r="K14" s="178"/>
      <c r="L14" s="178"/>
      <c r="M14" s="178"/>
      <c r="N14" s="179"/>
      <c r="O14" s="254">
        <f>IF(OR(B14="Ma",B14="Ti",B14="Ke",B14="To",B14="Pe"),$P$2,IF(OR(B14="La",B14="Su"),$P$3,""))</f>
        <v>0</v>
      </c>
      <c r="P14" s="197"/>
      <c r="Q14" s="197"/>
    </row>
    <row r="15" spans="1:20" s="151" customFormat="1" ht="15" customHeight="1" x14ac:dyDescent="0.2">
      <c r="A15" s="184">
        <v>2</v>
      </c>
      <c r="B15" s="145" t="s">
        <v>72</v>
      </c>
      <c r="C15" s="146"/>
      <c r="D15" s="146"/>
      <c r="E15" s="254">
        <f t="shared" si="0"/>
        <v>0.3125</v>
      </c>
      <c r="F15" s="147"/>
      <c r="G15" s="147">
        <f>D15-C15-O15-E15-F15</f>
        <v>-0.33333333333333331</v>
      </c>
      <c r="H15" s="148">
        <f>D15-C15-O15-E15-F15-G15</f>
        <v>0</v>
      </c>
      <c r="I15" s="147"/>
      <c r="J15" s="147"/>
      <c r="K15" s="149"/>
      <c r="L15" s="149"/>
      <c r="M15" s="149"/>
      <c r="N15" s="150"/>
      <c r="O15" s="254">
        <f t="shared" ref="O15:O41" si="1">IF(OR(B15="Ma",B15="Ti",B15="Ke",B15="To",B15="Pe"),$P$2,IF(OR(B15="La",B15="Su"),$P$3,""))</f>
        <v>2.0833333333333332E-2</v>
      </c>
      <c r="P15"/>
      <c r="Q15"/>
    </row>
    <row r="16" spans="1:20" s="151" customFormat="1" ht="15" customHeight="1" x14ac:dyDescent="0.2">
      <c r="A16" s="184">
        <v>3</v>
      </c>
      <c r="B16" s="145" t="s">
        <v>73</v>
      </c>
      <c r="C16" s="146"/>
      <c r="D16" s="146"/>
      <c r="E16" s="254">
        <f t="shared" si="0"/>
        <v>0.3125</v>
      </c>
      <c r="F16" s="147"/>
      <c r="G16" s="147">
        <f t="shared" ref="G16:G18" si="2">D16-C16-O16-E16-F16</f>
        <v>-0.33333333333333331</v>
      </c>
      <c r="H16" s="148">
        <f t="shared" ref="H16:H18" si="3">D16-C16-O16-E16-F16-G16</f>
        <v>0</v>
      </c>
      <c r="I16" s="147"/>
      <c r="J16" s="147"/>
      <c r="K16" s="149"/>
      <c r="L16" s="149"/>
      <c r="M16" s="149"/>
      <c r="N16" s="150"/>
      <c r="O16" s="254">
        <f t="shared" si="1"/>
        <v>2.0833333333333332E-2</v>
      </c>
      <c r="P16"/>
      <c r="Q16"/>
    </row>
    <row r="17" spans="1:20" s="151" customFormat="1" ht="15" customHeight="1" x14ac:dyDescent="0.2">
      <c r="A17" s="184">
        <v>4</v>
      </c>
      <c r="B17" s="145" t="s">
        <v>75</v>
      </c>
      <c r="C17" s="146"/>
      <c r="D17" s="146"/>
      <c r="E17" s="254">
        <f t="shared" si="0"/>
        <v>0.3125</v>
      </c>
      <c r="F17" s="147"/>
      <c r="G17" s="147">
        <f t="shared" si="2"/>
        <v>-0.33333333333333331</v>
      </c>
      <c r="H17" s="148">
        <f t="shared" si="3"/>
        <v>0</v>
      </c>
      <c r="I17" s="147"/>
      <c r="J17" s="147"/>
      <c r="K17" s="149"/>
      <c r="L17" s="149"/>
      <c r="M17" s="149"/>
      <c r="N17" s="150"/>
      <c r="O17" s="254">
        <f t="shared" si="1"/>
        <v>2.0833333333333332E-2</v>
      </c>
      <c r="P17"/>
      <c r="Q17"/>
    </row>
    <row r="18" spans="1:20" ht="15" customHeight="1" x14ac:dyDescent="0.2">
      <c r="A18" s="184">
        <v>5</v>
      </c>
      <c r="B18" s="145" t="s">
        <v>67</v>
      </c>
      <c r="C18" s="146"/>
      <c r="D18" s="146"/>
      <c r="E18" s="254">
        <f t="shared" si="0"/>
        <v>0.3125</v>
      </c>
      <c r="F18" s="147"/>
      <c r="G18" s="147">
        <f t="shared" si="2"/>
        <v>-0.33333333333333331</v>
      </c>
      <c r="H18" s="148">
        <f t="shared" si="3"/>
        <v>0</v>
      </c>
      <c r="I18" s="147"/>
      <c r="J18" s="147"/>
      <c r="K18" s="149"/>
      <c r="L18" s="149"/>
      <c r="M18" s="149"/>
      <c r="N18" s="150"/>
      <c r="O18" s="254">
        <f t="shared" si="1"/>
        <v>2.0833333333333332E-2</v>
      </c>
    </row>
    <row r="19" spans="1:20" s="3" customFormat="1" ht="15" customHeight="1" x14ac:dyDescent="0.2">
      <c r="A19" s="184">
        <v>6</v>
      </c>
      <c r="B19" s="145" t="s">
        <v>69</v>
      </c>
      <c r="C19" s="146"/>
      <c r="D19" s="146"/>
      <c r="E19" s="254">
        <f t="shared" si="0"/>
        <v>0.3125</v>
      </c>
      <c r="F19" s="147"/>
      <c r="G19" s="147">
        <f>D19-C19-O19-E19-F19</f>
        <v>-0.33333333333333331</v>
      </c>
      <c r="H19" s="148">
        <f>D19-C19-O19-E19-F19-G19</f>
        <v>0</v>
      </c>
      <c r="I19" s="147"/>
      <c r="J19" s="147"/>
      <c r="K19" s="149"/>
      <c r="L19" s="149"/>
      <c r="M19" s="149"/>
      <c r="N19" s="193"/>
      <c r="O19" s="254">
        <f t="shared" si="1"/>
        <v>2.0833333333333332E-2</v>
      </c>
    </row>
    <row r="20" spans="1:20" ht="15" customHeight="1" x14ac:dyDescent="0.2">
      <c r="A20" s="238">
        <v>7</v>
      </c>
      <c r="B20" s="233" t="s">
        <v>70</v>
      </c>
      <c r="C20" s="175"/>
      <c r="D20" s="175"/>
      <c r="E20" s="176">
        <f t="shared" si="0"/>
        <v>0</v>
      </c>
      <c r="F20" s="176"/>
      <c r="G20" s="176">
        <f t="shared" ref="G20:G40" si="4">D20-C20-O20-E20-F20</f>
        <v>0</v>
      </c>
      <c r="H20" s="177">
        <f t="shared" ref="H20:H40" si="5">D20-C20-O20-E20-F20-G20</f>
        <v>0</v>
      </c>
      <c r="I20" s="176"/>
      <c r="J20" s="176"/>
      <c r="K20" s="178"/>
      <c r="L20" s="178"/>
      <c r="M20" s="178"/>
      <c r="N20" s="179"/>
      <c r="O20" s="254">
        <f t="shared" si="1"/>
        <v>0</v>
      </c>
      <c r="P20" s="197"/>
      <c r="Q20" s="197"/>
    </row>
    <row r="21" spans="1:20" ht="15" customHeight="1" x14ac:dyDescent="0.2">
      <c r="A21" s="238">
        <v>8</v>
      </c>
      <c r="B21" s="233" t="s">
        <v>71</v>
      </c>
      <c r="C21" s="175"/>
      <c r="D21" s="175"/>
      <c r="E21" s="176">
        <f t="shared" si="0"/>
        <v>0</v>
      </c>
      <c r="F21" s="176"/>
      <c r="G21" s="176">
        <f t="shared" si="4"/>
        <v>0</v>
      </c>
      <c r="H21" s="177">
        <f t="shared" si="5"/>
        <v>0</v>
      </c>
      <c r="I21" s="176"/>
      <c r="J21" s="176"/>
      <c r="K21" s="178"/>
      <c r="L21" s="178"/>
      <c r="M21" s="178"/>
      <c r="N21" s="179"/>
      <c r="O21" s="254">
        <f t="shared" si="1"/>
        <v>0</v>
      </c>
      <c r="P21" s="197"/>
      <c r="Q21" s="197"/>
      <c r="R21" s="246"/>
      <c r="S21" s="247"/>
      <c r="T21" s="248"/>
    </row>
    <row r="22" spans="1:20" s="151" customFormat="1" ht="15" customHeight="1" x14ac:dyDescent="0.2">
      <c r="A22" s="184">
        <v>9</v>
      </c>
      <c r="B22" s="145" t="s">
        <v>72</v>
      </c>
      <c r="C22" s="146"/>
      <c r="D22" s="146"/>
      <c r="E22" s="254">
        <f t="shared" si="0"/>
        <v>0.3125</v>
      </c>
      <c r="F22" s="147"/>
      <c r="G22" s="147">
        <f t="shared" si="4"/>
        <v>-0.33333333333333331</v>
      </c>
      <c r="H22" s="148">
        <f t="shared" si="5"/>
        <v>0</v>
      </c>
      <c r="I22" s="147"/>
      <c r="J22" s="147"/>
      <c r="K22" s="149"/>
      <c r="L22" s="149"/>
      <c r="M22" s="149"/>
      <c r="N22" s="150"/>
      <c r="O22" s="254">
        <f t="shared" si="1"/>
        <v>2.0833333333333332E-2</v>
      </c>
      <c r="P22"/>
      <c r="Q22"/>
    </row>
    <row r="23" spans="1:20" s="151" customFormat="1" ht="15" customHeight="1" x14ac:dyDescent="0.2">
      <c r="A23" s="184">
        <v>10</v>
      </c>
      <c r="B23" s="145" t="s">
        <v>73</v>
      </c>
      <c r="C23" s="146"/>
      <c r="D23" s="146"/>
      <c r="E23" s="254">
        <f t="shared" si="0"/>
        <v>0.3125</v>
      </c>
      <c r="F23" s="147"/>
      <c r="G23" s="147">
        <f t="shared" si="4"/>
        <v>-0.33333333333333331</v>
      </c>
      <c r="H23" s="148">
        <f t="shared" si="5"/>
        <v>0</v>
      </c>
      <c r="I23" s="147"/>
      <c r="J23" s="147"/>
      <c r="K23" s="149"/>
      <c r="L23" s="149"/>
      <c r="M23" s="149"/>
      <c r="N23" s="193"/>
      <c r="O23" s="254">
        <f t="shared" si="1"/>
        <v>2.0833333333333332E-2</v>
      </c>
      <c r="P23" s="3"/>
      <c r="Q23" s="3"/>
    </row>
    <row r="24" spans="1:20" ht="15" customHeight="1" x14ac:dyDescent="0.2">
      <c r="A24" s="184">
        <v>11</v>
      </c>
      <c r="B24" s="145" t="s">
        <v>75</v>
      </c>
      <c r="C24" s="146"/>
      <c r="D24" s="146"/>
      <c r="E24" s="254">
        <f t="shared" si="0"/>
        <v>0.3125</v>
      </c>
      <c r="F24" s="147"/>
      <c r="G24" s="147">
        <f t="shared" si="4"/>
        <v>-0.33333333333333331</v>
      </c>
      <c r="H24" s="148">
        <f t="shared" si="5"/>
        <v>0</v>
      </c>
      <c r="I24" s="147"/>
      <c r="J24" s="147"/>
      <c r="K24" s="149"/>
      <c r="L24" s="149"/>
      <c r="M24" s="149"/>
      <c r="N24" s="193"/>
      <c r="O24" s="254">
        <f t="shared" si="1"/>
        <v>2.0833333333333332E-2</v>
      </c>
      <c r="P24" s="3"/>
      <c r="Q24" s="3"/>
    </row>
    <row r="25" spans="1:20" ht="15" customHeight="1" x14ac:dyDescent="0.2">
      <c r="A25" s="184">
        <v>12</v>
      </c>
      <c r="B25" s="145" t="s">
        <v>67</v>
      </c>
      <c r="C25" s="146"/>
      <c r="D25" s="146"/>
      <c r="E25" s="254">
        <f t="shared" si="0"/>
        <v>0.3125</v>
      </c>
      <c r="F25" s="147"/>
      <c r="G25" s="147">
        <f t="shared" si="4"/>
        <v>-0.33333333333333331</v>
      </c>
      <c r="H25" s="148">
        <f t="shared" si="5"/>
        <v>0</v>
      </c>
      <c r="I25" s="147"/>
      <c r="J25" s="147"/>
      <c r="K25" s="149"/>
      <c r="L25" s="149"/>
      <c r="M25" s="149"/>
      <c r="N25" s="150"/>
      <c r="O25" s="254">
        <f t="shared" si="1"/>
        <v>2.0833333333333332E-2</v>
      </c>
    </row>
    <row r="26" spans="1:20" s="3" customFormat="1" ht="15" customHeight="1" x14ac:dyDescent="0.2">
      <c r="A26" s="184">
        <v>13</v>
      </c>
      <c r="B26" s="145" t="s">
        <v>69</v>
      </c>
      <c r="C26" s="146"/>
      <c r="D26" s="146"/>
      <c r="E26" s="254">
        <f t="shared" si="0"/>
        <v>0.3125</v>
      </c>
      <c r="F26" s="147"/>
      <c r="G26" s="147">
        <f t="shared" si="4"/>
        <v>-0.33333333333333331</v>
      </c>
      <c r="H26" s="148">
        <f t="shared" si="5"/>
        <v>0</v>
      </c>
      <c r="I26" s="147"/>
      <c r="J26" s="147"/>
      <c r="K26" s="149"/>
      <c r="L26" s="149"/>
      <c r="M26" s="149"/>
      <c r="N26" s="193"/>
      <c r="O26" s="254">
        <f t="shared" si="1"/>
        <v>2.0833333333333332E-2</v>
      </c>
    </row>
    <row r="27" spans="1:20" ht="15" customHeight="1" x14ac:dyDescent="0.2">
      <c r="A27" s="238">
        <v>14</v>
      </c>
      <c r="B27" s="233" t="s">
        <v>70</v>
      </c>
      <c r="C27" s="175"/>
      <c r="D27" s="175"/>
      <c r="E27" s="176">
        <f t="shared" si="0"/>
        <v>0</v>
      </c>
      <c r="F27" s="176"/>
      <c r="G27" s="176">
        <f t="shared" si="4"/>
        <v>0</v>
      </c>
      <c r="H27" s="177">
        <f t="shared" si="5"/>
        <v>0</v>
      </c>
      <c r="I27" s="176"/>
      <c r="J27" s="176"/>
      <c r="K27" s="178"/>
      <c r="L27" s="178"/>
      <c r="M27" s="178"/>
      <c r="N27" s="179"/>
      <c r="O27" s="254">
        <f t="shared" si="1"/>
        <v>0</v>
      </c>
      <c r="P27" s="197"/>
      <c r="Q27" s="197"/>
    </row>
    <row r="28" spans="1:20" ht="15" customHeight="1" x14ac:dyDescent="0.2">
      <c r="A28" s="238">
        <v>15</v>
      </c>
      <c r="B28" s="233" t="s">
        <v>71</v>
      </c>
      <c r="C28" s="175"/>
      <c r="D28" s="175"/>
      <c r="E28" s="176">
        <f t="shared" si="0"/>
        <v>0</v>
      </c>
      <c r="F28" s="176"/>
      <c r="G28" s="176">
        <f t="shared" si="4"/>
        <v>0</v>
      </c>
      <c r="H28" s="177">
        <f t="shared" si="5"/>
        <v>0</v>
      </c>
      <c r="I28" s="176"/>
      <c r="J28" s="176"/>
      <c r="K28" s="178"/>
      <c r="L28" s="178"/>
      <c r="M28" s="178"/>
      <c r="N28" s="179"/>
      <c r="O28" s="254">
        <f t="shared" si="1"/>
        <v>0</v>
      </c>
      <c r="P28" s="197"/>
      <c r="Q28" s="197"/>
      <c r="R28" s="246"/>
      <c r="S28" s="247"/>
      <c r="T28" s="248"/>
    </row>
    <row r="29" spans="1:20" s="151" customFormat="1" ht="15" customHeight="1" x14ac:dyDescent="0.2">
      <c r="A29" s="184">
        <v>16</v>
      </c>
      <c r="B29" s="145" t="s">
        <v>72</v>
      </c>
      <c r="C29" s="146"/>
      <c r="D29" s="146"/>
      <c r="E29" s="254">
        <f t="shared" si="0"/>
        <v>0.3125</v>
      </c>
      <c r="F29" s="147"/>
      <c r="G29" s="147">
        <f t="shared" si="4"/>
        <v>-0.33333333333333331</v>
      </c>
      <c r="H29" s="148">
        <f t="shared" si="5"/>
        <v>0</v>
      </c>
      <c r="I29" s="147"/>
      <c r="J29" s="147"/>
      <c r="K29" s="149"/>
      <c r="L29" s="149"/>
      <c r="M29" s="149"/>
      <c r="N29" s="150"/>
      <c r="O29" s="254">
        <f t="shared" si="1"/>
        <v>2.0833333333333332E-2</v>
      </c>
      <c r="P29"/>
      <c r="Q29"/>
    </row>
    <row r="30" spans="1:20" s="151" customFormat="1" ht="15" customHeight="1" x14ac:dyDescent="0.2">
      <c r="A30" s="184">
        <v>17</v>
      </c>
      <c r="B30" s="145" t="s">
        <v>73</v>
      </c>
      <c r="C30" s="146"/>
      <c r="D30" s="146"/>
      <c r="E30" s="254">
        <f t="shared" si="0"/>
        <v>0.3125</v>
      </c>
      <c r="F30" s="147"/>
      <c r="G30" s="147">
        <f t="shared" si="4"/>
        <v>-0.33333333333333331</v>
      </c>
      <c r="H30" s="148">
        <f t="shared" si="5"/>
        <v>0</v>
      </c>
      <c r="I30" s="147"/>
      <c r="J30" s="147"/>
      <c r="K30" s="149"/>
      <c r="L30" s="149"/>
      <c r="M30" s="149"/>
      <c r="N30" s="150"/>
      <c r="O30" s="254">
        <f t="shared" si="1"/>
        <v>2.0833333333333332E-2</v>
      </c>
      <c r="P30" s="3"/>
      <c r="Q30" s="3"/>
    </row>
    <row r="31" spans="1:20" ht="15" customHeight="1" x14ac:dyDescent="0.2">
      <c r="A31" s="184">
        <v>18</v>
      </c>
      <c r="B31" s="145" t="s">
        <v>75</v>
      </c>
      <c r="C31" s="146"/>
      <c r="D31" s="146"/>
      <c r="E31" s="254">
        <f t="shared" si="0"/>
        <v>0.3125</v>
      </c>
      <c r="F31" s="147"/>
      <c r="G31" s="147">
        <f t="shared" si="4"/>
        <v>-0.33333333333333331</v>
      </c>
      <c r="H31" s="148">
        <f t="shared" si="5"/>
        <v>0</v>
      </c>
      <c r="I31" s="147"/>
      <c r="J31" s="147"/>
      <c r="K31" s="149"/>
      <c r="L31" s="149"/>
      <c r="M31" s="149"/>
      <c r="N31" s="150"/>
      <c r="O31" s="254">
        <f t="shared" si="1"/>
        <v>2.0833333333333332E-2</v>
      </c>
      <c r="P31" s="3"/>
      <c r="Q31" s="3"/>
    </row>
    <row r="32" spans="1:20" ht="15" customHeight="1" x14ac:dyDescent="0.2">
      <c r="A32" s="184">
        <v>19</v>
      </c>
      <c r="B32" s="145" t="s">
        <v>67</v>
      </c>
      <c r="C32" s="146"/>
      <c r="D32" s="146"/>
      <c r="E32" s="254">
        <f t="shared" si="0"/>
        <v>0.3125</v>
      </c>
      <c r="F32" s="147"/>
      <c r="G32" s="147">
        <f t="shared" si="4"/>
        <v>-0.33333333333333331</v>
      </c>
      <c r="H32" s="148">
        <f t="shared" si="5"/>
        <v>0</v>
      </c>
      <c r="I32" s="147"/>
      <c r="J32" s="147"/>
      <c r="K32" s="149"/>
      <c r="L32" s="149"/>
      <c r="M32" s="149"/>
      <c r="N32" s="150"/>
      <c r="O32" s="254">
        <f t="shared" si="1"/>
        <v>2.0833333333333332E-2</v>
      </c>
      <c r="P32" s="3"/>
      <c r="Q32" s="3"/>
    </row>
    <row r="33" spans="1:20" s="3" customFormat="1" ht="15" customHeight="1" x14ac:dyDescent="0.2">
      <c r="A33" s="184">
        <v>20</v>
      </c>
      <c r="B33" s="145" t="s">
        <v>69</v>
      </c>
      <c r="C33" s="146"/>
      <c r="D33" s="146"/>
      <c r="E33" s="254">
        <f t="shared" si="0"/>
        <v>0.3125</v>
      </c>
      <c r="F33" s="147"/>
      <c r="G33" s="147">
        <f t="shared" si="4"/>
        <v>-0.33333333333333331</v>
      </c>
      <c r="H33" s="148">
        <f t="shared" si="5"/>
        <v>0</v>
      </c>
      <c r="I33" s="147"/>
      <c r="J33" s="147"/>
      <c r="K33" s="149"/>
      <c r="L33" s="149"/>
      <c r="M33" s="149"/>
      <c r="N33" s="150"/>
      <c r="O33" s="254">
        <f t="shared" si="1"/>
        <v>2.0833333333333332E-2</v>
      </c>
    </row>
    <row r="34" spans="1:20" ht="15" customHeight="1" x14ac:dyDescent="0.2">
      <c r="A34" s="238">
        <v>21</v>
      </c>
      <c r="B34" s="233" t="s">
        <v>70</v>
      </c>
      <c r="C34" s="175"/>
      <c r="D34" s="175"/>
      <c r="E34" s="176">
        <f t="shared" si="0"/>
        <v>0</v>
      </c>
      <c r="F34" s="176"/>
      <c r="G34" s="176">
        <f t="shared" si="4"/>
        <v>0</v>
      </c>
      <c r="H34" s="177">
        <f t="shared" si="5"/>
        <v>0</v>
      </c>
      <c r="I34" s="176"/>
      <c r="J34" s="176"/>
      <c r="K34" s="178"/>
      <c r="L34" s="178"/>
      <c r="M34" s="178"/>
      <c r="N34" s="179"/>
      <c r="O34" s="254">
        <f t="shared" si="1"/>
        <v>0</v>
      </c>
      <c r="P34" s="197"/>
      <c r="Q34" s="197"/>
    </row>
    <row r="35" spans="1:20" ht="15" customHeight="1" x14ac:dyDescent="0.2">
      <c r="A35" s="238">
        <v>22</v>
      </c>
      <c r="B35" s="233" t="s">
        <v>71</v>
      </c>
      <c r="C35" s="175"/>
      <c r="D35" s="175"/>
      <c r="E35" s="176">
        <f t="shared" si="0"/>
        <v>0</v>
      </c>
      <c r="F35" s="176"/>
      <c r="G35" s="176">
        <f t="shared" si="4"/>
        <v>0</v>
      </c>
      <c r="H35" s="177">
        <f t="shared" si="5"/>
        <v>0</v>
      </c>
      <c r="I35" s="176"/>
      <c r="J35" s="176"/>
      <c r="K35" s="178"/>
      <c r="L35" s="178"/>
      <c r="M35" s="178"/>
      <c r="N35" s="179"/>
      <c r="O35" s="254">
        <f t="shared" si="1"/>
        <v>0</v>
      </c>
      <c r="P35" s="197"/>
      <c r="Q35" s="197"/>
      <c r="R35" s="246"/>
      <c r="S35" s="247"/>
      <c r="T35" s="248"/>
    </row>
    <row r="36" spans="1:20" s="151" customFormat="1" ht="15" customHeight="1" x14ac:dyDescent="0.2">
      <c r="A36" s="184">
        <v>23</v>
      </c>
      <c r="B36" s="145" t="s">
        <v>72</v>
      </c>
      <c r="C36" s="146"/>
      <c r="D36" s="146"/>
      <c r="E36" s="254">
        <f t="shared" si="0"/>
        <v>0.3125</v>
      </c>
      <c r="F36" s="147"/>
      <c r="G36" s="147">
        <f t="shared" si="4"/>
        <v>-0.33333333333333331</v>
      </c>
      <c r="H36" s="148">
        <f t="shared" si="5"/>
        <v>0</v>
      </c>
      <c r="I36" s="147"/>
      <c r="J36" s="147"/>
      <c r="K36" s="149"/>
      <c r="L36" s="149"/>
      <c r="M36" s="149"/>
      <c r="N36" s="150"/>
      <c r="O36" s="254">
        <f t="shared" si="1"/>
        <v>2.0833333333333332E-2</v>
      </c>
      <c r="P36"/>
      <c r="Q36"/>
    </row>
    <row r="37" spans="1:20" s="151" customFormat="1" ht="15" customHeight="1" x14ac:dyDescent="0.2">
      <c r="A37" s="184">
        <v>24</v>
      </c>
      <c r="B37" s="145" t="s">
        <v>73</v>
      </c>
      <c r="C37" s="146"/>
      <c r="D37" s="146"/>
      <c r="E37" s="254">
        <f t="shared" si="0"/>
        <v>0.3125</v>
      </c>
      <c r="F37" s="147"/>
      <c r="G37" s="147">
        <f t="shared" si="4"/>
        <v>-0.33333333333333331</v>
      </c>
      <c r="H37" s="148">
        <f t="shared" si="5"/>
        <v>0</v>
      </c>
      <c r="I37" s="147"/>
      <c r="J37" s="147"/>
      <c r="K37" s="149"/>
      <c r="L37" s="149"/>
      <c r="M37" s="149"/>
      <c r="N37" s="150"/>
      <c r="O37" s="254">
        <f t="shared" si="1"/>
        <v>2.0833333333333332E-2</v>
      </c>
      <c r="P37" s="3"/>
      <c r="Q37" s="3"/>
    </row>
    <row r="38" spans="1:20" ht="15" customHeight="1" x14ac:dyDescent="0.2">
      <c r="A38" s="184">
        <v>25</v>
      </c>
      <c r="B38" s="145" t="s">
        <v>75</v>
      </c>
      <c r="C38" s="146"/>
      <c r="D38" s="146"/>
      <c r="E38" s="254">
        <f t="shared" si="0"/>
        <v>0.3125</v>
      </c>
      <c r="F38" s="147"/>
      <c r="G38" s="147">
        <f t="shared" si="4"/>
        <v>-0.33333333333333331</v>
      </c>
      <c r="H38" s="148">
        <f t="shared" si="5"/>
        <v>0</v>
      </c>
      <c r="I38" s="147"/>
      <c r="J38" s="147"/>
      <c r="K38" s="149"/>
      <c r="L38" s="149"/>
      <c r="M38" s="149"/>
      <c r="N38" s="150"/>
      <c r="O38" s="254">
        <f t="shared" si="1"/>
        <v>2.0833333333333332E-2</v>
      </c>
      <c r="P38" s="3"/>
      <c r="Q38" s="3"/>
    </row>
    <row r="39" spans="1:20" ht="15" customHeight="1" x14ac:dyDescent="0.2">
      <c r="A39" s="184">
        <v>26</v>
      </c>
      <c r="B39" s="145" t="s">
        <v>67</v>
      </c>
      <c r="C39" s="146"/>
      <c r="D39" s="146"/>
      <c r="E39" s="254">
        <f t="shared" si="0"/>
        <v>0.3125</v>
      </c>
      <c r="F39" s="147"/>
      <c r="G39" s="147">
        <f t="shared" si="4"/>
        <v>-0.33333333333333331</v>
      </c>
      <c r="H39" s="148">
        <f t="shared" si="5"/>
        <v>0</v>
      </c>
      <c r="I39" s="147"/>
      <c r="J39" s="147"/>
      <c r="K39" s="149"/>
      <c r="L39" s="149"/>
      <c r="M39" s="149"/>
      <c r="N39" s="150"/>
      <c r="O39" s="254">
        <f t="shared" si="1"/>
        <v>2.0833333333333332E-2</v>
      </c>
    </row>
    <row r="40" spans="1:20" s="3" customFormat="1" ht="15" customHeight="1" x14ac:dyDescent="0.2">
      <c r="A40" s="184">
        <v>27</v>
      </c>
      <c r="B40" s="145" t="s">
        <v>69</v>
      </c>
      <c r="C40" s="146"/>
      <c r="D40" s="146"/>
      <c r="E40" s="254">
        <f t="shared" si="0"/>
        <v>0.3125</v>
      </c>
      <c r="F40" s="147"/>
      <c r="G40" s="147">
        <f t="shared" si="4"/>
        <v>-0.33333333333333331</v>
      </c>
      <c r="H40" s="148">
        <f t="shared" si="5"/>
        <v>0</v>
      </c>
      <c r="I40" s="147"/>
      <c r="J40" s="147"/>
      <c r="K40" s="149"/>
      <c r="L40" s="149"/>
      <c r="M40" s="149"/>
      <c r="N40" s="150"/>
      <c r="O40" s="254">
        <f t="shared" si="1"/>
        <v>2.0833333333333332E-2</v>
      </c>
    </row>
    <row r="41" spans="1:20" ht="15" customHeight="1" x14ac:dyDescent="0.2">
      <c r="A41" s="238">
        <v>28</v>
      </c>
      <c r="B41" s="233" t="s">
        <v>70</v>
      </c>
      <c r="C41" s="175"/>
      <c r="D41" s="175"/>
      <c r="E41" s="176">
        <f t="shared" si="0"/>
        <v>0</v>
      </c>
      <c r="F41" s="176"/>
      <c r="G41" s="176">
        <f>D41-C41-O41-E41-F41</f>
        <v>0</v>
      </c>
      <c r="H41" s="177">
        <f t="shared" ref="H41" si="6">D41-C41-O41-E41-F41-G41</f>
        <v>0</v>
      </c>
      <c r="I41" s="176"/>
      <c r="J41" s="176"/>
      <c r="K41" s="178"/>
      <c r="L41" s="178"/>
      <c r="M41" s="178"/>
      <c r="N41" s="179"/>
      <c r="O41" s="254">
        <f t="shared" si="1"/>
        <v>0</v>
      </c>
      <c r="P41" s="197"/>
      <c r="Q41" s="197"/>
      <c r="R41" s="246"/>
      <c r="S41" s="247"/>
      <c r="T41" s="248"/>
    </row>
    <row r="42" spans="1:20" ht="15" customHeight="1" x14ac:dyDescent="0.2">
      <c r="A42" s="184"/>
      <c r="B42" s="145"/>
      <c r="C42" s="146"/>
      <c r="D42" s="146"/>
      <c r="E42" s="254"/>
      <c r="F42" s="147"/>
      <c r="G42" s="147"/>
      <c r="H42" s="148"/>
      <c r="I42" s="147"/>
      <c r="J42" s="147"/>
      <c r="K42" s="149"/>
      <c r="L42" s="149"/>
      <c r="M42" s="149"/>
      <c r="N42" s="150"/>
      <c r="O42" s="254"/>
      <c r="R42" s="151"/>
      <c r="S42" s="151"/>
      <c r="T42" s="151"/>
    </row>
    <row r="43" spans="1:20" ht="15" customHeight="1" x14ac:dyDescent="0.2">
      <c r="A43" s="192"/>
      <c r="B43" s="145"/>
      <c r="C43" s="146"/>
      <c r="D43" s="146"/>
      <c r="E43" s="147"/>
      <c r="F43" s="147"/>
      <c r="G43" s="147"/>
      <c r="H43" s="148"/>
      <c r="I43" s="147"/>
      <c r="J43" s="147"/>
      <c r="K43" s="149"/>
      <c r="L43" s="149"/>
      <c r="M43" s="149"/>
      <c r="N43" s="150"/>
      <c r="O43" s="48"/>
    </row>
    <row r="44" spans="1:20" ht="15" customHeight="1" x14ac:dyDescent="0.2">
      <c r="A44" s="184"/>
      <c r="B44" s="194"/>
      <c r="C44" s="146"/>
      <c r="D44" s="146"/>
      <c r="E44" s="147"/>
      <c r="F44" s="147"/>
      <c r="G44" s="147"/>
      <c r="H44" s="148"/>
      <c r="I44" s="147"/>
      <c r="J44" s="147"/>
      <c r="K44" s="149"/>
      <c r="L44" s="149"/>
      <c r="M44" s="149"/>
      <c r="N44" s="150"/>
      <c r="O44" s="48"/>
    </row>
    <row r="45" spans="1:20" ht="15" customHeight="1" x14ac:dyDescent="0.2">
      <c r="A45" s="76"/>
      <c r="O45"/>
    </row>
    <row r="46" spans="1:20" ht="21.95" customHeight="1" x14ac:dyDescent="0.2">
      <c r="A46" s="299" t="s">
        <v>76</v>
      </c>
      <c r="B46" s="300"/>
      <c r="C46" s="301"/>
      <c r="D46" s="80"/>
      <c r="E46" s="81"/>
      <c r="F46" s="82">
        <f t="shared" ref="F46:M46" si="7">SUM(F13:F44)</f>
        <v>0</v>
      </c>
      <c r="G46" s="82">
        <f t="shared" si="7"/>
        <v>-6.6666666666666643</v>
      </c>
      <c r="H46" s="70">
        <f t="shared" si="7"/>
        <v>0</v>
      </c>
      <c r="I46" s="83">
        <f t="shared" si="7"/>
        <v>0</v>
      </c>
      <c r="J46" s="84">
        <f t="shared" si="7"/>
        <v>0</v>
      </c>
      <c r="K46" s="85">
        <f t="shared" si="7"/>
        <v>0</v>
      </c>
      <c r="L46" s="85">
        <f t="shared" si="7"/>
        <v>0</v>
      </c>
      <c r="M46" s="85">
        <f t="shared" si="7"/>
        <v>0</v>
      </c>
      <c r="N46" s="86" t="s">
        <v>77</v>
      </c>
    </row>
    <row r="47" spans="1:20" ht="21.95" customHeight="1" x14ac:dyDescent="0.2">
      <c r="A47" s="299" t="s">
        <v>78</v>
      </c>
      <c r="B47" s="300"/>
      <c r="C47" s="300"/>
      <c r="D47" s="300"/>
      <c r="E47" s="301"/>
      <c r="F47" s="87"/>
      <c r="G47" s="87"/>
      <c r="H47" s="88"/>
      <c r="I47" s="295">
        <f>I46-J46</f>
        <v>0</v>
      </c>
      <c r="J47" s="296"/>
      <c r="K47" s="89"/>
      <c r="L47" s="89"/>
      <c r="M47" s="89"/>
      <c r="N47" s="90"/>
    </row>
    <row r="48" spans="1:20" ht="24.95" customHeight="1" x14ac:dyDescent="0.2">
      <c r="A48" s="297" t="s">
        <v>79</v>
      </c>
      <c r="B48" s="298"/>
      <c r="C48" s="91" t="s">
        <v>80</v>
      </c>
      <c r="D48" s="91" t="s">
        <v>81</v>
      </c>
      <c r="E48" s="91"/>
      <c r="F48" s="292" t="s">
        <v>82</v>
      </c>
      <c r="G48" s="293"/>
      <c r="H48" s="294"/>
      <c r="I48" s="92"/>
      <c r="J48" s="93"/>
      <c r="K48" s="93"/>
      <c r="L48" s="93"/>
      <c r="M48" s="94"/>
      <c r="N48" s="95" t="s">
        <v>83</v>
      </c>
    </row>
    <row r="49" spans="1:14" ht="11.25" customHeight="1" x14ac:dyDescent="0.2">
      <c r="A49" s="165"/>
      <c r="B49" s="166"/>
      <c r="C49" s="91"/>
      <c r="D49" s="91"/>
      <c r="E49" s="91"/>
      <c r="F49" s="96" t="s">
        <v>84</v>
      </c>
      <c r="G49" s="97" t="s">
        <v>52</v>
      </c>
      <c r="H49" s="98" t="s">
        <v>85</v>
      </c>
      <c r="I49" s="99"/>
      <c r="J49" s="100"/>
      <c r="K49" s="100"/>
      <c r="L49" s="100"/>
      <c r="M49" s="101"/>
      <c r="N49" s="102"/>
    </row>
    <row r="50" spans="1:14" ht="24.95" customHeight="1" x14ac:dyDescent="0.2">
      <c r="A50" s="290">
        <v>0</v>
      </c>
      <c r="B50" s="291"/>
      <c r="C50" s="103">
        <v>159</v>
      </c>
      <c r="D50" s="104">
        <f>A50/C50</f>
        <v>0</v>
      </c>
      <c r="E50" s="104"/>
      <c r="F50" s="105"/>
      <c r="G50" s="106"/>
      <c r="H50" s="107"/>
      <c r="I50" s="108" t="s">
        <v>32</v>
      </c>
      <c r="J50" s="109"/>
      <c r="K50" s="109"/>
      <c r="L50" s="109"/>
      <c r="M50" s="110"/>
      <c r="N50" s="111"/>
    </row>
  </sheetData>
  <mergeCells count="18">
    <mergeCell ref="A50:B50"/>
    <mergeCell ref="F48:H48"/>
    <mergeCell ref="I47:J47"/>
    <mergeCell ref="A4:E5"/>
    <mergeCell ref="A12:E12"/>
    <mergeCell ref="A47:E47"/>
    <mergeCell ref="B9:H9"/>
    <mergeCell ref="A7:B7"/>
    <mergeCell ref="G10:G11"/>
    <mergeCell ref="C7:G7"/>
    <mergeCell ref="O10:O11"/>
    <mergeCell ref="N10:N11"/>
    <mergeCell ref="A48:B48"/>
    <mergeCell ref="A10:A11"/>
    <mergeCell ref="B10:B11"/>
    <mergeCell ref="A46:C46"/>
    <mergeCell ref="L10:L11"/>
    <mergeCell ref="M10:M11"/>
  </mergeCells>
  <phoneticPr fontId="0" type="noConversion"/>
  <pageMargins left="0.78740157480314965" right="0" top="0.39370078740157483" bottom="0.39370078740157483" header="0.51181102362204722" footer="0.51181102362204722"/>
  <pageSetup paperSize="9" scale="71" orientation="landscape" horizontalDpi="36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zoomScaleNormal="100" workbookViewId="0">
      <pane ySplit="11" topLeftCell="A12" activePane="bottomLeft" state="frozen"/>
      <selection activeCell="K52" sqref="K52"/>
      <selection pane="bottomLeft" activeCell="O15" sqref="O15"/>
    </sheetView>
  </sheetViews>
  <sheetFormatPr defaultRowHeight="12.75" x14ac:dyDescent="0.2"/>
  <cols>
    <col min="1" max="1" width="6.5703125" customWidth="1"/>
    <col min="2" max="2" width="4.140625" customWidth="1"/>
    <col min="3" max="8" width="6.5703125" customWidth="1"/>
    <col min="9" max="11" width="8.42578125" customWidth="1"/>
    <col min="12" max="12" width="10.42578125" customWidth="1"/>
    <col min="13" max="13" width="8.42578125" customWidth="1"/>
    <col min="14" max="14" width="32.42578125" customWidth="1"/>
    <col min="15" max="15" width="7.42578125" style="5" customWidth="1"/>
  </cols>
  <sheetData>
    <row r="1" spans="1:20" x14ac:dyDescent="0.2">
      <c r="P1" t="s">
        <v>35</v>
      </c>
      <c r="R1" t="s">
        <v>36</v>
      </c>
      <c r="T1" t="s">
        <v>37</v>
      </c>
    </row>
    <row r="2" spans="1:20" x14ac:dyDescent="0.2">
      <c r="A2" s="46"/>
      <c r="B2" s="45"/>
      <c r="H2" s="1" t="s">
        <v>0</v>
      </c>
      <c r="M2" s="3" t="s">
        <v>33</v>
      </c>
      <c r="N2" s="3" t="s">
        <v>34</v>
      </c>
      <c r="P2" s="242">
        <v>2.0833333333333332E-2</v>
      </c>
      <c r="R2" s="242">
        <v>0.3125</v>
      </c>
      <c r="T2" s="242">
        <v>0.27083333333333331</v>
      </c>
    </row>
    <row r="3" spans="1:20" x14ac:dyDescent="0.2">
      <c r="H3" s="135" t="s">
        <v>1</v>
      </c>
      <c r="I3" s="4"/>
      <c r="J3" s="4"/>
      <c r="K3" s="4"/>
      <c r="L3" s="4"/>
      <c r="M3" s="160"/>
      <c r="N3" s="160" t="s">
        <v>38</v>
      </c>
      <c r="P3" s="242">
        <v>0</v>
      </c>
      <c r="R3" s="242">
        <v>0</v>
      </c>
    </row>
    <row r="4" spans="1:20" x14ac:dyDescent="0.2">
      <c r="A4" s="268" t="s">
        <v>2</v>
      </c>
      <c r="B4" s="276"/>
      <c r="C4" s="276"/>
      <c r="D4" s="276"/>
      <c r="E4" s="276"/>
      <c r="H4" s="136" t="s">
        <v>3</v>
      </c>
      <c r="I4" s="13"/>
      <c r="J4" s="162"/>
      <c r="K4" s="162"/>
      <c r="L4" s="162"/>
      <c r="M4" s="161"/>
      <c r="N4" s="160" t="s">
        <v>39</v>
      </c>
    </row>
    <row r="5" spans="1:20" ht="12.75" customHeight="1" x14ac:dyDescent="0.2">
      <c r="A5" s="276"/>
      <c r="B5" s="276"/>
      <c r="C5" s="276"/>
      <c r="D5" s="276"/>
      <c r="E5" s="276"/>
      <c r="H5" s="138"/>
      <c r="I5" s="13"/>
      <c r="J5" s="162"/>
      <c r="K5" s="162"/>
      <c r="L5" s="162"/>
      <c r="M5" s="174" t="s">
        <v>40</v>
      </c>
      <c r="N5" s="170"/>
      <c r="O5" s="171"/>
      <c r="P5" s="170"/>
    </row>
    <row r="6" spans="1:20" x14ac:dyDescent="0.2">
      <c r="H6" s="139" t="s">
        <v>42</v>
      </c>
      <c r="I6" s="13"/>
      <c r="J6" s="162"/>
      <c r="K6" s="162"/>
      <c r="L6" s="162"/>
      <c r="M6" s="169" t="s">
        <v>41</v>
      </c>
      <c r="N6" s="172"/>
      <c r="O6" s="171"/>
      <c r="P6" s="170"/>
    </row>
    <row r="7" spans="1:20" ht="18" x14ac:dyDescent="0.25">
      <c r="A7" s="263">
        <f>Yhteensä!A7</f>
        <v>2026</v>
      </c>
      <c r="B7" s="284"/>
      <c r="C7" s="287" t="s">
        <v>87</v>
      </c>
      <c r="D7" s="288"/>
      <c r="E7" s="289"/>
      <c r="F7" s="289"/>
      <c r="G7" s="289"/>
      <c r="H7" s="139" t="s">
        <v>45</v>
      </c>
      <c r="I7" s="13"/>
      <c r="J7" s="162"/>
      <c r="K7" s="162"/>
      <c r="L7" s="162"/>
      <c r="M7" s="173" t="s">
        <v>88</v>
      </c>
      <c r="N7" s="170"/>
      <c r="O7" s="171"/>
      <c r="P7" s="170"/>
    </row>
    <row r="8" spans="1:20" x14ac:dyDescent="0.2">
      <c r="I8" s="8"/>
      <c r="J8" s="8"/>
      <c r="K8" s="8"/>
      <c r="L8" s="8"/>
      <c r="M8" s="8"/>
    </row>
    <row r="9" spans="1:20" ht="26.25" customHeight="1" x14ac:dyDescent="0.2">
      <c r="A9" s="18" t="s">
        <v>5</v>
      </c>
      <c r="B9" s="283">
        <f>Yhteensä!B9</f>
        <v>0</v>
      </c>
      <c r="C9" s="283"/>
      <c r="D9" s="283"/>
      <c r="E9" s="283"/>
      <c r="F9" s="283"/>
      <c r="G9" s="283"/>
      <c r="H9" s="283"/>
      <c r="I9" s="113"/>
      <c r="J9" s="112"/>
      <c r="K9" s="167"/>
      <c r="L9" s="167"/>
      <c r="M9" s="167"/>
      <c r="N9" s="168"/>
    </row>
    <row r="10" spans="1:20" ht="13.5" customHeight="1" x14ac:dyDescent="0.2">
      <c r="A10" s="277" t="s">
        <v>46</v>
      </c>
      <c r="B10" s="279" t="s">
        <v>47</v>
      </c>
      <c r="C10" s="114" t="s">
        <v>48</v>
      </c>
      <c r="D10" s="114" t="s">
        <v>49</v>
      </c>
      <c r="E10" s="115" t="s">
        <v>50</v>
      </c>
      <c r="F10" s="116" t="s">
        <v>51</v>
      </c>
      <c r="G10" s="285" t="s">
        <v>52</v>
      </c>
      <c r="H10" s="117" t="s">
        <v>53</v>
      </c>
      <c r="I10" s="118" t="s">
        <v>54</v>
      </c>
      <c r="J10" s="119" t="s">
        <v>54</v>
      </c>
      <c r="K10" s="163" t="s">
        <v>55</v>
      </c>
      <c r="L10" s="281" t="s">
        <v>13</v>
      </c>
      <c r="M10" s="281" t="s">
        <v>56</v>
      </c>
      <c r="N10" s="303" t="s">
        <v>57</v>
      </c>
      <c r="O10" s="302" t="s">
        <v>58</v>
      </c>
      <c r="P10" s="2"/>
      <c r="Q10" s="2"/>
    </row>
    <row r="11" spans="1:20" x14ac:dyDescent="0.2">
      <c r="A11" s="309"/>
      <c r="B11" s="310"/>
      <c r="C11" s="120" t="s">
        <v>59</v>
      </c>
      <c r="D11" s="120" t="s">
        <v>59</v>
      </c>
      <c r="E11" s="121" t="s">
        <v>60</v>
      </c>
      <c r="F11" s="122" t="s">
        <v>61</v>
      </c>
      <c r="G11" s="286"/>
      <c r="H11" s="123" t="s">
        <v>62</v>
      </c>
      <c r="I11" s="124" t="s">
        <v>63</v>
      </c>
      <c r="J11" s="125" t="s">
        <v>64</v>
      </c>
      <c r="K11" s="126" t="s">
        <v>65</v>
      </c>
      <c r="L11" s="282"/>
      <c r="M11" s="282"/>
      <c r="N11" s="303"/>
      <c r="O11" s="302"/>
    </row>
    <row r="12" spans="1:20" ht="15" customHeight="1" x14ac:dyDescent="0.2">
      <c r="A12" s="311"/>
      <c r="B12" s="312"/>
      <c r="C12" s="312"/>
      <c r="D12" s="313"/>
      <c r="E12" s="314"/>
      <c r="F12" s="127"/>
      <c r="G12" s="128"/>
      <c r="H12" s="129"/>
      <c r="I12" s="130"/>
      <c r="J12" s="131"/>
      <c r="K12" s="132"/>
      <c r="L12" s="132"/>
      <c r="M12" s="132"/>
      <c r="N12" s="133" t="s">
        <v>66</v>
      </c>
      <c r="O12" s="79"/>
    </row>
    <row r="13" spans="1:20" s="3" customFormat="1" ht="15" customHeight="1" x14ac:dyDescent="0.2">
      <c r="A13" s="76"/>
      <c r="B13" s="9"/>
      <c r="C13" s="66"/>
      <c r="D13" s="66"/>
      <c r="E13" s="67"/>
      <c r="F13" s="67"/>
      <c r="G13" s="67"/>
      <c r="H13" s="70"/>
      <c r="I13" s="67"/>
      <c r="J13" s="67"/>
      <c r="K13" s="10"/>
      <c r="L13" s="10"/>
      <c r="M13" s="10"/>
      <c r="N13" s="11"/>
      <c r="O13" s="48"/>
    </row>
    <row r="14" spans="1:20" s="3" customFormat="1" ht="15" customHeight="1" x14ac:dyDescent="0.2">
      <c r="A14" s="238">
        <v>1</v>
      </c>
      <c r="B14" s="233" t="s">
        <v>71</v>
      </c>
      <c r="C14" s="175"/>
      <c r="D14" s="175"/>
      <c r="E14" s="176">
        <f t="shared" ref="E14:E44" si="0">IF(OR(B14="Ma",B14="Ti",B14="Ke",B14="To",B14="Pe"),$R$2,IF(OR(B14="La",B14="Su"),$R$3,""))</f>
        <v>0</v>
      </c>
      <c r="F14" s="176"/>
      <c r="G14" s="176">
        <f t="shared" ref="G14:G25" si="1">D14-C14-O14-E14-F14</f>
        <v>0</v>
      </c>
      <c r="H14" s="177">
        <f t="shared" ref="H14:H42" si="2">D14-C14-O14-E14-F14-G14</f>
        <v>0</v>
      </c>
      <c r="I14" s="176"/>
      <c r="J14" s="176"/>
      <c r="K14" s="178"/>
      <c r="L14" s="178"/>
      <c r="M14" s="178"/>
      <c r="N14" s="255"/>
      <c r="O14" s="256">
        <f>IF(OR(B14="Ma",B14="Ti",B14="Ke",B14="To",B14="Pe"),$P$2,IF(OR(B14="La",B14="Su"),$P$3,""))</f>
        <v>0</v>
      </c>
      <c r="P14" s="197"/>
      <c r="Q14" s="197"/>
      <c r="R14"/>
      <c r="S14"/>
    </row>
    <row r="15" spans="1:20" s="3" customFormat="1" ht="15" customHeight="1" x14ac:dyDescent="0.2">
      <c r="A15" s="184">
        <v>2</v>
      </c>
      <c r="B15" s="145" t="s">
        <v>72</v>
      </c>
      <c r="C15" s="146"/>
      <c r="D15" s="146"/>
      <c r="E15" s="147">
        <f t="shared" si="0"/>
        <v>0.3125</v>
      </c>
      <c r="F15" s="147"/>
      <c r="G15" s="147">
        <f t="shared" si="1"/>
        <v>-0.33333333333333331</v>
      </c>
      <c r="H15" s="148">
        <f t="shared" si="2"/>
        <v>0</v>
      </c>
      <c r="I15" s="147"/>
      <c r="J15" s="147"/>
      <c r="K15" s="149"/>
      <c r="L15" s="149"/>
      <c r="M15" s="149"/>
      <c r="N15" s="150"/>
      <c r="O15" s="254">
        <f>IF(OR(B15="Ma",B15="Ti",B15="Ke",B15="To",B15="Pe"),$P$2,IF(OR(B15="La",B15="Su"),$P$3,""))</f>
        <v>2.0833333333333332E-2</v>
      </c>
    </row>
    <row r="16" spans="1:20" s="3" customFormat="1" ht="15" customHeight="1" x14ac:dyDescent="0.2">
      <c r="A16" s="184">
        <v>3</v>
      </c>
      <c r="B16" s="145" t="s">
        <v>73</v>
      </c>
      <c r="C16" s="146"/>
      <c r="D16" s="146"/>
      <c r="E16" s="147">
        <f t="shared" si="0"/>
        <v>0.3125</v>
      </c>
      <c r="F16" s="147"/>
      <c r="G16" s="147">
        <f t="shared" si="1"/>
        <v>-0.33333333333333331</v>
      </c>
      <c r="H16" s="148">
        <f t="shared" si="2"/>
        <v>0</v>
      </c>
      <c r="I16" s="147"/>
      <c r="J16" s="147"/>
      <c r="K16" s="149"/>
      <c r="L16" s="149"/>
      <c r="M16" s="149"/>
      <c r="N16" s="150"/>
      <c r="O16" s="254">
        <f t="shared" ref="O16:O44" si="3">IF(OR(B16="Ma",B16="Ti",B16="Ke",B16="To",B16="Pe"),$P$2,IF(OR(B16="La",B16="Su"),$P$3,""))</f>
        <v>2.0833333333333332E-2</v>
      </c>
    </row>
    <row r="17" spans="1:19" s="3" customFormat="1" ht="15" customHeight="1" x14ac:dyDescent="0.2">
      <c r="A17" s="184">
        <v>4</v>
      </c>
      <c r="B17" s="145" t="s">
        <v>75</v>
      </c>
      <c r="C17" s="146"/>
      <c r="D17" s="146"/>
      <c r="E17" s="147">
        <f t="shared" si="0"/>
        <v>0.3125</v>
      </c>
      <c r="F17" s="147"/>
      <c r="G17" s="147">
        <f t="shared" si="1"/>
        <v>-0.33333333333333331</v>
      </c>
      <c r="H17" s="148">
        <f t="shared" si="2"/>
        <v>0</v>
      </c>
      <c r="I17" s="147"/>
      <c r="J17" s="147"/>
      <c r="K17" s="149"/>
      <c r="L17" s="149"/>
      <c r="M17" s="149"/>
      <c r="N17" s="150"/>
      <c r="O17" s="254">
        <f t="shared" si="3"/>
        <v>2.0833333333333332E-2</v>
      </c>
    </row>
    <row r="18" spans="1:19" s="3" customFormat="1" ht="15" customHeight="1" x14ac:dyDescent="0.2">
      <c r="A18" s="184">
        <v>5</v>
      </c>
      <c r="B18" s="145" t="s">
        <v>67</v>
      </c>
      <c r="C18" s="146"/>
      <c r="D18" s="146"/>
      <c r="E18" s="147">
        <f t="shared" si="0"/>
        <v>0.3125</v>
      </c>
      <c r="F18" s="147"/>
      <c r="G18" s="147">
        <f t="shared" si="1"/>
        <v>-0.33333333333333331</v>
      </c>
      <c r="H18" s="148">
        <f t="shared" si="2"/>
        <v>0</v>
      </c>
      <c r="I18" s="147"/>
      <c r="J18" s="147"/>
      <c r="K18" s="149"/>
      <c r="L18" s="149"/>
      <c r="M18" s="149"/>
      <c r="N18" s="150"/>
      <c r="O18" s="254">
        <f t="shared" si="3"/>
        <v>2.0833333333333332E-2</v>
      </c>
    </row>
    <row r="19" spans="1:19" s="3" customFormat="1" ht="15" customHeight="1" x14ac:dyDescent="0.2">
      <c r="A19" s="184">
        <v>6</v>
      </c>
      <c r="B19" s="145" t="s">
        <v>69</v>
      </c>
      <c r="C19" s="146"/>
      <c r="D19" s="146"/>
      <c r="E19" s="147">
        <f t="shared" si="0"/>
        <v>0.3125</v>
      </c>
      <c r="F19" s="147"/>
      <c r="G19" s="147">
        <f t="shared" si="1"/>
        <v>-0.33333333333333331</v>
      </c>
      <c r="H19" s="148">
        <f t="shared" si="2"/>
        <v>0</v>
      </c>
      <c r="I19" s="147"/>
      <c r="J19" s="147"/>
      <c r="K19" s="149"/>
      <c r="L19" s="149"/>
      <c r="M19" s="149"/>
      <c r="N19" s="150"/>
      <c r="O19" s="254">
        <f t="shared" si="3"/>
        <v>2.0833333333333332E-2</v>
      </c>
    </row>
    <row r="20" spans="1:19" s="3" customFormat="1" ht="15" customHeight="1" x14ac:dyDescent="0.2">
      <c r="A20" s="238">
        <v>7</v>
      </c>
      <c r="B20" s="233" t="s">
        <v>70</v>
      </c>
      <c r="C20" s="175"/>
      <c r="D20" s="175"/>
      <c r="E20" s="176">
        <f t="shared" si="0"/>
        <v>0</v>
      </c>
      <c r="F20" s="176"/>
      <c r="G20" s="176">
        <f t="shared" si="1"/>
        <v>0</v>
      </c>
      <c r="H20" s="177">
        <f t="shared" si="2"/>
        <v>0</v>
      </c>
      <c r="I20" s="176"/>
      <c r="J20" s="176"/>
      <c r="K20" s="178"/>
      <c r="L20" s="178"/>
      <c r="M20" s="178"/>
      <c r="N20" s="255"/>
      <c r="O20" s="256">
        <f t="shared" si="3"/>
        <v>0</v>
      </c>
      <c r="P20" s="197"/>
      <c r="Q20" s="197"/>
      <c r="R20"/>
      <c r="S20"/>
    </row>
    <row r="21" spans="1:19" s="3" customFormat="1" ht="15" customHeight="1" x14ac:dyDescent="0.2">
      <c r="A21" s="238">
        <v>8</v>
      </c>
      <c r="B21" s="233" t="s">
        <v>71</v>
      </c>
      <c r="C21" s="175"/>
      <c r="D21" s="175"/>
      <c r="E21" s="176">
        <f t="shared" si="0"/>
        <v>0</v>
      </c>
      <c r="F21" s="176"/>
      <c r="G21" s="176">
        <f t="shared" si="1"/>
        <v>0</v>
      </c>
      <c r="H21" s="177">
        <f t="shared" si="2"/>
        <v>0</v>
      </c>
      <c r="I21" s="176"/>
      <c r="J21" s="176"/>
      <c r="K21" s="178"/>
      <c r="L21" s="178"/>
      <c r="M21" s="178"/>
      <c r="N21" s="255"/>
      <c r="O21" s="256">
        <f t="shared" si="3"/>
        <v>0</v>
      </c>
      <c r="P21" s="197"/>
      <c r="Q21" s="197"/>
      <c r="R21"/>
      <c r="S21"/>
    </row>
    <row r="22" spans="1:19" s="3" customFormat="1" ht="15" customHeight="1" x14ac:dyDescent="0.2">
      <c r="A22" s="184">
        <v>9</v>
      </c>
      <c r="B22" s="145" t="s">
        <v>72</v>
      </c>
      <c r="C22" s="146"/>
      <c r="D22" s="146"/>
      <c r="E22" s="147">
        <f t="shared" si="0"/>
        <v>0.3125</v>
      </c>
      <c r="F22" s="147"/>
      <c r="G22" s="147">
        <f t="shared" si="1"/>
        <v>-0.33333333333333331</v>
      </c>
      <c r="H22" s="148">
        <f t="shared" si="2"/>
        <v>0</v>
      </c>
      <c r="I22" s="147"/>
      <c r="J22" s="147"/>
      <c r="K22" s="149"/>
      <c r="L22" s="149"/>
      <c r="M22" s="149"/>
      <c r="N22" s="150"/>
      <c r="O22" s="254">
        <f t="shared" si="3"/>
        <v>2.0833333333333332E-2</v>
      </c>
    </row>
    <row r="23" spans="1:19" s="3" customFormat="1" ht="15" customHeight="1" x14ac:dyDescent="0.2">
      <c r="A23" s="184">
        <v>10</v>
      </c>
      <c r="B23" s="145" t="s">
        <v>73</v>
      </c>
      <c r="C23" s="146"/>
      <c r="D23" s="146"/>
      <c r="E23" s="147">
        <f t="shared" si="0"/>
        <v>0.3125</v>
      </c>
      <c r="F23" s="147"/>
      <c r="G23" s="147">
        <f t="shared" si="1"/>
        <v>-0.33333333333333331</v>
      </c>
      <c r="H23" s="148">
        <f t="shared" si="2"/>
        <v>0</v>
      </c>
      <c r="I23" s="147"/>
      <c r="J23" s="147"/>
      <c r="K23" s="149"/>
      <c r="L23" s="149"/>
      <c r="M23" s="149"/>
      <c r="N23" s="150"/>
      <c r="O23" s="254">
        <f t="shared" si="3"/>
        <v>2.0833333333333332E-2</v>
      </c>
    </row>
    <row r="24" spans="1:19" s="3" customFormat="1" ht="15" customHeight="1" x14ac:dyDescent="0.2">
      <c r="A24" s="184">
        <v>11</v>
      </c>
      <c r="B24" s="145" t="s">
        <v>75</v>
      </c>
      <c r="C24" s="146"/>
      <c r="D24" s="146"/>
      <c r="E24" s="147">
        <f t="shared" si="0"/>
        <v>0.3125</v>
      </c>
      <c r="F24" s="147"/>
      <c r="G24" s="147">
        <f t="shared" si="1"/>
        <v>-0.33333333333333331</v>
      </c>
      <c r="H24" s="148">
        <f t="shared" si="2"/>
        <v>0</v>
      </c>
      <c r="I24" s="147"/>
      <c r="J24" s="147"/>
      <c r="K24" s="149"/>
      <c r="L24" s="149"/>
      <c r="M24" s="149"/>
      <c r="N24" s="150"/>
      <c r="O24" s="254">
        <f t="shared" si="3"/>
        <v>2.0833333333333332E-2</v>
      </c>
    </row>
    <row r="25" spans="1:19" s="3" customFormat="1" ht="15" customHeight="1" x14ac:dyDescent="0.2">
      <c r="A25" s="184">
        <v>12</v>
      </c>
      <c r="B25" s="145" t="s">
        <v>67</v>
      </c>
      <c r="C25" s="146"/>
      <c r="D25" s="146"/>
      <c r="E25" s="147">
        <f t="shared" si="0"/>
        <v>0.3125</v>
      </c>
      <c r="F25" s="147"/>
      <c r="G25" s="147">
        <f t="shared" si="1"/>
        <v>-0.33333333333333331</v>
      </c>
      <c r="H25" s="148">
        <f t="shared" si="2"/>
        <v>0</v>
      </c>
      <c r="I25" s="147"/>
      <c r="J25" s="147"/>
      <c r="K25" s="149"/>
      <c r="L25" s="149"/>
      <c r="M25" s="149"/>
      <c r="N25" s="150"/>
      <c r="O25" s="254">
        <f t="shared" si="3"/>
        <v>2.0833333333333332E-2</v>
      </c>
    </row>
    <row r="26" spans="1:19" s="3" customFormat="1" ht="15" customHeight="1" x14ac:dyDescent="0.2">
      <c r="A26" s="184">
        <v>13</v>
      </c>
      <c r="B26" s="145" t="s">
        <v>69</v>
      </c>
      <c r="C26" s="146"/>
      <c r="D26" s="146"/>
      <c r="E26" s="147">
        <f t="shared" si="0"/>
        <v>0.3125</v>
      </c>
      <c r="F26" s="147"/>
      <c r="G26" s="147">
        <f>D26-C26-O26-E26-F26</f>
        <v>-0.33333333333333331</v>
      </c>
      <c r="H26" s="148">
        <f t="shared" si="2"/>
        <v>0</v>
      </c>
      <c r="I26" s="147"/>
      <c r="J26" s="147"/>
      <c r="K26" s="149"/>
      <c r="L26" s="149"/>
      <c r="M26" s="149"/>
      <c r="N26" s="150"/>
      <c r="O26" s="254">
        <f t="shared" si="3"/>
        <v>2.0833333333333332E-2</v>
      </c>
    </row>
    <row r="27" spans="1:19" s="3" customFormat="1" ht="15" customHeight="1" x14ac:dyDescent="0.2">
      <c r="A27" s="238">
        <v>14</v>
      </c>
      <c r="B27" s="233" t="s">
        <v>70</v>
      </c>
      <c r="C27" s="175"/>
      <c r="D27" s="175"/>
      <c r="E27" s="176">
        <f t="shared" si="0"/>
        <v>0</v>
      </c>
      <c r="F27" s="176"/>
      <c r="G27" s="176">
        <f t="shared" ref="G27:G42" si="4">D27-C27-O27-E27-F27</f>
        <v>0</v>
      </c>
      <c r="H27" s="177">
        <f t="shared" si="2"/>
        <v>0</v>
      </c>
      <c r="I27" s="176"/>
      <c r="J27" s="176"/>
      <c r="K27" s="178"/>
      <c r="L27" s="178"/>
      <c r="M27" s="178"/>
      <c r="N27" s="255"/>
      <c r="O27" s="256">
        <f t="shared" si="3"/>
        <v>0</v>
      </c>
      <c r="P27" s="197"/>
      <c r="Q27" s="197"/>
      <c r="R27"/>
      <c r="S27"/>
    </row>
    <row r="28" spans="1:19" s="3" customFormat="1" ht="15" customHeight="1" x14ac:dyDescent="0.2">
      <c r="A28" s="238">
        <v>15</v>
      </c>
      <c r="B28" s="233" t="s">
        <v>71</v>
      </c>
      <c r="C28" s="175"/>
      <c r="D28" s="175"/>
      <c r="E28" s="176">
        <f t="shared" si="0"/>
        <v>0</v>
      </c>
      <c r="F28" s="176"/>
      <c r="G28" s="176">
        <f t="shared" si="4"/>
        <v>0</v>
      </c>
      <c r="H28" s="177">
        <f t="shared" si="2"/>
        <v>0</v>
      </c>
      <c r="I28" s="176"/>
      <c r="J28" s="176"/>
      <c r="K28" s="178"/>
      <c r="L28" s="178"/>
      <c r="M28" s="178"/>
      <c r="N28" s="255"/>
      <c r="O28" s="256">
        <f t="shared" si="3"/>
        <v>0</v>
      </c>
      <c r="P28" s="197"/>
      <c r="Q28" s="197"/>
      <c r="R28"/>
      <c r="S28"/>
    </row>
    <row r="29" spans="1:19" s="3" customFormat="1" ht="15" customHeight="1" x14ac:dyDescent="0.2">
      <c r="A29" s="184">
        <v>16</v>
      </c>
      <c r="B29" s="145" t="s">
        <v>72</v>
      </c>
      <c r="C29" s="146"/>
      <c r="D29" s="146"/>
      <c r="E29" s="147">
        <f t="shared" si="0"/>
        <v>0.3125</v>
      </c>
      <c r="F29" s="147"/>
      <c r="G29" s="147">
        <f t="shared" si="4"/>
        <v>-0.33333333333333331</v>
      </c>
      <c r="H29" s="148">
        <f t="shared" si="2"/>
        <v>0</v>
      </c>
      <c r="I29" s="147"/>
      <c r="J29" s="147"/>
      <c r="K29" s="149"/>
      <c r="L29" s="149"/>
      <c r="M29" s="149"/>
      <c r="N29" s="150"/>
      <c r="O29" s="254">
        <f t="shared" si="3"/>
        <v>2.0833333333333332E-2</v>
      </c>
    </row>
    <row r="30" spans="1:19" s="3" customFormat="1" ht="15" customHeight="1" x14ac:dyDescent="0.2">
      <c r="A30" s="184">
        <v>17</v>
      </c>
      <c r="B30" s="145" t="s">
        <v>73</v>
      </c>
      <c r="C30" s="146"/>
      <c r="D30" s="146"/>
      <c r="E30" s="147">
        <f t="shared" si="0"/>
        <v>0.3125</v>
      </c>
      <c r="F30" s="147"/>
      <c r="G30" s="147">
        <f t="shared" si="4"/>
        <v>-0.33333333333333331</v>
      </c>
      <c r="H30" s="148">
        <f t="shared" si="2"/>
        <v>0</v>
      </c>
      <c r="I30" s="147"/>
      <c r="J30" s="147"/>
      <c r="K30" s="149"/>
      <c r="L30" s="149"/>
      <c r="M30" s="149"/>
      <c r="N30" s="150"/>
      <c r="O30" s="254">
        <f t="shared" si="3"/>
        <v>2.0833333333333332E-2</v>
      </c>
    </row>
    <row r="31" spans="1:19" s="3" customFormat="1" ht="15" customHeight="1" x14ac:dyDescent="0.2">
      <c r="A31" s="184">
        <v>18</v>
      </c>
      <c r="B31" s="145" t="s">
        <v>75</v>
      </c>
      <c r="C31" s="146"/>
      <c r="D31" s="146"/>
      <c r="E31" s="147">
        <f t="shared" si="0"/>
        <v>0.3125</v>
      </c>
      <c r="F31" s="147"/>
      <c r="G31" s="147">
        <f t="shared" si="4"/>
        <v>-0.33333333333333331</v>
      </c>
      <c r="H31" s="148">
        <f t="shared" si="2"/>
        <v>0</v>
      </c>
      <c r="I31" s="147"/>
      <c r="J31" s="147"/>
      <c r="K31" s="149"/>
      <c r="L31" s="149"/>
      <c r="M31" s="149"/>
      <c r="N31" s="150"/>
      <c r="O31" s="254">
        <f t="shared" si="3"/>
        <v>2.0833333333333332E-2</v>
      </c>
    </row>
    <row r="32" spans="1:19" s="3" customFormat="1" ht="15" customHeight="1" x14ac:dyDescent="0.2">
      <c r="A32" s="184">
        <v>19</v>
      </c>
      <c r="B32" s="145" t="s">
        <v>67</v>
      </c>
      <c r="C32" s="146"/>
      <c r="D32" s="146"/>
      <c r="E32" s="147">
        <f t="shared" si="0"/>
        <v>0.3125</v>
      </c>
      <c r="F32" s="147"/>
      <c r="G32" s="147">
        <f t="shared" si="4"/>
        <v>-0.33333333333333331</v>
      </c>
      <c r="H32" s="148">
        <f t="shared" si="2"/>
        <v>0</v>
      </c>
      <c r="I32" s="147"/>
      <c r="J32" s="147"/>
      <c r="K32" s="149"/>
      <c r="L32" s="149"/>
      <c r="M32" s="149"/>
      <c r="N32" s="150"/>
      <c r="O32" s="254">
        <f t="shared" si="3"/>
        <v>2.0833333333333332E-2</v>
      </c>
    </row>
    <row r="33" spans="1:19" s="3" customFormat="1" ht="15" customHeight="1" x14ac:dyDescent="0.2">
      <c r="A33" s="184">
        <v>20</v>
      </c>
      <c r="B33" s="145" t="s">
        <v>69</v>
      </c>
      <c r="C33" s="146"/>
      <c r="D33" s="146"/>
      <c r="E33" s="147">
        <f t="shared" si="0"/>
        <v>0.3125</v>
      </c>
      <c r="F33" s="147"/>
      <c r="G33" s="147">
        <f t="shared" si="4"/>
        <v>-0.33333333333333331</v>
      </c>
      <c r="H33" s="148">
        <f t="shared" si="2"/>
        <v>0</v>
      </c>
      <c r="I33" s="147"/>
      <c r="J33" s="147"/>
      <c r="K33" s="149"/>
      <c r="L33" s="149"/>
      <c r="M33" s="149"/>
      <c r="N33" s="150"/>
      <c r="O33" s="254">
        <f t="shared" si="3"/>
        <v>2.0833333333333332E-2</v>
      </c>
    </row>
    <row r="34" spans="1:19" s="3" customFormat="1" ht="15" customHeight="1" x14ac:dyDescent="0.2">
      <c r="A34" s="238">
        <v>21</v>
      </c>
      <c r="B34" s="233" t="s">
        <v>70</v>
      </c>
      <c r="C34" s="175"/>
      <c r="D34" s="175"/>
      <c r="E34" s="176">
        <f t="shared" si="0"/>
        <v>0</v>
      </c>
      <c r="F34" s="176"/>
      <c r="G34" s="176">
        <f t="shared" si="4"/>
        <v>0</v>
      </c>
      <c r="H34" s="177">
        <f t="shared" si="2"/>
        <v>0</v>
      </c>
      <c r="I34" s="176"/>
      <c r="J34" s="176"/>
      <c r="K34" s="178"/>
      <c r="L34" s="178"/>
      <c r="M34" s="178"/>
      <c r="N34" s="255"/>
      <c r="O34" s="256">
        <f t="shared" si="3"/>
        <v>0</v>
      </c>
      <c r="P34" s="197"/>
      <c r="Q34" s="197"/>
      <c r="R34"/>
      <c r="S34"/>
    </row>
    <row r="35" spans="1:19" s="3" customFormat="1" ht="15" customHeight="1" x14ac:dyDescent="0.2">
      <c r="A35" s="238">
        <v>22</v>
      </c>
      <c r="B35" s="233" t="s">
        <v>71</v>
      </c>
      <c r="C35" s="175"/>
      <c r="D35" s="175"/>
      <c r="E35" s="176">
        <f t="shared" si="0"/>
        <v>0</v>
      </c>
      <c r="F35" s="176"/>
      <c r="G35" s="176">
        <f t="shared" si="4"/>
        <v>0</v>
      </c>
      <c r="H35" s="177">
        <f t="shared" si="2"/>
        <v>0</v>
      </c>
      <c r="I35" s="176"/>
      <c r="J35" s="176"/>
      <c r="K35" s="178"/>
      <c r="L35" s="178"/>
      <c r="M35" s="178"/>
      <c r="N35" s="255"/>
      <c r="O35" s="256">
        <f t="shared" si="3"/>
        <v>0</v>
      </c>
      <c r="P35" s="197"/>
      <c r="Q35" s="197"/>
      <c r="R35"/>
      <c r="S35"/>
    </row>
    <row r="36" spans="1:19" s="3" customFormat="1" ht="15" customHeight="1" x14ac:dyDescent="0.2">
      <c r="A36" s="184">
        <v>23</v>
      </c>
      <c r="B36" s="145" t="s">
        <v>72</v>
      </c>
      <c r="C36" s="146"/>
      <c r="D36" s="146"/>
      <c r="E36" s="147">
        <f t="shared" si="0"/>
        <v>0.3125</v>
      </c>
      <c r="F36" s="147"/>
      <c r="G36" s="147">
        <f t="shared" si="4"/>
        <v>-0.33333333333333331</v>
      </c>
      <c r="H36" s="148">
        <f t="shared" si="2"/>
        <v>0</v>
      </c>
      <c r="I36" s="147"/>
      <c r="J36" s="147"/>
      <c r="K36" s="149"/>
      <c r="L36" s="149"/>
      <c r="M36" s="149"/>
      <c r="N36" s="150"/>
      <c r="O36" s="254">
        <f t="shared" si="3"/>
        <v>2.0833333333333332E-2</v>
      </c>
    </row>
    <row r="37" spans="1:19" s="3" customFormat="1" ht="15" customHeight="1" x14ac:dyDescent="0.2">
      <c r="A37" s="184">
        <v>24</v>
      </c>
      <c r="B37" s="145" t="s">
        <v>73</v>
      </c>
      <c r="C37" s="146"/>
      <c r="D37" s="146"/>
      <c r="E37" s="147">
        <f t="shared" si="0"/>
        <v>0.3125</v>
      </c>
      <c r="F37" s="147"/>
      <c r="G37" s="147">
        <f t="shared" si="4"/>
        <v>-0.33333333333333331</v>
      </c>
      <c r="H37" s="148">
        <f t="shared" si="2"/>
        <v>0</v>
      </c>
      <c r="I37" s="147"/>
      <c r="J37" s="147"/>
      <c r="K37" s="149"/>
      <c r="L37" s="149"/>
      <c r="M37" s="149"/>
      <c r="N37" s="150"/>
      <c r="O37" s="254">
        <f t="shared" si="3"/>
        <v>2.0833333333333332E-2</v>
      </c>
    </row>
    <row r="38" spans="1:19" s="3" customFormat="1" ht="15" customHeight="1" x14ac:dyDescent="0.2">
      <c r="A38" s="184">
        <v>25</v>
      </c>
      <c r="B38" s="145" t="s">
        <v>75</v>
      </c>
      <c r="C38" s="146"/>
      <c r="D38" s="146"/>
      <c r="E38" s="147">
        <f t="shared" si="0"/>
        <v>0.3125</v>
      </c>
      <c r="F38" s="147"/>
      <c r="G38" s="147">
        <f t="shared" si="4"/>
        <v>-0.33333333333333331</v>
      </c>
      <c r="H38" s="148">
        <f t="shared" si="2"/>
        <v>0</v>
      </c>
      <c r="I38" s="147"/>
      <c r="J38" s="147"/>
      <c r="K38" s="149"/>
      <c r="L38" s="149"/>
      <c r="M38" s="149"/>
      <c r="N38" s="150"/>
      <c r="O38" s="254">
        <f t="shared" si="3"/>
        <v>2.0833333333333332E-2</v>
      </c>
    </row>
    <row r="39" spans="1:19" s="3" customFormat="1" ht="15" customHeight="1" x14ac:dyDescent="0.2">
      <c r="A39" s="184">
        <v>26</v>
      </c>
      <c r="B39" s="145" t="s">
        <v>67</v>
      </c>
      <c r="C39" s="146"/>
      <c r="D39" s="146"/>
      <c r="E39" s="147">
        <f t="shared" si="0"/>
        <v>0.3125</v>
      </c>
      <c r="F39" s="147"/>
      <c r="G39" s="147">
        <f t="shared" si="4"/>
        <v>-0.33333333333333331</v>
      </c>
      <c r="H39" s="148">
        <f t="shared" si="2"/>
        <v>0</v>
      </c>
      <c r="I39" s="147"/>
      <c r="J39" s="147"/>
      <c r="K39" s="149"/>
      <c r="L39" s="149"/>
      <c r="M39" s="149"/>
      <c r="N39" s="150"/>
      <c r="O39" s="254">
        <f t="shared" si="3"/>
        <v>2.0833333333333332E-2</v>
      </c>
    </row>
    <row r="40" spans="1:19" s="3" customFormat="1" ht="15" customHeight="1" x14ac:dyDescent="0.2">
      <c r="A40" s="184">
        <v>27</v>
      </c>
      <c r="B40" s="145" t="s">
        <v>69</v>
      </c>
      <c r="C40" s="146"/>
      <c r="D40" s="146"/>
      <c r="E40" s="147">
        <f t="shared" si="0"/>
        <v>0.3125</v>
      </c>
      <c r="F40" s="147"/>
      <c r="G40" s="147">
        <f t="shared" si="4"/>
        <v>-0.33333333333333331</v>
      </c>
      <c r="H40" s="148">
        <f t="shared" si="2"/>
        <v>0</v>
      </c>
      <c r="I40" s="147"/>
      <c r="J40" s="147"/>
      <c r="K40" s="149"/>
      <c r="L40" s="149"/>
      <c r="M40" s="149"/>
      <c r="N40" s="150"/>
      <c r="O40" s="254">
        <f t="shared" si="3"/>
        <v>2.0833333333333332E-2</v>
      </c>
    </row>
    <row r="41" spans="1:19" s="3" customFormat="1" ht="15" customHeight="1" x14ac:dyDescent="0.2">
      <c r="A41" s="238">
        <v>28</v>
      </c>
      <c r="B41" s="233" t="s">
        <v>70</v>
      </c>
      <c r="C41" s="175"/>
      <c r="D41" s="175"/>
      <c r="E41" s="176">
        <f t="shared" si="0"/>
        <v>0</v>
      </c>
      <c r="F41" s="176"/>
      <c r="G41" s="176">
        <f t="shared" si="4"/>
        <v>0</v>
      </c>
      <c r="H41" s="177">
        <f t="shared" si="2"/>
        <v>0</v>
      </c>
      <c r="I41" s="176"/>
      <c r="J41" s="176"/>
      <c r="K41" s="178"/>
      <c r="L41" s="178"/>
      <c r="M41" s="178"/>
      <c r="N41" s="255"/>
      <c r="O41" s="256">
        <f t="shared" si="3"/>
        <v>0</v>
      </c>
      <c r="P41" s="197"/>
      <c r="Q41" s="197"/>
      <c r="R41"/>
      <c r="S41"/>
    </row>
    <row r="42" spans="1:19" s="3" customFormat="1" ht="15" customHeight="1" x14ac:dyDescent="0.2">
      <c r="A42" s="238">
        <v>29</v>
      </c>
      <c r="B42" s="233" t="s">
        <v>71</v>
      </c>
      <c r="C42" s="175"/>
      <c r="D42" s="175"/>
      <c r="E42" s="176">
        <f t="shared" si="0"/>
        <v>0</v>
      </c>
      <c r="F42" s="176"/>
      <c r="G42" s="176">
        <f t="shared" si="4"/>
        <v>0</v>
      </c>
      <c r="H42" s="177">
        <f t="shared" si="2"/>
        <v>0</v>
      </c>
      <c r="I42" s="176"/>
      <c r="J42" s="176"/>
      <c r="K42" s="178"/>
      <c r="L42" s="178"/>
      <c r="M42" s="178"/>
      <c r="N42" s="255"/>
      <c r="O42" s="256">
        <f t="shared" si="3"/>
        <v>0</v>
      </c>
      <c r="P42" s="197"/>
      <c r="Q42" s="197"/>
      <c r="R42"/>
      <c r="S42"/>
    </row>
    <row r="43" spans="1:19" s="3" customFormat="1" ht="15" customHeight="1" x14ac:dyDescent="0.2">
      <c r="A43" s="184">
        <v>30</v>
      </c>
      <c r="B43" s="145" t="s">
        <v>72</v>
      </c>
      <c r="C43" s="146"/>
      <c r="D43" s="146"/>
      <c r="E43" s="147">
        <f t="shared" si="0"/>
        <v>0.3125</v>
      </c>
      <c r="F43" s="147"/>
      <c r="G43" s="147">
        <f t="shared" ref="G43:G44" si="5">D43-C43-O43-E43-F43</f>
        <v>-0.33333333333333331</v>
      </c>
      <c r="H43" s="148">
        <f t="shared" ref="H43:H44" si="6">D43-C43-O43-E43-F43-G43</f>
        <v>0</v>
      </c>
      <c r="I43" s="147"/>
      <c r="J43" s="147"/>
      <c r="K43" s="149"/>
      <c r="L43" s="149"/>
      <c r="M43" s="149"/>
      <c r="N43" s="150"/>
      <c r="O43" s="254">
        <f t="shared" si="3"/>
        <v>2.0833333333333332E-2</v>
      </c>
    </row>
    <row r="44" spans="1:19" s="3" customFormat="1" ht="15" customHeight="1" x14ac:dyDescent="0.2">
      <c r="A44" s="184">
        <v>31</v>
      </c>
      <c r="B44" s="145" t="s">
        <v>73</v>
      </c>
      <c r="C44" s="146"/>
      <c r="D44" s="146"/>
      <c r="E44" s="147">
        <f t="shared" si="0"/>
        <v>0.3125</v>
      </c>
      <c r="F44" s="147"/>
      <c r="G44" s="147">
        <f t="shared" si="5"/>
        <v>-0.33333333333333331</v>
      </c>
      <c r="H44" s="148">
        <f t="shared" si="6"/>
        <v>0</v>
      </c>
      <c r="I44" s="147"/>
      <c r="J44" s="147"/>
      <c r="K44" s="149"/>
      <c r="L44" s="149"/>
      <c r="M44" s="149"/>
      <c r="N44" s="150" t="s">
        <v>32</v>
      </c>
      <c r="O44" s="254">
        <f t="shared" si="3"/>
        <v>2.0833333333333332E-2</v>
      </c>
    </row>
    <row r="45" spans="1:19" s="3" customFormat="1" ht="15" customHeight="1" x14ac:dyDescent="0.2">
      <c r="E45" s="147"/>
      <c r="O45" s="48"/>
    </row>
    <row r="46" spans="1:19" s="3" customFormat="1" ht="15" customHeight="1" x14ac:dyDescent="0.2">
      <c r="A46" s="145"/>
      <c r="B46" s="145"/>
      <c r="C46" s="66"/>
      <c r="D46" s="66"/>
      <c r="E46" s="147"/>
      <c r="F46" s="67"/>
      <c r="G46" s="67"/>
      <c r="H46" s="70"/>
      <c r="I46" s="67"/>
      <c r="J46" s="67"/>
      <c r="K46" s="10"/>
      <c r="L46" s="10"/>
      <c r="M46" s="10"/>
      <c r="N46" s="11"/>
      <c r="O46" s="48"/>
    </row>
    <row r="47" spans="1:19" ht="21.95" customHeight="1" x14ac:dyDescent="0.2">
      <c r="A47" s="232" t="s">
        <v>76</v>
      </c>
      <c r="B47" s="145"/>
      <c r="C47" s="168"/>
      <c r="D47" s="80"/>
      <c r="E47" s="147"/>
      <c r="F47" s="82">
        <f t="shared" ref="F47:M47" si="7">SUM(F13:F46)</f>
        <v>0</v>
      </c>
      <c r="G47" s="82">
        <f t="shared" si="7"/>
        <v>-7.3333333333333304</v>
      </c>
      <c r="H47" s="70">
        <f t="shared" si="7"/>
        <v>0</v>
      </c>
      <c r="I47" s="83">
        <f t="shared" si="7"/>
        <v>0</v>
      </c>
      <c r="J47" s="84">
        <f t="shared" si="7"/>
        <v>0</v>
      </c>
      <c r="K47" s="85">
        <f t="shared" si="7"/>
        <v>0</v>
      </c>
      <c r="L47" s="85">
        <f t="shared" si="7"/>
        <v>0</v>
      </c>
      <c r="M47" s="85">
        <f t="shared" si="7"/>
        <v>0</v>
      </c>
      <c r="N47" s="86" t="s">
        <v>77</v>
      </c>
    </row>
    <row r="48" spans="1:19" ht="21.95" customHeight="1" x14ac:dyDescent="0.2">
      <c r="A48" s="232" t="s">
        <v>78</v>
      </c>
      <c r="B48" s="145"/>
      <c r="C48" s="167"/>
      <c r="D48" s="167"/>
      <c r="E48" s="168"/>
      <c r="F48" s="87"/>
      <c r="G48" s="87"/>
      <c r="H48" s="88"/>
      <c r="I48" s="295">
        <f>I47-J47</f>
        <v>0</v>
      </c>
      <c r="J48" s="296"/>
      <c r="K48" s="89"/>
      <c r="L48" s="89"/>
      <c r="M48" s="89"/>
      <c r="N48" s="90"/>
    </row>
    <row r="49" spans="1:14" ht="24.95" customHeight="1" x14ac:dyDescent="0.2">
      <c r="A49" s="297" t="s">
        <v>79</v>
      </c>
      <c r="B49" s="298"/>
      <c r="C49" s="91" t="s">
        <v>80</v>
      </c>
      <c r="D49" s="91" t="s">
        <v>81</v>
      </c>
      <c r="E49" s="91"/>
      <c r="F49" s="292" t="s">
        <v>82</v>
      </c>
      <c r="G49" s="293"/>
      <c r="H49" s="294"/>
      <c r="I49" s="92"/>
      <c r="J49" s="93"/>
      <c r="K49" s="93"/>
      <c r="L49" s="93"/>
      <c r="M49" s="94"/>
      <c r="N49" s="95" t="s">
        <v>83</v>
      </c>
    </row>
    <row r="50" spans="1:14" ht="11.25" customHeight="1" x14ac:dyDescent="0.2">
      <c r="A50" s="165"/>
      <c r="B50" s="166"/>
      <c r="C50" s="91"/>
      <c r="D50" s="91"/>
      <c r="E50" s="91"/>
      <c r="F50" s="96" t="s">
        <v>84</v>
      </c>
      <c r="G50" s="97" t="s">
        <v>52</v>
      </c>
      <c r="H50" s="98" t="s">
        <v>85</v>
      </c>
      <c r="I50" s="99"/>
      <c r="J50" s="100"/>
      <c r="K50" s="100"/>
      <c r="L50" s="100"/>
      <c r="M50" s="101"/>
      <c r="N50" s="102"/>
    </row>
    <row r="51" spans="1:14" ht="24.95" customHeight="1" x14ac:dyDescent="0.2">
      <c r="A51" s="290">
        <v>0</v>
      </c>
      <c r="B51" s="291"/>
      <c r="C51" s="103">
        <v>159</v>
      </c>
      <c r="D51" s="104">
        <f>A51/C51</f>
        <v>0</v>
      </c>
      <c r="E51" s="104"/>
      <c r="F51" s="105"/>
      <c r="G51" s="106"/>
      <c r="H51" s="107"/>
      <c r="I51" s="108" t="s">
        <v>32</v>
      </c>
      <c r="J51" s="109"/>
      <c r="K51" s="109"/>
      <c r="L51" s="109"/>
      <c r="M51" s="110"/>
      <c r="N51" s="111"/>
    </row>
  </sheetData>
  <mergeCells count="16">
    <mergeCell ref="A49:B49"/>
    <mergeCell ref="A51:B51"/>
    <mergeCell ref="F49:H49"/>
    <mergeCell ref="G10:G11"/>
    <mergeCell ref="O10:O11"/>
    <mergeCell ref="N10:N11"/>
    <mergeCell ref="M10:M11"/>
    <mergeCell ref="I48:J48"/>
    <mergeCell ref="A12:E12"/>
    <mergeCell ref="A4:E5"/>
    <mergeCell ref="A10:A11"/>
    <mergeCell ref="B10:B11"/>
    <mergeCell ref="L10:L11"/>
    <mergeCell ref="B9:H9"/>
    <mergeCell ref="A7:B7"/>
    <mergeCell ref="C7:G7"/>
  </mergeCells>
  <phoneticPr fontId="0" type="noConversion"/>
  <pageMargins left="0.78740157480314965" right="0" top="0.39370078740157483" bottom="0.39370078740157483" header="0.51181102362204722" footer="0.51181102362204722"/>
  <pageSetup paperSize="9" scale="70" orientation="landscape" horizontalDpi="36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2"/>
  <sheetViews>
    <sheetView zoomScaleNormal="100" workbookViewId="0">
      <pane ySplit="11" topLeftCell="A12" activePane="bottomLeft" state="frozen"/>
      <selection activeCell="K52" sqref="K52"/>
      <selection pane="bottomLeft" activeCell="O15" sqref="O15"/>
    </sheetView>
  </sheetViews>
  <sheetFormatPr defaultRowHeight="12.75" x14ac:dyDescent="0.2"/>
  <cols>
    <col min="1" max="1" width="6.5703125" customWidth="1"/>
    <col min="2" max="2" width="7.5703125" customWidth="1"/>
    <col min="3" max="5" width="6.5703125" customWidth="1"/>
    <col min="6" max="6" width="7.5703125" customWidth="1"/>
    <col min="7" max="8" width="6.5703125" customWidth="1"/>
    <col min="9" max="11" width="8.42578125" customWidth="1"/>
    <col min="12" max="12" width="10.42578125" customWidth="1"/>
    <col min="13" max="13" width="8.42578125" customWidth="1"/>
    <col min="14" max="14" width="32.42578125" customWidth="1"/>
    <col min="15" max="15" width="7.42578125" style="5" customWidth="1"/>
  </cols>
  <sheetData>
    <row r="1" spans="1:20" x14ac:dyDescent="0.2">
      <c r="P1" t="s">
        <v>35</v>
      </c>
      <c r="R1" t="s">
        <v>36</v>
      </c>
      <c r="T1" t="s">
        <v>37</v>
      </c>
    </row>
    <row r="2" spans="1:20" x14ac:dyDescent="0.2">
      <c r="A2" s="46"/>
      <c r="B2" s="45"/>
      <c r="H2" s="1" t="s">
        <v>0</v>
      </c>
      <c r="M2" s="3" t="s">
        <v>33</v>
      </c>
      <c r="N2" s="3" t="s">
        <v>34</v>
      </c>
      <c r="P2" s="242">
        <v>2.0833333333333332E-2</v>
      </c>
      <c r="R2" s="242">
        <v>0.3125</v>
      </c>
      <c r="T2" s="242">
        <v>0.27083333333333331</v>
      </c>
    </row>
    <row r="3" spans="1:20" x14ac:dyDescent="0.2">
      <c r="H3" s="135" t="s">
        <v>1</v>
      </c>
      <c r="I3" s="4"/>
      <c r="J3" s="4"/>
      <c r="K3" s="4"/>
      <c r="L3" s="4"/>
      <c r="M3" s="160"/>
      <c r="N3" s="160" t="s">
        <v>38</v>
      </c>
      <c r="P3" s="242">
        <v>0</v>
      </c>
      <c r="R3" s="242">
        <v>0</v>
      </c>
    </row>
    <row r="4" spans="1:20" x14ac:dyDescent="0.2">
      <c r="A4" s="268" t="s">
        <v>2</v>
      </c>
      <c r="B4" s="276"/>
      <c r="C4" s="276"/>
      <c r="D4" s="276"/>
      <c r="E4" s="276"/>
      <c r="H4" s="136" t="s">
        <v>3</v>
      </c>
      <c r="I4" s="13"/>
      <c r="J4" s="162"/>
      <c r="K4" s="162"/>
      <c r="L4" s="162"/>
      <c r="M4" s="161"/>
      <c r="N4" s="160" t="s">
        <v>39</v>
      </c>
    </row>
    <row r="5" spans="1:20" ht="12.75" customHeight="1" x14ac:dyDescent="0.2">
      <c r="A5" s="276"/>
      <c r="B5" s="276"/>
      <c r="C5" s="276"/>
      <c r="D5" s="276"/>
      <c r="E5" s="276"/>
      <c r="H5" s="138"/>
      <c r="I5" s="13"/>
      <c r="J5" s="162"/>
      <c r="K5" s="162"/>
      <c r="L5" s="162"/>
      <c r="M5" s="174" t="s">
        <v>40</v>
      </c>
      <c r="N5" s="170"/>
      <c r="O5" s="171"/>
      <c r="P5" s="170"/>
    </row>
    <row r="6" spans="1:20" x14ac:dyDescent="0.2">
      <c r="H6" s="139" t="s">
        <v>42</v>
      </c>
      <c r="I6" s="13"/>
      <c r="J6" s="162"/>
      <c r="K6" s="162"/>
      <c r="L6" s="162"/>
      <c r="M6" s="169" t="s">
        <v>41</v>
      </c>
      <c r="N6" s="172"/>
      <c r="O6" s="171"/>
      <c r="P6" s="170"/>
    </row>
    <row r="7" spans="1:20" ht="18" x14ac:dyDescent="0.25">
      <c r="A7" s="263">
        <f>Yhteensä!A7</f>
        <v>2026</v>
      </c>
      <c r="B7" s="284"/>
      <c r="C7" s="287" t="s">
        <v>89</v>
      </c>
      <c r="D7" s="288"/>
      <c r="E7" s="289"/>
      <c r="F7" s="289"/>
      <c r="G7" s="289"/>
      <c r="H7" s="139" t="s">
        <v>45</v>
      </c>
      <c r="I7" s="13"/>
      <c r="J7" s="162"/>
      <c r="K7" s="162"/>
      <c r="L7" s="162"/>
      <c r="M7" s="173" t="s">
        <v>88</v>
      </c>
      <c r="N7" s="170"/>
      <c r="O7" s="171"/>
      <c r="P7" s="170"/>
    </row>
    <row r="8" spans="1:20" x14ac:dyDescent="0.2">
      <c r="I8" s="8"/>
      <c r="J8" s="8"/>
      <c r="K8" s="8"/>
      <c r="L8" s="8"/>
      <c r="M8" s="8"/>
    </row>
    <row r="9" spans="1:20" ht="26.25" customHeight="1" x14ac:dyDescent="0.2">
      <c r="A9" s="18" t="s">
        <v>5</v>
      </c>
      <c r="B9" s="283">
        <f>Yhteensä!B9</f>
        <v>0</v>
      </c>
      <c r="C9" s="283"/>
      <c r="D9" s="283"/>
      <c r="E9" s="283"/>
      <c r="F9" s="283"/>
      <c r="G9" s="283"/>
      <c r="H9" s="283"/>
      <c r="I9" s="113"/>
      <c r="J9" s="112"/>
      <c r="K9" s="167"/>
      <c r="L9" s="167"/>
      <c r="M9" s="167"/>
      <c r="N9" s="168"/>
    </row>
    <row r="10" spans="1:20" ht="13.5" customHeight="1" x14ac:dyDescent="0.2">
      <c r="A10" s="277" t="s">
        <v>46</v>
      </c>
      <c r="B10" s="279" t="s">
        <v>47</v>
      </c>
      <c r="C10" s="114" t="s">
        <v>48</v>
      </c>
      <c r="D10" s="114" t="s">
        <v>49</v>
      </c>
      <c r="E10" s="115" t="s">
        <v>50</v>
      </c>
      <c r="F10" s="116" t="s">
        <v>51</v>
      </c>
      <c r="G10" s="285" t="s">
        <v>52</v>
      </c>
      <c r="H10" s="117" t="s">
        <v>53</v>
      </c>
      <c r="I10" s="118" t="s">
        <v>54</v>
      </c>
      <c r="J10" s="119" t="s">
        <v>54</v>
      </c>
      <c r="K10" s="163" t="s">
        <v>55</v>
      </c>
      <c r="L10" s="281" t="s">
        <v>13</v>
      </c>
      <c r="M10" s="281" t="s">
        <v>56</v>
      </c>
      <c r="N10" s="303" t="s">
        <v>57</v>
      </c>
      <c r="O10" s="302" t="s">
        <v>58</v>
      </c>
      <c r="P10" s="2"/>
      <c r="Q10" s="2"/>
    </row>
    <row r="11" spans="1:20" x14ac:dyDescent="0.2">
      <c r="A11" s="309"/>
      <c r="B11" s="310"/>
      <c r="C11" s="120" t="s">
        <v>59</v>
      </c>
      <c r="D11" s="120" t="s">
        <v>59</v>
      </c>
      <c r="E11" s="121" t="s">
        <v>60</v>
      </c>
      <c r="F11" s="122" t="s">
        <v>61</v>
      </c>
      <c r="G11" s="286"/>
      <c r="H11" s="123" t="s">
        <v>62</v>
      </c>
      <c r="I11" s="124" t="s">
        <v>63</v>
      </c>
      <c r="J11" s="125" t="s">
        <v>64</v>
      </c>
      <c r="K11" s="126" t="s">
        <v>65</v>
      </c>
      <c r="L11" s="282"/>
      <c r="M11" s="282"/>
      <c r="N11" s="303"/>
      <c r="O11" s="302"/>
    </row>
    <row r="12" spans="1:20" ht="15" customHeight="1" x14ac:dyDescent="0.2">
      <c r="A12" s="311"/>
      <c r="B12" s="312"/>
      <c r="C12" s="312"/>
      <c r="D12" s="313"/>
      <c r="E12" s="314"/>
      <c r="F12" s="127"/>
      <c r="G12" s="128"/>
      <c r="H12" s="129"/>
      <c r="I12" s="130"/>
      <c r="J12" s="131"/>
      <c r="K12" s="215"/>
      <c r="L12" s="132"/>
      <c r="M12" s="132"/>
      <c r="N12" s="133" t="s">
        <v>66</v>
      </c>
      <c r="O12" s="79"/>
    </row>
    <row r="13" spans="1:20" s="3" customFormat="1" ht="22.5" x14ac:dyDescent="0.2">
      <c r="A13" s="76"/>
      <c r="B13" s="9"/>
      <c r="C13" s="66"/>
      <c r="D13" s="66"/>
      <c r="E13" s="67"/>
      <c r="F13" s="67"/>
      <c r="G13" s="67"/>
      <c r="H13" s="70"/>
      <c r="I13" s="67"/>
      <c r="J13" s="213"/>
      <c r="K13" s="216"/>
      <c r="L13" s="214"/>
      <c r="M13" s="10"/>
      <c r="N13" s="11" t="s">
        <v>90</v>
      </c>
      <c r="O13" s="48"/>
    </row>
    <row r="14" spans="1:20" s="3" customFormat="1" ht="15" customHeight="1" x14ac:dyDescent="0.2">
      <c r="A14" s="192">
        <v>1</v>
      </c>
      <c r="B14" s="145" t="s">
        <v>75</v>
      </c>
      <c r="C14" s="146"/>
      <c r="D14" s="146"/>
      <c r="E14" s="147">
        <f t="shared" ref="E14:E43" si="0">IF(OR(B14="Ma",B14="Ti",B14="Ke",B14="To",B14="Pe"),$R$2,IF(OR(B14="La",B14="Su"),$R$3,""))</f>
        <v>0.3125</v>
      </c>
      <c r="F14" s="147"/>
      <c r="G14" s="147">
        <f t="shared" ref="G14:G41" si="1">D14-C14-O14-E14-F14</f>
        <v>-0.33333333333333331</v>
      </c>
      <c r="H14" s="148">
        <f t="shared" ref="H14:H41" si="2">D14-C14-O14-E14-F14-G14</f>
        <v>0</v>
      </c>
      <c r="I14" s="147"/>
      <c r="J14" s="147"/>
      <c r="K14" s="149"/>
      <c r="L14" s="149"/>
      <c r="M14" s="149"/>
      <c r="N14" s="150"/>
      <c r="O14" s="254">
        <f>IF(OR(B14="Ma",B14="Ti",B14="Ke",B14="To",B14="Pe"),$P$2,IF(OR(B14="La",B14="Su"),$P$3,""))</f>
        <v>2.0833333333333332E-2</v>
      </c>
    </row>
    <row r="15" spans="1:20" s="3" customFormat="1" ht="15" customHeight="1" x14ac:dyDescent="0.2">
      <c r="A15" s="192">
        <v>2</v>
      </c>
      <c r="B15" s="145" t="s">
        <v>67</v>
      </c>
      <c r="C15" s="146"/>
      <c r="D15" s="146"/>
      <c r="E15" s="147">
        <f t="shared" si="0"/>
        <v>0.3125</v>
      </c>
      <c r="F15" s="147"/>
      <c r="G15" s="147">
        <f t="shared" si="1"/>
        <v>-0.33333333333333331</v>
      </c>
      <c r="H15" s="148">
        <f t="shared" si="2"/>
        <v>0</v>
      </c>
      <c r="I15" s="147"/>
      <c r="J15" s="147"/>
      <c r="K15" s="149"/>
      <c r="L15" s="149"/>
      <c r="M15" s="149"/>
      <c r="N15" s="150"/>
      <c r="O15" s="254">
        <f t="shared" ref="O15:O43" si="3">IF(OR(B15="Ma",B15="Ti",B15="Ke",B15="To",B15="Pe"),$P$2,IF(OR(B15="La",B15="Su"),$P$3,""))</f>
        <v>2.0833333333333332E-2</v>
      </c>
    </row>
    <row r="16" spans="1:20" s="3" customFormat="1" ht="15" customHeight="1" x14ac:dyDescent="0.2">
      <c r="A16" s="238">
        <v>3</v>
      </c>
      <c r="B16" s="233" t="s">
        <v>69</v>
      </c>
      <c r="C16" s="175"/>
      <c r="D16" s="175"/>
      <c r="E16" s="176">
        <v>0</v>
      </c>
      <c r="F16" s="176"/>
      <c r="G16" s="176">
        <f t="shared" si="1"/>
        <v>0</v>
      </c>
      <c r="H16" s="177">
        <f t="shared" si="2"/>
        <v>0</v>
      </c>
      <c r="I16" s="176"/>
      <c r="J16" s="176"/>
      <c r="K16" s="178"/>
      <c r="L16" s="178"/>
      <c r="M16" s="178"/>
      <c r="N16" s="179" t="s">
        <v>91</v>
      </c>
      <c r="O16" s="176">
        <v>0</v>
      </c>
      <c r="P16" s="197"/>
      <c r="Q16" s="197"/>
      <c r="R16"/>
      <c r="S16"/>
    </row>
    <row r="17" spans="1:20" s="3" customFormat="1" ht="15" customHeight="1" x14ac:dyDescent="0.2">
      <c r="A17" s="238">
        <v>4</v>
      </c>
      <c r="B17" s="233" t="s">
        <v>70</v>
      </c>
      <c r="C17" s="175"/>
      <c r="D17" s="175"/>
      <c r="E17" s="176">
        <f t="shared" si="0"/>
        <v>0</v>
      </c>
      <c r="F17" s="176"/>
      <c r="G17" s="176">
        <f t="shared" si="1"/>
        <v>0</v>
      </c>
      <c r="H17" s="177">
        <f t="shared" si="2"/>
        <v>0</v>
      </c>
      <c r="I17" s="176"/>
      <c r="J17" s="176"/>
      <c r="K17" s="178"/>
      <c r="L17" s="178"/>
      <c r="M17" s="178"/>
      <c r="N17" s="179"/>
      <c r="O17" s="176">
        <f t="shared" si="3"/>
        <v>0</v>
      </c>
      <c r="P17" s="197"/>
      <c r="Q17" s="197"/>
      <c r="R17"/>
      <c r="S17"/>
    </row>
    <row r="18" spans="1:20" s="3" customFormat="1" ht="15" customHeight="1" x14ac:dyDescent="0.2">
      <c r="A18" s="238">
        <v>5</v>
      </c>
      <c r="B18" s="233" t="s">
        <v>71</v>
      </c>
      <c r="C18" s="175"/>
      <c r="D18" s="175"/>
      <c r="E18" s="176">
        <f t="shared" si="0"/>
        <v>0</v>
      </c>
      <c r="F18" s="176"/>
      <c r="G18" s="176">
        <f t="shared" si="1"/>
        <v>0</v>
      </c>
      <c r="H18" s="177">
        <f t="shared" si="2"/>
        <v>0</v>
      </c>
      <c r="I18" s="176"/>
      <c r="J18" s="176"/>
      <c r="K18" s="178"/>
      <c r="L18" s="178"/>
      <c r="M18" s="178"/>
      <c r="N18" s="179"/>
      <c r="O18" s="176">
        <f t="shared" si="3"/>
        <v>0</v>
      </c>
      <c r="P18" s="197"/>
      <c r="Q18" s="197"/>
      <c r="R18"/>
      <c r="S18"/>
    </row>
    <row r="19" spans="1:20" s="3" customFormat="1" ht="15" customHeight="1" x14ac:dyDescent="0.2">
      <c r="A19" s="238">
        <v>6</v>
      </c>
      <c r="B19" s="233" t="s">
        <v>72</v>
      </c>
      <c r="C19" s="175"/>
      <c r="D19" s="175"/>
      <c r="E19" s="176">
        <v>0</v>
      </c>
      <c r="F19" s="176"/>
      <c r="G19" s="176">
        <f t="shared" si="1"/>
        <v>0</v>
      </c>
      <c r="H19" s="177">
        <f t="shared" si="2"/>
        <v>0</v>
      </c>
      <c r="I19" s="176"/>
      <c r="J19" s="176"/>
      <c r="K19" s="178"/>
      <c r="L19" s="178"/>
      <c r="M19" s="178"/>
      <c r="N19" s="179" t="s">
        <v>92</v>
      </c>
      <c r="O19" s="176">
        <v>0</v>
      </c>
      <c r="P19" s="197"/>
      <c r="Q19" s="197"/>
      <c r="R19"/>
      <c r="S19"/>
    </row>
    <row r="20" spans="1:20" s="3" customFormat="1" ht="15" customHeight="1" x14ac:dyDescent="0.2">
      <c r="A20" s="192">
        <v>7</v>
      </c>
      <c r="B20" s="145" t="s">
        <v>73</v>
      </c>
      <c r="C20" s="146"/>
      <c r="D20" s="146"/>
      <c r="E20" s="147">
        <f t="shared" si="0"/>
        <v>0.3125</v>
      </c>
      <c r="F20" s="147"/>
      <c r="G20" s="147">
        <f t="shared" si="1"/>
        <v>-0.33333333333333331</v>
      </c>
      <c r="H20" s="148">
        <f t="shared" si="2"/>
        <v>0</v>
      </c>
      <c r="I20" s="147"/>
      <c r="J20" s="147"/>
      <c r="K20" s="149"/>
      <c r="L20" s="149"/>
      <c r="M20" s="149"/>
      <c r="N20" s="150"/>
      <c r="O20" s="254">
        <f t="shared" si="3"/>
        <v>2.0833333333333332E-2</v>
      </c>
    </row>
    <row r="21" spans="1:20" s="3" customFormat="1" ht="15" customHeight="1" x14ac:dyDescent="0.2">
      <c r="A21" s="192">
        <v>8</v>
      </c>
      <c r="B21" s="145" t="s">
        <v>75</v>
      </c>
      <c r="C21" s="146"/>
      <c r="D21" s="146"/>
      <c r="E21" s="147">
        <f t="shared" si="0"/>
        <v>0.3125</v>
      </c>
      <c r="F21" s="147"/>
      <c r="G21" s="147">
        <f t="shared" si="1"/>
        <v>-0.33333333333333331</v>
      </c>
      <c r="H21" s="148">
        <f t="shared" si="2"/>
        <v>0</v>
      </c>
      <c r="I21" s="147"/>
      <c r="J21" s="147"/>
      <c r="K21" s="149"/>
      <c r="L21" s="149"/>
      <c r="M21" s="149"/>
      <c r="N21" s="150"/>
      <c r="O21" s="254">
        <f t="shared" si="3"/>
        <v>2.0833333333333332E-2</v>
      </c>
    </row>
    <row r="22" spans="1:20" s="3" customFormat="1" ht="14.25" customHeight="1" x14ac:dyDescent="0.2">
      <c r="A22" s="192">
        <v>9</v>
      </c>
      <c r="B22" s="145" t="s">
        <v>67</v>
      </c>
      <c r="C22" s="146"/>
      <c r="D22" s="146"/>
      <c r="E22" s="147">
        <f t="shared" si="0"/>
        <v>0.3125</v>
      </c>
      <c r="F22" s="147"/>
      <c r="G22" s="147">
        <f t="shared" si="1"/>
        <v>-0.33333333333333331</v>
      </c>
      <c r="H22" s="148">
        <f t="shared" si="2"/>
        <v>0</v>
      </c>
      <c r="I22" s="147"/>
      <c r="J22" s="147"/>
      <c r="K22" s="149"/>
      <c r="L22" s="149"/>
      <c r="M22" s="149"/>
      <c r="N22" s="150"/>
      <c r="O22" s="254">
        <f t="shared" si="3"/>
        <v>2.0833333333333332E-2</v>
      </c>
    </row>
    <row r="23" spans="1:20" s="3" customFormat="1" ht="15" customHeight="1" x14ac:dyDescent="0.2">
      <c r="A23" s="192">
        <v>10</v>
      </c>
      <c r="B23" s="145" t="s">
        <v>69</v>
      </c>
      <c r="C23" s="146"/>
      <c r="D23" s="146"/>
      <c r="E23" s="147">
        <f t="shared" si="0"/>
        <v>0.3125</v>
      </c>
      <c r="F23" s="147"/>
      <c r="G23" s="147">
        <f t="shared" si="1"/>
        <v>-0.33333333333333331</v>
      </c>
      <c r="H23" s="148">
        <f t="shared" si="2"/>
        <v>0</v>
      </c>
      <c r="I23" s="147"/>
      <c r="J23" s="147"/>
      <c r="K23" s="149"/>
      <c r="L23" s="149"/>
      <c r="M23" s="149"/>
      <c r="N23" s="150"/>
      <c r="O23" s="254">
        <f t="shared" si="3"/>
        <v>2.0833333333333332E-2</v>
      </c>
    </row>
    <row r="24" spans="1:20" s="3" customFormat="1" ht="15" customHeight="1" x14ac:dyDescent="0.2">
      <c r="A24" s="238">
        <v>11</v>
      </c>
      <c r="B24" s="233" t="s">
        <v>70</v>
      </c>
      <c r="C24" s="175"/>
      <c r="D24" s="175"/>
      <c r="E24" s="176">
        <f t="shared" si="0"/>
        <v>0</v>
      </c>
      <c r="F24" s="176"/>
      <c r="G24" s="176">
        <f t="shared" si="1"/>
        <v>0</v>
      </c>
      <c r="H24" s="177">
        <f t="shared" si="2"/>
        <v>0</v>
      </c>
      <c r="I24" s="176"/>
      <c r="J24" s="176"/>
      <c r="K24" s="178"/>
      <c r="L24" s="178"/>
      <c r="M24" s="178"/>
      <c r="N24" s="179"/>
      <c r="O24" s="176">
        <f t="shared" si="3"/>
        <v>0</v>
      </c>
      <c r="P24" s="197"/>
      <c r="Q24" s="197"/>
      <c r="R24"/>
      <c r="S24"/>
    </row>
    <row r="25" spans="1:20" s="3" customFormat="1" ht="15" customHeight="1" x14ac:dyDescent="0.2">
      <c r="A25" s="238">
        <v>12</v>
      </c>
      <c r="B25" s="233" t="s">
        <v>71</v>
      </c>
      <c r="C25" s="175"/>
      <c r="D25" s="175"/>
      <c r="E25" s="176">
        <f t="shared" si="0"/>
        <v>0</v>
      </c>
      <c r="F25" s="176"/>
      <c r="G25" s="176">
        <f t="shared" si="1"/>
        <v>0</v>
      </c>
      <c r="H25" s="177">
        <f t="shared" si="2"/>
        <v>0</v>
      </c>
      <c r="I25" s="176"/>
      <c r="J25" s="176"/>
      <c r="K25" s="178"/>
      <c r="L25" s="178"/>
      <c r="M25" s="178"/>
      <c r="N25" s="179"/>
      <c r="O25" s="176">
        <f t="shared" si="3"/>
        <v>0</v>
      </c>
      <c r="P25" s="197"/>
      <c r="Q25" s="197"/>
      <c r="R25"/>
      <c r="S25"/>
    </row>
    <row r="26" spans="1:20" s="3" customFormat="1" ht="15" customHeight="1" x14ac:dyDescent="0.2">
      <c r="A26" s="192">
        <v>13</v>
      </c>
      <c r="B26" s="145" t="s">
        <v>72</v>
      </c>
      <c r="C26" s="146"/>
      <c r="D26" s="146"/>
      <c r="E26" s="147">
        <f t="shared" si="0"/>
        <v>0.3125</v>
      </c>
      <c r="F26" s="147"/>
      <c r="G26" s="147">
        <f t="shared" si="1"/>
        <v>-0.33333333333333331</v>
      </c>
      <c r="H26" s="148">
        <f t="shared" si="2"/>
        <v>0</v>
      </c>
      <c r="I26" s="147"/>
      <c r="J26" s="147"/>
      <c r="K26" s="149"/>
      <c r="L26" s="149"/>
      <c r="M26" s="149"/>
      <c r="N26" s="150"/>
      <c r="O26" s="254">
        <f t="shared" si="3"/>
        <v>2.0833333333333332E-2</v>
      </c>
      <c r="T26" s="192"/>
    </row>
    <row r="27" spans="1:20" s="3" customFormat="1" ht="15" customHeight="1" x14ac:dyDescent="0.2">
      <c r="A27" s="192">
        <v>14</v>
      </c>
      <c r="B27" s="145" t="s">
        <v>73</v>
      </c>
      <c r="C27" s="146"/>
      <c r="D27" s="146"/>
      <c r="E27" s="147">
        <f t="shared" si="0"/>
        <v>0.3125</v>
      </c>
      <c r="F27" s="147"/>
      <c r="G27" s="147">
        <f t="shared" si="1"/>
        <v>-0.33333333333333331</v>
      </c>
      <c r="H27" s="148">
        <f t="shared" si="2"/>
        <v>0</v>
      </c>
      <c r="I27" s="147"/>
      <c r="J27" s="147"/>
      <c r="K27" s="149"/>
      <c r="L27" s="149"/>
      <c r="M27" s="149"/>
      <c r="N27" s="150"/>
      <c r="O27" s="254">
        <f t="shared" si="3"/>
        <v>2.0833333333333332E-2</v>
      </c>
    </row>
    <row r="28" spans="1:20" s="3" customFormat="1" ht="15" customHeight="1" x14ac:dyDescent="0.2">
      <c r="A28" s="192">
        <v>15</v>
      </c>
      <c r="B28" s="145" t="s">
        <v>75</v>
      </c>
      <c r="C28" s="146"/>
      <c r="D28" s="146"/>
      <c r="E28" s="147">
        <f t="shared" si="0"/>
        <v>0.3125</v>
      </c>
      <c r="F28" s="147"/>
      <c r="G28" s="147">
        <f t="shared" si="1"/>
        <v>-0.33333333333333331</v>
      </c>
      <c r="H28" s="148">
        <f t="shared" si="2"/>
        <v>0</v>
      </c>
      <c r="I28" s="147"/>
      <c r="J28" s="147"/>
      <c r="K28" s="149"/>
      <c r="L28" s="149"/>
      <c r="M28" s="149"/>
      <c r="N28" s="150"/>
      <c r="O28" s="254">
        <f t="shared" si="3"/>
        <v>2.0833333333333332E-2</v>
      </c>
    </row>
    <row r="29" spans="1:20" s="3" customFormat="1" ht="15" customHeight="1" x14ac:dyDescent="0.2">
      <c r="A29" s="192">
        <v>16</v>
      </c>
      <c r="B29" s="145" t="s">
        <v>67</v>
      </c>
      <c r="C29" s="146"/>
      <c r="D29" s="146"/>
      <c r="E29" s="147">
        <f t="shared" si="0"/>
        <v>0.3125</v>
      </c>
      <c r="F29" s="147"/>
      <c r="G29" s="147">
        <f t="shared" si="1"/>
        <v>-0.33333333333333331</v>
      </c>
      <c r="H29" s="148">
        <f t="shared" si="2"/>
        <v>0</v>
      </c>
      <c r="I29" s="147"/>
      <c r="J29" s="147"/>
      <c r="K29" s="149"/>
      <c r="L29" s="149"/>
      <c r="M29" s="149"/>
      <c r="N29" s="150"/>
      <c r="O29" s="254">
        <f t="shared" si="3"/>
        <v>2.0833333333333332E-2</v>
      </c>
    </row>
    <row r="30" spans="1:20" s="3" customFormat="1" ht="15" customHeight="1" x14ac:dyDescent="0.2">
      <c r="A30" s="192">
        <v>17</v>
      </c>
      <c r="B30" s="145" t="s">
        <v>69</v>
      </c>
      <c r="C30" s="146"/>
      <c r="D30" s="146"/>
      <c r="E30" s="147">
        <f t="shared" si="0"/>
        <v>0.3125</v>
      </c>
      <c r="F30" s="147"/>
      <c r="G30" s="147">
        <f t="shared" si="1"/>
        <v>-0.33333333333333331</v>
      </c>
      <c r="H30" s="148">
        <f t="shared" si="2"/>
        <v>0</v>
      </c>
      <c r="I30" s="147"/>
      <c r="J30" s="147"/>
      <c r="K30" s="149"/>
      <c r="L30" s="149"/>
      <c r="M30" s="149"/>
      <c r="N30" s="150"/>
      <c r="O30" s="254">
        <f t="shared" si="3"/>
        <v>2.0833333333333332E-2</v>
      </c>
    </row>
    <row r="31" spans="1:20" s="3" customFormat="1" ht="15" customHeight="1" x14ac:dyDescent="0.2">
      <c r="A31" s="241">
        <v>18</v>
      </c>
      <c r="B31" s="233" t="s">
        <v>70</v>
      </c>
      <c r="C31" s="175"/>
      <c r="D31" s="175"/>
      <c r="E31" s="176">
        <f t="shared" si="0"/>
        <v>0</v>
      </c>
      <c r="F31" s="176"/>
      <c r="G31" s="176">
        <f t="shared" si="1"/>
        <v>0</v>
      </c>
      <c r="H31" s="177">
        <f t="shared" si="2"/>
        <v>0</v>
      </c>
      <c r="I31" s="176"/>
      <c r="J31" s="176"/>
      <c r="K31" s="178"/>
      <c r="L31" s="178"/>
      <c r="M31" s="178"/>
      <c r="N31" s="179"/>
      <c r="O31" s="176">
        <f t="shared" si="3"/>
        <v>0</v>
      </c>
      <c r="P31" s="197"/>
      <c r="Q31" s="197"/>
      <c r="R31" s="151"/>
      <c r="S31" s="151"/>
    </row>
    <row r="32" spans="1:20" s="3" customFormat="1" ht="15" customHeight="1" x14ac:dyDescent="0.2">
      <c r="A32" s="241">
        <v>19</v>
      </c>
      <c r="B32" s="233" t="s">
        <v>71</v>
      </c>
      <c r="C32" s="175"/>
      <c r="D32" s="175"/>
      <c r="E32" s="176">
        <f t="shared" si="0"/>
        <v>0</v>
      </c>
      <c r="F32" s="176"/>
      <c r="G32" s="176">
        <f t="shared" si="1"/>
        <v>0</v>
      </c>
      <c r="H32" s="177">
        <f t="shared" si="2"/>
        <v>0</v>
      </c>
      <c r="I32" s="176"/>
      <c r="J32" s="176"/>
      <c r="K32" s="178"/>
      <c r="L32" s="178"/>
      <c r="M32" s="178"/>
      <c r="N32" s="179"/>
      <c r="O32" s="176">
        <f t="shared" si="3"/>
        <v>0</v>
      </c>
      <c r="P32" s="197"/>
      <c r="Q32" s="197"/>
      <c r="R32" s="151"/>
      <c r="S32" s="151"/>
    </row>
    <row r="33" spans="1:20" s="3" customFormat="1" ht="15" customHeight="1" x14ac:dyDescent="0.2">
      <c r="A33" s="192">
        <v>20</v>
      </c>
      <c r="B33" s="145" t="s">
        <v>72</v>
      </c>
      <c r="C33" s="146"/>
      <c r="D33" s="146"/>
      <c r="E33" s="147">
        <f t="shared" si="0"/>
        <v>0.3125</v>
      </c>
      <c r="F33" s="147"/>
      <c r="G33" s="147">
        <f t="shared" si="1"/>
        <v>-0.33333333333333331</v>
      </c>
      <c r="H33" s="148">
        <f t="shared" si="2"/>
        <v>0</v>
      </c>
      <c r="I33" s="147"/>
      <c r="J33" s="147"/>
      <c r="K33" s="149"/>
      <c r="L33" s="149"/>
      <c r="M33" s="149"/>
      <c r="N33" s="150" t="s">
        <v>32</v>
      </c>
      <c r="O33" s="254">
        <f t="shared" si="3"/>
        <v>2.0833333333333332E-2</v>
      </c>
      <c r="T33" s="192"/>
    </row>
    <row r="34" spans="1:20" s="3" customFormat="1" ht="15" customHeight="1" x14ac:dyDescent="0.2">
      <c r="A34" s="192">
        <v>21</v>
      </c>
      <c r="B34" s="145" t="s">
        <v>73</v>
      </c>
      <c r="C34" s="146"/>
      <c r="D34" s="146"/>
      <c r="E34" s="147">
        <f t="shared" si="0"/>
        <v>0.3125</v>
      </c>
      <c r="F34" s="147"/>
      <c r="G34" s="147">
        <f t="shared" si="1"/>
        <v>-0.33333333333333331</v>
      </c>
      <c r="H34" s="148">
        <f t="shared" si="2"/>
        <v>0</v>
      </c>
      <c r="I34" s="147"/>
      <c r="J34" s="147"/>
      <c r="K34" s="149"/>
      <c r="L34" s="149"/>
      <c r="M34" s="149"/>
      <c r="O34" s="254">
        <f t="shared" si="3"/>
        <v>2.0833333333333332E-2</v>
      </c>
      <c r="T34" s="192"/>
    </row>
    <row r="35" spans="1:20" s="3" customFormat="1" ht="15" customHeight="1" x14ac:dyDescent="0.2">
      <c r="A35" s="192">
        <v>22</v>
      </c>
      <c r="B35" s="145" t="s">
        <v>75</v>
      </c>
      <c r="C35" s="146"/>
      <c r="D35" s="146"/>
      <c r="E35" s="147">
        <f t="shared" si="0"/>
        <v>0.3125</v>
      </c>
      <c r="F35" s="147"/>
      <c r="G35" s="147">
        <f t="shared" si="1"/>
        <v>-0.33333333333333331</v>
      </c>
      <c r="H35" s="148">
        <f t="shared" si="2"/>
        <v>0</v>
      </c>
      <c r="I35" s="147"/>
      <c r="J35" s="147"/>
      <c r="K35" s="149"/>
      <c r="L35" s="149"/>
      <c r="M35" s="149"/>
      <c r="N35" s="150"/>
      <c r="O35" s="254">
        <f t="shared" si="3"/>
        <v>2.0833333333333332E-2</v>
      </c>
    </row>
    <row r="36" spans="1:20" s="3" customFormat="1" ht="15" customHeight="1" x14ac:dyDescent="0.2">
      <c r="A36" s="192">
        <v>23</v>
      </c>
      <c r="B36" s="145" t="s">
        <v>67</v>
      </c>
      <c r="C36" s="146"/>
      <c r="D36" s="146"/>
      <c r="E36" s="147">
        <f t="shared" si="0"/>
        <v>0.3125</v>
      </c>
      <c r="F36" s="147"/>
      <c r="G36" s="147">
        <f t="shared" si="1"/>
        <v>-0.33333333333333331</v>
      </c>
      <c r="H36" s="148">
        <f t="shared" si="2"/>
        <v>0</v>
      </c>
      <c r="I36" s="147"/>
      <c r="J36" s="147"/>
      <c r="K36" s="149"/>
      <c r="L36" s="149"/>
      <c r="M36" s="149"/>
      <c r="N36" s="150"/>
      <c r="O36" s="254">
        <f t="shared" si="3"/>
        <v>2.0833333333333332E-2</v>
      </c>
    </row>
    <row r="37" spans="1:20" s="3" customFormat="1" ht="15" customHeight="1" x14ac:dyDescent="0.2">
      <c r="A37" s="192">
        <v>24</v>
      </c>
      <c r="B37" s="145" t="s">
        <v>69</v>
      </c>
      <c r="C37" s="146"/>
      <c r="D37" s="146"/>
      <c r="E37" s="147">
        <f t="shared" si="0"/>
        <v>0.3125</v>
      </c>
      <c r="F37" s="147"/>
      <c r="G37" s="147">
        <f t="shared" si="1"/>
        <v>-0.33333333333333331</v>
      </c>
      <c r="H37" s="148">
        <f t="shared" si="2"/>
        <v>0</v>
      </c>
      <c r="I37" s="147"/>
      <c r="J37" s="147"/>
      <c r="K37" s="149"/>
      <c r="L37" s="149"/>
      <c r="M37" s="149"/>
      <c r="N37" s="150"/>
      <c r="O37" s="254">
        <f t="shared" si="3"/>
        <v>2.0833333333333332E-2</v>
      </c>
    </row>
    <row r="38" spans="1:20" s="3" customFormat="1" ht="15" customHeight="1" x14ac:dyDescent="0.2">
      <c r="A38" s="238">
        <v>25</v>
      </c>
      <c r="B38" s="233" t="s">
        <v>70</v>
      </c>
      <c r="C38" s="175"/>
      <c r="D38" s="175"/>
      <c r="E38" s="176">
        <f t="shared" si="0"/>
        <v>0</v>
      </c>
      <c r="F38" s="176"/>
      <c r="G38" s="176">
        <f t="shared" si="1"/>
        <v>0</v>
      </c>
      <c r="H38" s="177">
        <f t="shared" si="2"/>
        <v>0</v>
      </c>
      <c r="I38" s="176"/>
      <c r="J38" s="176"/>
      <c r="K38" s="178"/>
      <c r="L38" s="178"/>
      <c r="M38" s="178"/>
      <c r="N38" s="179"/>
      <c r="O38" s="176">
        <f t="shared" si="3"/>
        <v>0</v>
      </c>
      <c r="P38" s="197"/>
      <c r="Q38" s="197"/>
      <c r="R38"/>
      <c r="S38"/>
      <c r="T38" s="238"/>
    </row>
    <row r="39" spans="1:20" s="3" customFormat="1" ht="15" customHeight="1" x14ac:dyDescent="0.2">
      <c r="A39" s="238">
        <v>26</v>
      </c>
      <c r="B39" s="233" t="s">
        <v>71</v>
      </c>
      <c r="C39" s="175"/>
      <c r="D39" s="175"/>
      <c r="E39" s="176">
        <f t="shared" si="0"/>
        <v>0</v>
      </c>
      <c r="F39" s="176"/>
      <c r="G39" s="176">
        <f t="shared" si="1"/>
        <v>0</v>
      </c>
      <c r="H39" s="177">
        <f t="shared" si="2"/>
        <v>0</v>
      </c>
      <c r="I39" s="176"/>
      <c r="J39" s="176"/>
      <c r="K39" s="178"/>
      <c r="L39" s="178"/>
      <c r="M39" s="178"/>
      <c r="N39" s="179"/>
      <c r="O39" s="176">
        <f t="shared" si="3"/>
        <v>0</v>
      </c>
      <c r="P39" s="197"/>
      <c r="Q39" s="197"/>
      <c r="R39"/>
      <c r="S39"/>
      <c r="T39" s="238"/>
    </row>
    <row r="40" spans="1:20" s="3" customFormat="1" ht="15" customHeight="1" x14ac:dyDescent="0.2">
      <c r="A40" s="192">
        <v>27</v>
      </c>
      <c r="B40" s="145" t="s">
        <v>72</v>
      </c>
      <c r="C40" s="146"/>
      <c r="D40" s="146"/>
      <c r="E40" s="147">
        <f t="shared" si="0"/>
        <v>0.3125</v>
      </c>
      <c r="F40" s="147"/>
      <c r="G40" s="147">
        <f t="shared" si="1"/>
        <v>-0.33333333333333331</v>
      </c>
      <c r="H40" s="148">
        <f t="shared" si="2"/>
        <v>0</v>
      </c>
      <c r="I40" s="147"/>
      <c r="J40" s="147"/>
      <c r="K40" s="149"/>
      <c r="L40" s="149"/>
      <c r="M40" s="149"/>
      <c r="N40" s="150" t="s">
        <v>32</v>
      </c>
      <c r="O40" s="254">
        <f t="shared" si="3"/>
        <v>2.0833333333333332E-2</v>
      </c>
      <c r="T40" s="192"/>
    </row>
    <row r="41" spans="1:20" s="3" customFormat="1" ht="15" customHeight="1" x14ac:dyDescent="0.2">
      <c r="A41" s="192">
        <v>28</v>
      </c>
      <c r="B41" s="145" t="s">
        <v>73</v>
      </c>
      <c r="C41" s="146"/>
      <c r="D41" s="146"/>
      <c r="E41" s="147">
        <f t="shared" si="0"/>
        <v>0.3125</v>
      </c>
      <c r="F41" s="147"/>
      <c r="G41" s="147">
        <f t="shared" si="1"/>
        <v>-0.33333333333333331</v>
      </c>
      <c r="H41" s="148">
        <f t="shared" si="2"/>
        <v>0</v>
      </c>
      <c r="I41" s="147"/>
      <c r="J41" s="147"/>
      <c r="K41" s="149"/>
      <c r="L41" s="149"/>
      <c r="M41" s="149"/>
      <c r="N41" s="150"/>
      <c r="O41" s="254">
        <f t="shared" si="3"/>
        <v>2.0833333333333332E-2</v>
      </c>
    </row>
    <row r="42" spans="1:20" s="3" customFormat="1" ht="15" customHeight="1" x14ac:dyDescent="0.2">
      <c r="A42" s="184">
        <v>29</v>
      </c>
      <c r="B42" s="145" t="s">
        <v>75</v>
      </c>
      <c r="C42" s="146"/>
      <c r="D42" s="146"/>
      <c r="E42" s="147">
        <f t="shared" si="0"/>
        <v>0.3125</v>
      </c>
      <c r="F42" s="147"/>
      <c r="G42" s="147">
        <f t="shared" ref="G42:G43" si="4">D42-C42-O42-E42-F42</f>
        <v>-0.33333333333333331</v>
      </c>
      <c r="H42" s="148">
        <f t="shared" ref="H42:H43" si="5">D42-C42-O42-E42-F42-G42</f>
        <v>0</v>
      </c>
      <c r="I42" s="147"/>
      <c r="J42" s="147"/>
      <c r="K42" s="149"/>
      <c r="L42" s="149"/>
      <c r="M42" s="149"/>
      <c r="N42" s="150"/>
      <c r="O42" s="254">
        <f t="shared" si="3"/>
        <v>2.0833333333333332E-2</v>
      </c>
    </row>
    <row r="43" spans="1:20" s="3" customFormat="1" ht="15" customHeight="1" x14ac:dyDescent="0.2">
      <c r="A43" s="184">
        <v>30</v>
      </c>
      <c r="B43" s="145" t="s">
        <v>67</v>
      </c>
      <c r="C43" s="146"/>
      <c r="D43" s="146"/>
      <c r="E43" s="147">
        <f t="shared" si="0"/>
        <v>0.3125</v>
      </c>
      <c r="F43" s="147"/>
      <c r="G43" s="147">
        <f t="shared" si="4"/>
        <v>-0.33333333333333331</v>
      </c>
      <c r="H43" s="148">
        <f t="shared" si="5"/>
        <v>0</v>
      </c>
      <c r="I43" s="147"/>
      <c r="J43" s="147"/>
      <c r="K43" s="149"/>
      <c r="L43" s="149"/>
      <c r="M43" s="149"/>
      <c r="N43" s="150"/>
      <c r="O43" s="254">
        <f t="shared" si="3"/>
        <v>2.0833333333333332E-2</v>
      </c>
    </row>
    <row r="44" spans="1:20" ht="15" customHeight="1" x14ac:dyDescent="0.2">
      <c r="A44" s="76"/>
      <c r="B44" s="9"/>
      <c r="C44" s="66"/>
      <c r="D44" s="66"/>
      <c r="E44" s="67"/>
      <c r="F44" s="67"/>
      <c r="G44" s="67"/>
      <c r="H44" s="70"/>
      <c r="I44" s="67"/>
      <c r="J44" s="67"/>
      <c r="K44" s="10"/>
      <c r="L44" s="10"/>
      <c r="M44" s="10"/>
      <c r="N44" s="11"/>
      <c r="O44" s="48"/>
    </row>
    <row r="45" spans="1:20" s="151" customFormat="1" ht="15" customHeight="1" x14ac:dyDescent="0.2">
      <c r="A45" s="76"/>
      <c r="B45" s="9"/>
      <c r="C45" s="66"/>
      <c r="D45" s="66"/>
      <c r="E45" s="67"/>
      <c r="F45" s="67"/>
      <c r="G45" s="67"/>
      <c r="H45" s="70"/>
      <c r="I45" s="67"/>
      <c r="J45" s="67"/>
      <c r="K45" s="10"/>
      <c r="L45" s="10"/>
      <c r="M45" s="10"/>
      <c r="N45" s="11"/>
      <c r="O45" s="48"/>
    </row>
    <row r="46" spans="1:20" ht="15" customHeight="1" x14ac:dyDescent="0.2">
      <c r="A46" s="76"/>
      <c r="B46" s="152"/>
      <c r="C46" s="66"/>
      <c r="D46" s="66"/>
      <c r="E46" s="67"/>
      <c r="F46" s="68"/>
      <c r="G46" s="69"/>
      <c r="H46" s="70"/>
      <c r="I46" s="55"/>
      <c r="J46" s="56"/>
      <c r="K46" s="10"/>
      <c r="L46" s="10"/>
      <c r="M46" s="10"/>
      <c r="N46" s="11"/>
      <c r="O46" s="48"/>
    </row>
    <row r="47" spans="1:20" ht="15" customHeight="1" x14ac:dyDescent="0.2">
      <c r="A47" s="71"/>
      <c r="O47"/>
    </row>
    <row r="48" spans="1:20" ht="21.95" customHeight="1" x14ac:dyDescent="0.2">
      <c r="A48" s="299" t="s">
        <v>76</v>
      </c>
      <c r="B48" s="300"/>
      <c r="C48" s="301"/>
      <c r="D48" s="80"/>
      <c r="E48" s="81"/>
      <c r="F48" s="82">
        <f t="shared" ref="F48:M48" si="6">SUM(F13:F46)</f>
        <v>0</v>
      </c>
      <c r="G48" s="82">
        <f t="shared" si="6"/>
        <v>-6.6666666666666643</v>
      </c>
      <c r="H48" s="70">
        <f t="shared" si="6"/>
        <v>0</v>
      </c>
      <c r="I48" s="83">
        <f t="shared" si="6"/>
        <v>0</v>
      </c>
      <c r="J48" s="84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6" t="s">
        <v>77</v>
      </c>
    </row>
    <row r="49" spans="1:14" ht="21.95" customHeight="1" x14ac:dyDescent="0.2">
      <c r="A49" s="299" t="s">
        <v>78</v>
      </c>
      <c r="B49" s="300"/>
      <c r="C49" s="300"/>
      <c r="D49" s="300"/>
      <c r="E49" s="301"/>
      <c r="F49" s="87"/>
      <c r="G49" s="87"/>
      <c r="H49" s="88"/>
      <c r="I49" s="295">
        <f>I48-J48</f>
        <v>0</v>
      </c>
      <c r="J49" s="296"/>
      <c r="K49" s="89"/>
      <c r="L49" s="89"/>
      <c r="M49" s="89"/>
      <c r="N49" s="90"/>
    </row>
    <row r="50" spans="1:14" ht="24.95" customHeight="1" x14ac:dyDescent="0.2">
      <c r="A50" s="297" t="s">
        <v>79</v>
      </c>
      <c r="B50" s="298"/>
      <c r="C50" s="91" t="s">
        <v>80</v>
      </c>
      <c r="D50" s="91" t="s">
        <v>81</v>
      </c>
      <c r="E50" s="91"/>
      <c r="F50" s="292" t="s">
        <v>82</v>
      </c>
      <c r="G50" s="293"/>
      <c r="H50" s="294"/>
      <c r="I50" s="92"/>
      <c r="J50" s="93"/>
      <c r="K50" s="93"/>
      <c r="L50" s="93"/>
      <c r="M50" s="94"/>
      <c r="N50" s="95" t="s">
        <v>83</v>
      </c>
    </row>
    <row r="51" spans="1:14" ht="11.25" customHeight="1" x14ac:dyDescent="0.2">
      <c r="A51" s="165"/>
      <c r="B51" s="166"/>
      <c r="C51" s="91"/>
      <c r="D51" s="91"/>
      <c r="E51" s="91"/>
      <c r="F51" s="96" t="s">
        <v>84</v>
      </c>
      <c r="G51" s="97" t="s">
        <v>52</v>
      </c>
      <c r="H51" s="98" t="s">
        <v>85</v>
      </c>
      <c r="I51" s="99"/>
      <c r="J51" s="100"/>
      <c r="K51" s="100"/>
      <c r="L51" s="100"/>
      <c r="M51" s="101"/>
      <c r="N51" s="102"/>
    </row>
    <row r="52" spans="1:14" ht="24.95" customHeight="1" x14ac:dyDescent="0.2">
      <c r="A52" s="290">
        <v>0</v>
      </c>
      <c r="B52" s="291"/>
      <c r="C52" s="103">
        <v>159</v>
      </c>
      <c r="D52" s="104">
        <f>A52/C52</f>
        <v>0</v>
      </c>
      <c r="E52" s="104"/>
      <c r="F52" s="105"/>
      <c r="G52" s="106"/>
      <c r="H52" s="107"/>
      <c r="I52" s="108" t="s">
        <v>32</v>
      </c>
      <c r="J52" s="109"/>
      <c r="K52" s="109"/>
      <c r="L52" s="109"/>
      <c r="M52" s="110"/>
      <c r="N52" s="111"/>
    </row>
  </sheetData>
  <mergeCells count="18">
    <mergeCell ref="A52:B52"/>
    <mergeCell ref="F50:H50"/>
    <mergeCell ref="I49:J49"/>
    <mergeCell ref="A4:E5"/>
    <mergeCell ref="A12:E12"/>
    <mergeCell ref="A49:E49"/>
    <mergeCell ref="B9:H9"/>
    <mergeCell ref="A7:B7"/>
    <mergeCell ref="G10:G11"/>
    <mergeCell ref="C7:G7"/>
    <mergeCell ref="O10:O11"/>
    <mergeCell ref="N10:N11"/>
    <mergeCell ref="A50:B50"/>
    <mergeCell ref="A10:A11"/>
    <mergeCell ref="B10:B11"/>
    <mergeCell ref="A48:C48"/>
    <mergeCell ref="L10:L11"/>
    <mergeCell ref="M10:M11"/>
  </mergeCells>
  <phoneticPr fontId="0" type="noConversion"/>
  <pageMargins left="0.78740157480314965" right="0" top="0.39370078740157483" bottom="0.39370078740157483" header="0.51181102362204722" footer="0.51181102362204722"/>
  <pageSetup paperSize="9" scale="68" orientation="landscape" horizontalDpi="36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51"/>
  <sheetViews>
    <sheetView zoomScaleNormal="100" workbookViewId="0">
      <pane ySplit="11" topLeftCell="A12" activePane="bottomLeft" state="frozen"/>
      <selection activeCell="K52" sqref="K52"/>
      <selection pane="bottomLeft" activeCell="O15" sqref="O15"/>
    </sheetView>
  </sheetViews>
  <sheetFormatPr defaultRowHeight="12.75" x14ac:dyDescent="0.2"/>
  <cols>
    <col min="1" max="1" width="6.5703125" customWidth="1"/>
    <col min="2" max="2" width="4.140625" customWidth="1"/>
    <col min="3" max="8" width="6.5703125" customWidth="1"/>
    <col min="9" max="11" width="8.42578125" customWidth="1"/>
    <col min="12" max="12" width="10.42578125" customWidth="1"/>
    <col min="13" max="13" width="8.42578125" customWidth="1"/>
    <col min="14" max="14" width="32.42578125" customWidth="1"/>
    <col min="15" max="15" width="7.42578125" style="5" customWidth="1"/>
  </cols>
  <sheetData>
    <row r="1" spans="1:20" x14ac:dyDescent="0.2">
      <c r="P1" t="s">
        <v>35</v>
      </c>
      <c r="R1" t="s">
        <v>36</v>
      </c>
      <c r="T1" t="s">
        <v>37</v>
      </c>
    </row>
    <row r="2" spans="1:20" x14ac:dyDescent="0.2">
      <c r="A2" s="46"/>
      <c r="B2" s="45"/>
      <c r="H2" s="1" t="s">
        <v>0</v>
      </c>
      <c r="M2" s="3" t="s">
        <v>33</v>
      </c>
      <c r="N2" s="3" t="s">
        <v>34</v>
      </c>
      <c r="P2" s="242">
        <v>2.0833333333333332E-2</v>
      </c>
      <c r="R2" s="242">
        <v>0.3125</v>
      </c>
      <c r="T2" s="242">
        <v>0.27083333333333331</v>
      </c>
    </row>
    <row r="3" spans="1:20" x14ac:dyDescent="0.2">
      <c r="H3" s="135" t="s">
        <v>1</v>
      </c>
      <c r="I3" s="4"/>
      <c r="J3" s="4"/>
      <c r="K3" s="4"/>
      <c r="L3" s="4"/>
      <c r="M3" s="160"/>
      <c r="N3" s="160" t="s">
        <v>38</v>
      </c>
      <c r="P3" s="242">
        <v>0</v>
      </c>
      <c r="R3" s="242">
        <v>0</v>
      </c>
    </row>
    <row r="4" spans="1:20" ht="12.75" customHeight="1" x14ac:dyDescent="0.2">
      <c r="A4" s="268" t="s">
        <v>2</v>
      </c>
      <c r="B4" s="268"/>
      <c r="C4" s="268"/>
      <c r="D4" s="268"/>
      <c r="E4" s="268"/>
      <c r="H4" s="136" t="s">
        <v>3</v>
      </c>
      <c r="I4" s="13"/>
      <c r="J4" s="162"/>
      <c r="K4" s="162"/>
      <c r="L4" s="162"/>
      <c r="M4" s="161"/>
      <c r="N4" s="160" t="s">
        <v>39</v>
      </c>
    </row>
    <row r="5" spans="1:20" ht="12.75" customHeight="1" x14ac:dyDescent="0.2">
      <c r="A5" s="268"/>
      <c r="B5" s="268"/>
      <c r="C5" s="268"/>
      <c r="D5" s="268"/>
      <c r="E5" s="268"/>
      <c r="H5" s="138"/>
      <c r="I5" s="13"/>
      <c r="J5" s="162"/>
      <c r="K5" s="162"/>
      <c r="L5" s="162"/>
      <c r="M5" s="174" t="s">
        <v>40</v>
      </c>
      <c r="N5" s="170"/>
      <c r="O5" s="171"/>
      <c r="P5" s="170"/>
    </row>
    <row r="6" spans="1:20" x14ac:dyDescent="0.2">
      <c r="H6" s="139" t="s">
        <v>42</v>
      </c>
      <c r="I6" s="13"/>
      <c r="J6" s="162"/>
      <c r="K6" s="162"/>
      <c r="L6" s="162"/>
      <c r="M6" s="169" t="s">
        <v>41</v>
      </c>
      <c r="N6" s="172"/>
      <c r="O6" s="171"/>
      <c r="P6" s="170"/>
    </row>
    <row r="7" spans="1:20" ht="18" x14ac:dyDescent="0.25">
      <c r="A7" s="263">
        <f>Yhteensä!A7</f>
        <v>2026</v>
      </c>
      <c r="B7" s="263"/>
      <c r="C7" s="287" t="s">
        <v>93</v>
      </c>
      <c r="D7" s="287"/>
      <c r="E7" s="287"/>
      <c r="F7" s="287"/>
      <c r="G7" s="287"/>
      <c r="H7" s="139" t="s">
        <v>45</v>
      </c>
      <c r="I7" s="13"/>
      <c r="J7" s="162"/>
      <c r="K7" s="162"/>
      <c r="L7" s="162"/>
      <c r="M7" s="173" t="s">
        <v>88</v>
      </c>
      <c r="N7" s="170"/>
      <c r="O7" s="171"/>
      <c r="P7" s="170"/>
    </row>
    <row r="8" spans="1:20" x14ac:dyDescent="0.2">
      <c r="I8" s="8"/>
      <c r="J8" s="8"/>
      <c r="K8" s="8"/>
      <c r="L8" s="8"/>
      <c r="M8" s="8"/>
    </row>
    <row r="9" spans="1:20" ht="26.25" customHeight="1" x14ac:dyDescent="0.2">
      <c r="A9" s="18" t="s">
        <v>5</v>
      </c>
      <c r="B9" s="283">
        <f>Yhteensä!B9</f>
        <v>0</v>
      </c>
      <c r="C9" s="283"/>
      <c r="D9" s="283"/>
      <c r="E9" s="283"/>
      <c r="F9" s="283"/>
      <c r="G9" s="283"/>
      <c r="H9" s="283"/>
      <c r="I9" s="113"/>
      <c r="J9" s="112"/>
      <c r="K9" s="167"/>
      <c r="L9" s="167"/>
      <c r="M9" s="167"/>
      <c r="N9" s="168"/>
    </row>
    <row r="10" spans="1:20" ht="13.5" customHeight="1" x14ac:dyDescent="0.2">
      <c r="A10" s="315" t="s">
        <v>46</v>
      </c>
      <c r="B10" s="279" t="s">
        <v>47</v>
      </c>
      <c r="C10" s="114" t="s">
        <v>48</v>
      </c>
      <c r="D10" s="114" t="s">
        <v>49</v>
      </c>
      <c r="E10" s="115" t="s">
        <v>50</v>
      </c>
      <c r="F10" s="116" t="s">
        <v>51</v>
      </c>
      <c r="G10" s="285" t="s">
        <v>52</v>
      </c>
      <c r="H10" s="117" t="s">
        <v>53</v>
      </c>
      <c r="I10" s="118" t="s">
        <v>54</v>
      </c>
      <c r="J10" s="119" t="s">
        <v>54</v>
      </c>
      <c r="K10" s="163" t="s">
        <v>55</v>
      </c>
      <c r="L10" s="281" t="s">
        <v>13</v>
      </c>
      <c r="M10" s="281" t="s">
        <v>56</v>
      </c>
      <c r="N10" s="319" t="s">
        <v>57</v>
      </c>
      <c r="O10" s="302" t="s">
        <v>58</v>
      </c>
      <c r="P10" s="2"/>
      <c r="Q10" s="2"/>
    </row>
    <row r="11" spans="1:20" x14ac:dyDescent="0.2">
      <c r="A11" s="316"/>
      <c r="B11" s="317"/>
      <c r="C11" s="120" t="s">
        <v>59</v>
      </c>
      <c r="D11" s="120" t="s">
        <v>59</v>
      </c>
      <c r="E11" s="121" t="s">
        <v>60</v>
      </c>
      <c r="F11" s="122" t="s">
        <v>61</v>
      </c>
      <c r="G11" s="330"/>
      <c r="H11" s="123" t="s">
        <v>62</v>
      </c>
      <c r="I11" s="124" t="s">
        <v>63</v>
      </c>
      <c r="J11" s="125" t="s">
        <v>64</v>
      </c>
      <c r="K11" s="126" t="s">
        <v>65</v>
      </c>
      <c r="L11" s="318"/>
      <c r="M11" s="318"/>
      <c r="N11" s="320"/>
      <c r="O11" s="302"/>
    </row>
    <row r="12" spans="1:20" ht="15" customHeight="1" x14ac:dyDescent="0.2">
      <c r="A12" s="311"/>
      <c r="B12" s="325"/>
      <c r="C12" s="325"/>
      <c r="D12" s="325"/>
      <c r="E12" s="326"/>
      <c r="F12" s="127"/>
      <c r="G12" s="128"/>
      <c r="H12" s="129"/>
      <c r="I12" s="130"/>
      <c r="J12" s="131"/>
      <c r="K12" s="132"/>
      <c r="L12" s="132"/>
      <c r="M12" s="132"/>
      <c r="N12" s="133" t="s">
        <v>66</v>
      </c>
      <c r="O12" s="79"/>
    </row>
    <row r="13" spans="1:20" s="3" customFormat="1" ht="15" customHeight="1" x14ac:dyDescent="0.2">
      <c r="A13" s="76"/>
      <c r="B13" s="9"/>
      <c r="C13" s="66"/>
      <c r="D13" s="66"/>
      <c r="E13" s="67"/>
      <c r="F13" s="67"/>
      <c r="G13" s="67"/>
      <c r="H13" s="70"/>
      <c r="I13" s="67"/>
      <c r="J13" s="67"/>
      <c r="K13" s="10"/>
      <c r="L13" s="10"/>
      <c r="M13" s="10"/>
      <c r="N13" s="11"/>
      <c r="O13" s="144"/>
    </row>
    <row r="14" spans="1:20" s="3" customFormat="1" ht="15" customHeight="1" x14ac:dyDescent="0.2">
      <c r="A14" s="238">
        <v>1</v>
      </c>
      <c r="B14" s="233" t="s">
        <v>69</v>
      </c>
      <c r="C14" s="175"/>
      <c r="D14" s="175"/>
      <c r="E14" s="176">
        <v>0</v>
      </c>
      <c r="F14" s="176"/>
      <c r="G14" s="176">
        <f t="shared" ref="G14:G42" si="0">D14-C14-O14-E14-F14</f>
        <v>0</v>
      </c>
      <c r="H14" s="177">
        <f t="shared" ref="H14:H42" si="1">D14-C14-O14-E14-F14-G14</f>
        <v>0</v>
      </c>
      <c r="I14" s="176"/>
      <c r="J14" s="176"/>
      <c r="K14" s="178"/>
      <c r="L14" s="178"/>
      <c r="M14" s="178"/>
      <c r="N14" s="179" t="s">
        <v>94</v>
      </c>
      <c r="O14" s="176">
        <v>0</v>
      </c>
      <c r="P14" s="197"/>
      <c r="Q14" s="197"/>
      <c r="R14"/>
      <c r="S14"/>
    </row>
    <row r="15" spans="1:20" s="3" customFormat="1" ht="15" customHeight="1" x14ac:dyDescent="0.2">
      <c r="A15" s="238">
        <v>2</v>
      </c>
      <c r="B15" s="233" t="s">
        <v>70</v>
      </c>
      <c r="C15" s="175"/>
      <c r="D15" s="175"/>
      <c r="E15" s="176">
        <f t="shared" ref="E15:E44" si="2">IF(OR(B15="Ma",B15="Ti",B15="Ke",B15="To",B15="Pe"),$R$2,IF(OR(B15="La",B15="Su"),$R$3,""))</f>
        <v>0</v>
      </c>
      <c r="F15" s="176"/>
      <c r="G15" s="176">
        <f t="shared" si="0"/>
        <v>0</v>
      </c>
      <c r="H15" s="177">
        <f t="shared" si="1"/>
        <v>0</v>
      </c>
      <c r="I15" s="176"/>
      <c r="J15" s="176"/>
      <c r="K15" s="178"/>
      <c r="L15" s="178"/>
      <c r="M15" s="178"/>
      <c r="N15" s="179"/>
      <c r="O15" s="176">
        <f t="shared" ref="O15:O45" si="3">IF(OR(B15="Ma",B15="Ti",B15="Ke",B15="To",B15="Pe"),$P$2,IF(OR(B15="La",B15="Su"),$P$3,""))</f>
        <v>0</v>
      </c>
      <c r="P15" s="197"/>
      <c r="Q15" s="197"/>
      <c r="R15"/>
      <c r="S15"/>
    </row>
    <row r="16" spans="1:20" s="3" customFormat="1" ht="15" customHeight="1" x14ac:dyDescent="0.2">
      <c r="A16" s="238">
        <v>3</v>
      </c>
      <c r="B16" s="233" t="s">
        <v>71</v>
      </c>
      <c r="C16" s="175"/>
      <c r="D16" s="175"/>
      <c r="E16" s="176">
        <f t="shared" si="2"/>
        <v>0</v>
      </c>
      <c r="F16" s="176"/>
      <c r="G16" s="176">
        <f t="shared" si="0"/>
        <v>0</v>
      </c>
      <c r="H16" s="177">
        <f t="shared" si="1"/>
        <v>0</v>
      </c>
      <c r="I16" s="176"/>
      <c r="J16" s="176"/>
      <c r="K16" s="178"/>
      <c r="L16" s="178"/>
      <c r="M16" s="178"/>
      <c r="N16" s="179"/>
      <c r="O16" s="176">
        <f t="shared" si="3"/>
        <v>0</v>
      </c>
      <c r="P16" s="197"/>
      <c r="Q16" s="197"/>
      <c r="R16"/>
      <c r="S16"/>
    </row>
    <row r="17" spans="1:19" s="3" customFormat="1" ht="15" customHeight="1" x14ac:dyDescent="0.2">
      <c r="A17" s="184">
        <v>4</v>
      </c>
      <c r="B17" s="145" t="s">
        <v>72</v>
      </c>
      <c r="C17" s="146"/>
      <c r="D17" s="146"/>
      <c r="E17" s="147">
        <f t="shared" si="2"/>
        <v>0.3125</v>
      </c>
      <c r="F17" s="147"/>
      <c r="G17" s="147">
        <f t="shared" si="0"/>
        <v>-0.33333333333333331</v>
      </c>
      <c r="H17" s="148">
        <f t="shared" si="1"/>
        <v>0</v>
      </c>
      <c r="I17" s="147"/>
      <c r="J17" s="147"/>
      <c r="K17" s="149"/>
      <c r="L17" s="149"/>
      <c r="M17" s="149"/>
      <c r="N17" s="150"/>
      <c r="O17" s="254">
        <f t="shared" si="3"/>
        <v>2.0833333333333332E-2</v>
      </c>
    </row>
    <row r="18" spans="1:19" s="3" customFormat="1" ht="15" customHeight="1" x14ac:dyDescent="0.2">
      <c r="A18" s="184">
        <v>5</v>
      </c>
      <c r="B18" s="145" t="s">
        <v>73</v>
      </c>
      <c r="C18" s="146"/>
      <c r="D18" s="146"/>
      <c r="E18" s="147">
        <f t="shared" si="2"/>
        <v>0.3125</v>
      </c>
      <c r="F18" s="147"/>
      <c r="G18" s="147">
        <f t="shared" si="0"/>
        <v>-0.33333333333333331</v>
      </c>
      <c r="H18" s="148">
        <f t="shared" si="1"/>
        <v>0</v>
      </c>
      <c r="I18" s="147"/>
      <c r="J18" s="147"/>
      <c r="K18" s="149"/>
      <c r="L18" s="149"/>
      <c r="M18" s="149"/>
      <c r="N18" s="150"/>
      <c r="O18" s="254">
        <f t="shared" si="3"/>
        <v>2.0833333333333332E-2</v>
      </c>
    </row>
    <row r="19" spans="1:19" s="3" customFormat="1" ht="15" customHeight="1" x14ac:dyDescent="0.2">
      <c r="A19" s="184">
        <v>6</v>
      </c>
      <c r="B19" s="145" t="s">
        <v>75</v>
      </c>
      <c r="C19" s="146"/>
      <c r="D19" s="146"/>
      <c r="E19" s="147">
        <f t="shared" si="2"/>
        <v>0.3125</v>
      </c>
      <c r="F19" s="147"/>
      <c r="G19" s="147">
        <f t="shared" si="0"/>
        <v>-0.33333333333333331</v>
      </c>
      <c r="H19" s="148">
        <f t="shared" si="1"/>
        <v>0</v>
      </c>
      <c r="I19" s="147"/>
      <c r="J19" s="147"/>
      <c r="K19" s="149"/>
      <c r="L19" s="149"/>
      <c r="M19" s="149"/>
      <c r="N19" s="150"/>
      <c r="O19" s="254">
        <f t="shared" si="3"/>
        <v>2.0833333333333332E-2</v>
      </c>
    </row>
    <row r="20" spans="1:19" s="3" customFormat="1" ht="15" customHeight="1" x14ac:dyDescent="0.2">
      <c r="A20" s="184">
        <v>7</v>
      </c>
      <c r="B20" s="145" t="s">
        <v>67</v>
      </c>
      <c r="C20" s="146"/>
      <c r="D20" s="146"/>
      <c r="E20" s="147">
        <f t="shared" si="2"/>
        <v>0.3125</v>
      </c>
      <c r="F20" s="147"/>
      <c r="G20" s="147">
        <f>D20-C20-O20-E20-F20</f>
        <v>-0.33333333333333331</v>
      </c>
      <c r="H20" s="148">
        <f>D20-C20-O20-E20-F20-G20</f>
        <v>0</v>
      </c>
      <c r="I20" s="147"/>
      <c r="J20" s="147"/>
      <c r="K20" s="149"/>
      <c r="L20" s="149"/>
      <c r="M20" s="149"/>
      <c r="N20" s="150"/>
      <c r="O20" s="254">
        <f t="shared" si="3"/>
        <v>2.0833333333333332E-2</v>
      </c>
    </row>
    <row r="21" spans="1:19" s="3" customFormat="1" ht="15" customHeight="1" x14ac:dyDescent="0.2">
      <c r="A21" s="184">
        <v>8</v>
      </c>
      <c r="B21" s="145" t="s">
        <v>69</v>
      </c>
      <c r="C21" s="146"/>
      <c r="D21" s="146"/>
      <c r="E21" s="147">
        <f t="shared" si="2"/>
        <v>0.3125</v>
      </c>
      <c r="F21" s="147"/>
      <c r="G21" s="147">
        <f>D21-C21-O21-E21-F21</f>
        <v>-0.33333333333333331</v>
      </c>
      <c r="H21" s="148">
        <f>D22-C21-O21-E21-F21-G21</f>
        <v>0</v>
      </c>
      <c r="I21" s="147"/>
      <c r="J21" s="147"/>
      <c r="K21" s="149"/>
      <c r="L21" s="149"/>
      <c r="M21" s="149"/>
      <c r="N21" s="150"/>
      <c r="O21" s="254">
        <f t="shared" si="3"/>
        <v>2.0833333333333332E-2</v>
      </c>
    </row>
    <row r="22" spans="1:19" s="3" customFormat="1" ht="15" customHeight="1" x14ac:dyDescent="0.2">
      <c r="A22" s="238">
        <v>9</v>
      </c>
      <c r="B22" s="233" t="s">
        <v>70</v>
      </c>
      <c r="C22" s="175"/>
      <c r="D22" s="175"/>
      <c r="E22" s="176">
        <f t="shared" si="2"/>
        <v>0</v>
      </c>
      <c r="F22" s="176"/>
      <c r="G22" s="176">
        <f>D22-C22-O22-E22-F22</f>
        <v>0</v>
      </c>
      <c r="H22" s="177">
        <f>D22-C22-O22-E22-F22-G22</f>
        <v>0</v>
      </c>
      <c r="I22" s="176"/>
      <c r="J22" s="176"/>
      <c r="K22" s="178"/>
      <c r="L22" s="178"/>
      <c r="M22" s="178"/>
      <c r="N22" s="179"/>
      <c r="O22" s="176">
        <f t="shared" si="3"/>
        <v>0</v>
      </c>
      <c r="P22" s="197"/>
      <c r="Q22" s="197"/>
      <c r="R22"/>
      <c r="S22"/>
    </row>
    <row r="23" spans="1:19" s="3" customFormat="1" ht="15" customHeight="1" x14ac:dyDescent="0.2">
      <c r="A23" s="238">
        <v>10</v>
      </c>
      <c r="B23" s="233" t="s">
        <v>71</v>
      </c>
      <c r="C23" s="175"/>
      <c r="D23" s="175"/>
      <c r="E23" s="176">
        <f t="shared" si="2"/>
        <v>0</v>
      </c>
      <c r="F23" s="176"/>
      <c r="G23" s="176">
        <f t="shared" si="0"/>
        <v>0</v>
      </c>
      <c r="H23" s="177">
        <f t="shared" si="1"/>
        <v>0</v>
      </c>
      <c r="I23" s="176"/>
      <c r="J23" s="176"/>
      <c r="K23" s="178"/>
      <c r="L23" s="178"/>
      <c r="M23" s="178"/>
      <c r="N23" s="179"/>
      <c r="O23" s="176">
        <f t="shared" si="3"/>
        <v>0</v>
      </c>
      <c r="P23" s="197"/>
      <c r="Q23" s="197"/>
      <c r="R23"/>
      <c r="S23"/>
    </row>
    <row r="24" spans="1:19" s="3" customFormat="1" ht="15" customHeight="1" x14ac:dyDescent="0.2">
      <c r="A24" s="184">
        <v>11</v>
      </c>
      <c r="B24" s="145" t="s">
        <v>72</v>
      </c>
      <c r="C24" s="146"/>
      <c r="D24" s="146"/>
      <c r="E24" s="147">
        <f t="shared" si="2"/>
        <v>0.3125</v>
      </c>
      <c r="F24" s="147"/>
      <c r="G24" s="147">
        <f t="shared" si="0"/>
        <v>-0.33333333333333331</v>
      </c>
      <c r="H24" s="148">
        <f t="shared" si="1"/>
        <v>0</v>
      </c>
      <c r="I24" s="147"/>
      <c r="J24" s="147"/>
      <c r="K24" s="149"/>
      <c r="L24" s="149"/>
      <c r="M24" s="149"/>
      <c r="N24" s="150"/>
      <c r="O24" s="254">
        <f t="shared" si="3"/>
        <v>2.0833333333333332E-2</v>
      </c>
    </row>
    <row r="25" spans="1:19" s="3" customFormat="1" ht="15" customHeight="1" x14ac:dyDescent="0.2">
      <c r="A25" s="184">
        <v>12</v>
      </c>
      <c r="B25" s="145" t="s">
        <v>73</v>
      </c>
      <c r="C25" s="146"/>
      <c r="D25" s="146"/>
      <c r="E25" s="147">
        <f t="shared" si="2"/>
        <v>0.3125</v>
      </c>
      <c r="F25" s="147"/>
      <c r="G25" s="147">
        <f t="shared" si="0"/>
        <v>-0.33333333333333331</v>
      </c>
      <c r="H25" s="148">
        <f t="shared" si="1"/>
        <v>0</v>
      </c>
      <c r="I25" s="147"/>
      <c r="J25" s="147"/>
      <c r="K25" s="149"/>
      <c r="L25" s="149"/>
      <c r="M25" s="149"/>
      <c r="N25" s="150"/>
      <c r="O25" s="254">
        <f t="shared" si="3"/>
        <v>2.0833333333333332E-2</v>
      </c>
    </row>
    <row r="26" spans="1:19" s="3" customFormat="1" ht="15" customHeight="1" x14ac:dyDescent="0.2">
      <c r="A26" s="184">
        <v>13</v>
      </c>
      <c r="B26" s="145" t="s">
        <v>75</v>
      </c>
      <c r="C26" s="146"/>
      <c r="D26" s="146"/>
      <c r="E26" s="147">
        <f t="shared" si="2"/>
        <v>0.3125</v>
      </c>
      <c r="F26" s="147"/>
      <c r="G26" s="147">
        <f t="shared" si="0"/>
        <v>-0.33333333333333331</v>
      </c>
      <c r="H26" s="148">
        <f t="shared" si="1"/>
        <v>0</v>
      </c>
      <c r="I26" s="147"/>
      <c r="J26" s="147"/>
      <c r="K26" s="149"/>
      <c r="L26" s="149"/>
      <c r="M26" s="149"/>
      <c r="N26" s="150"/>
      <c r="O26" s="254">
        <f t="shared" si="3"/>
        <v>2.0833333333333332E-2</v>
      </c>
    </row>
    <row r="27" spans="1:19" s="3" customFormat="1" ht="15" customHeight="1" x14ac:dyDescent="0.2">
      <c r="A27" s="238">
        <v>14</v>
      </c>
      <c r="B27" s="233" t="s">
        <v>67</v>
      </c>
      <c r="C27" s="175"/>
      <c r="D27" s="175"/>
      <c r="E27" s="176">
        <v>0</v>
      </c>
      <c r="F27" s="176"/>
      <c r="G27" s="176">
        <f t="shared" si="0"/>
        <v>0</v>
      </c>
      <c r="H27" s="177">
        <f t="shared" si="1"/>
        <v>0</v>
      </c>
      <c r="I27" s="176"/>
      <c r="J27" s="176"/>
      <c r="K27" s="178"/>
      <c r="L27" s="178"/>
      <c r="M27" s="178"/>
      <c r="N27" s="179" t="s">
        <v>95</v>
      </c>
      <c r="O27" s="176">
        <v>0</v>
      </c>
      <c r="P27" s="197"/>
      <c r="Q27" s="197"/>
      <c r="R27"/>
      <c r="S27"/>
    </row>
    <row r="28" spans="1:19" s="3" customFormat="1" ht="15" customHeight="1" x14ac:dyDescent="0.2">
      <c r="A28" s="184">
        <v>15</v>
      </c>
      <c r="B28" s="145" t="s">
        <v>69</v>
      </c>
      <c r="C28" s="146"/>
      <c r="D28" s="146"/>
      <c r="E28" s="147">
        <f t="shared" si="2"/>
        <v>0.3125</v>
      </c>
      <c r="F28" s="147"/>
      <c r="G28" s="147">
        <f t="shared" si="0"/>
        <v>-0.33333333333333331</v>
      </c>
      <c r="H28" s="148">
        <f t="shared" si="1"/>
        <v>0</v>
      </c>
      <c r="I28" s="147"/>
      <c r="J28" s="147"/>
      <c r="K28" s="149"/>
      <c r="L28" s="149"/>
      <c r="M28" s="149"/>
      <c r="N28" s="150"/>
      <c r="O28" s="254">
        <f t="shared" si="3"/>
        <v>2.0833333333333332E-2</v>
      </c>
    </row>
    <row r="29" spans="1:19" s="3" customFormat="1" ht="15" customHeight="1" x14ac:dyDescent="0.2">
      <c r="A29" s="238">
        <v>16</v>
      </c>
      <c r="B29" s="233" t="s">
        <v>70</v>
      </c>
      <c r="C29" s="175"/>
      <c r="D29" s="175"/>
      <c r="E29" s="176">
        <f t="shared" si="2"/>
        <v>0</v>
      </c>
      <c r="F29" s="176"/>
      <c r="G29" s="176">
        <f t="shared" ref="G29" si="4">D29-C29-O29-E29-F29</f>
        <v>0</v>
      </c>
      <c r="H29" s="177">
        <f t="shared" ref="H29" si="5">D29-C29-O29-E29-F29-G29</f>
        <v>0</v>
      </c>
      <c r="I29" s="176"/>
      <c r="J29" s="176"/>
      <c r="K29" s="178"/>
      <c r="L29" s="178"/>
      <c r="M29" s="178"/>
      <c r="N29" s="179"/>
      <c r="O29" s="176">
        <f t="shared" si="3"/>
        <v>0</v>
      </c>
      <c r="P29" s="197"/>
      <c r="Q29" s="197"/>
      <c r="R29"/>
      <c r="S29"/>
    </row>
    <row r="30" spans="1:19" s="3" customFormat="1" ht="15" customHeight="1" x14ac:dyDescent="0.2">
      <c r="A30" s="238">
        <v>17</v>
      </c>
      <c r="B30" s="233" t="s">
        <v>71</v>
      </c>
      <c r="C30" s="175"/>
      <c r="D30" s="175"/>
      <c r="E30" s="176">
        <f t="shared" si="2"/>
        <v>0</v>
      </c>
      <c r="F30" s="176"/>
      <c r="G30" s="176">
        <f t="shared" si="0"/>
        <v>0</v>
      </c>
      <c r="H30" s="177">
        <f t="shared" si="1"/>
        <v>0</v>
      </c>
      <c r="I30" s="176"/>
      <c r="J30" s="176"/>
      <c r="K30" s="178"/>
      <c r="L30" s="178"/>
      <c r="M30" s="178"/>
      <c r="N30" s="179"/>
      <c r="O30" s="176">
        <f t="shared" si="3"/>
        <v>0</v>
      </c>
      <c r="P30" s="197"/>
      <c r="Q30" s="197"/>
      <c r="R30"/>
      <c r="S30"/>
    </row>
    <row r="31" spans="1:19" s="3" customFormat="1" ht="15" customHeight="1" x14ac:dyDescent="0.2">
      <c r="A31" s="184">
        <v>18</v>
      </c>
      <c r="B31" s="145" t="s">
        <v>72</v>
      </c>
      <c r="C31" s="146"/>
      <c r="D31" s="146"/>
      <c r="E31" s="147">
        <f t="shared" si="2"/>
        <v>0.3125</v>
      </c>
      <c r="F31" s="147"/>
      <c r="G31" s="147">
        <f t="shared" si="0"/>
        <v>-0.33333333333333331</v>
      </c>
      <c r="H31" s="148">
        <f t="shared" si="1"/>
        <v>0</v>
      </c>
      <c r="I31" s="147"/>
      <c r="J31" s="147"/>
      <c r="K31" s="149"/>
      <c r="L31" s="149"/>
      <c r="M31" s="149"/>
      <c r="N31" s="150"/>
      <c r="O31" s="254">
        <f t="shared" si="3"/>
        <v>2.0833333333333332E-2</v>
      </c>
    </row>
    <row r="32" spans="1:19" s="3" customFormat="1" ht="15" customHeight="1" x14ac:dyDescent="0.2">
      <c r="A32" s="184">
        <v>19</v>
      </c>
      <c r="B32" s="145" t="s">
        <v>73</v>
      </c>
      <c r="C32" s="146"/>
      <c r="D32" s="146"/>
      <c r="E32" s="147">
        <f t="shared" si="2"/>
        <v>0.3125</v>
      </c>
      <c r="F32" s="147"/>
      <c r="G32" s="147">
        <f t="shared" si="0"/>
        <v>-0.33333333333333331</v>
      </c>
      <c r="H32" s="148">
        <f t="shared" si="1"/>
        <v>0</v>
      </c>
      <c r="I32" s="147"/>
      <c r="J32" s="147"/>
      <c r="K32" s="149"/>
      <c r="L32" s="149"/>
      <c r="M32" s="149"/>
      <c r="N32" s="150"/>
      <c r="O32" s="254">
        <f t="shared" si="3"/>
        <v>2.0833333333333332E-2</v>
      </c>
    </row>
    <row r="33" spans="1:19" s="3" customFormat="1" ht="15" customHeight="1" x14ac:dyDescent="0.2">
      <c r="A33" s="184">
        <v>20</v>
      </c>
      <c r="B33" s="145" t="s">
        <v>75</v>
      </c>
      <c r="C33" s="146"/>
      <c r="D33" s="146"/>
      <c r="E33" s="147">
        <f t="shared" si="2"/>
        <v>0.3125</v>
      </c>
      <c r="F33" s="147"/>
      <c r="G33" s="147">
        <f t="shared" si="0"/>
        <v>-0.33333333333333331</v>
      </c>
      <c r="H33" s="148">
        <f t="shared" si="1"/>
        <v>0</v>
      </c>
      <c r="I33" s="147"/>
      <c r="J33" s="147"/>
      <c r="K33" s="149"/>
      <c r="L33" s="149"/>
      <c r="M33" s="149"/>
      <c r="N33" s="150"/>
      <c r="O33" s="254">
        <f t="shared" si="3"/>
        <v>2.0833333333333332E-2</v>
      </c>
    </row>
    <row r="34" spans="1:19" s="3" customFormat="1" ht="15" customHeight="1" x14ac:dyDescent="0.2">
      <c r="A34" s="184">
        <v>21</v>
      </c>
      <c r="B34" s="145" t="s">
        <v>67</v>
      </c>
      <c r="C34" s="146"/>
      <c r="D34" s="146"/>
      <c r="E34" s="147">
        <f t="shared" si="2"/>
        <v>0.3125</v>
      </c>
      <c r="F34" s="147"/>
      <c r="G34" s="147">
        <f t="shared" si="0"/>
        <v>-0.33333333333333331</v>
      </c>
      <c r="H34" s="148">
        <f t="shared" si="1"/>
        <v>0</v>
      </c>
      <c r="I34" s="147"/>
      <c r="J34" s="147"/>
      <c r="K34" s="149"/>
      <c r="L34" s="149"/>
      <c r="M34" s="149"/>
      <c r="N34" s="150"/>
      <c r="O34" s="254">
        <f t="shared" si="3"/>
        <v>2.0833333333333332E-2</v>
      </c>
    </row>
    <row r="35" spans="1:19" s="3" customFormat="1" ht="15" customHeight="1" x14ac:dyDescent="0.2">
      <c r="A35" s="184">
        <v>22</v>
      </c>
      <c r="B35" s="145" t="s">
        <v>69</v>
      </c>
      <c r="C35" s="146"/>
      <c r="D35" s="146"/>
      <c r="E35" s="147">
        <f t="shared" si="2"/>
        <v>0.3125</v>
      </c>
      <c r="F35" s="147"/>
      <c r="G35" s="147">
        <f t="shared" si="0"/>
        <v>-0.33333333333333331</v>
      </c>
      <c r="H35" s="148">
        <f t="shared" si="1"/>
        <v>0</v>
      </c>
      <c r="I35" s="147"/>
      <c r="J35" s="147"/>
      <c r="K35" s="149"/>
      <c r="L35" s="149"/>
      <c r="M35" s="149"/>
      <c r="N35" s="150"/>
      <c r="O35" s="254">
        <f t="shared" si="3"/>
        <v>2.0833333333333332E-2</v>
      </c>
    </row>
    <row r="36" spans="1:19" s="3" customFormat="1" ht="15" customHeight="1" x14ac:dyDescent="0.2">
      <c r="A36" s="238">
        <v>23</v>
      </c>
      <c r="B36" s="233" t="s">
        <v>70</v>
      </c>
      <c r="C36" s="175"/>
      <c r="D36" s="175"/>
      <c r="E36" s="176">
        <f t="shared" si="2"/>
        <v>0</v>
      </c>
      <c r="F36" s="176"/>
      <c r="G36" s="176">
        <f t="shared" si="0"/>
        <v>0</v>
      </c>
      <c r="H36" s="177">
        <f t="shared" si="1"/>
        <v>0</v>
      </c>
      <c r="I36" s="176"/>
      <c r="J36" s="176"/>
      <c r="K36" s="178"/>
      <c r="L36" s="178"/>
      <c r="M36" s="178"/>
      <c r="N36" s="179"/>
      <c r="O36" s="176">
        <f t="shared" si="3"/>
        <v>0</v>
      </c>
      <c r="P36" s="197"/>
      <c r="Q36" s="197"/>
      <c r="R36"/>
      <c r="S36"/>
    </row>
    <row r="37" spans="1:19" s="3" customFormat="1" ht="15" customHeight="1" x14ac:dyDescent="0.2">
      <c r="A37" s="238">
        <v>24</v>
      </c>
      <c r="B37" s="233" t="s">
        <v>71</v>
      </c>
      <c r="C37" s="175"/>
      <c r="D37" s="175"/>
      <c r="E37" s="176">
        <f t="shared" si="2"/>
        <v>0</v>
      </c>
      <c r="F37" s="176"/>
      <c r="G37" s="176">
        <f t="shared" si="0"/>
        <v>0</v>
      </c>
      <c r="H37" s="177">
        <f t="shared" si="1"/>
        <v>0</v>
      </c>
      <c r="I37" s="176"/>
      <c r="J37" s="176"/>
      <c r="K37" s="178"/>
      <c r="L37" s="178"/>
      <c r="M37" s="178"/>
      <c r="N37" s="179"/>
      <c r="O37" s="176">
        <f t="shared" si="3"/>
        <v>0</v>
      </c>
      <c r="P37" s="197"/>
      <c r="Q37" s="197"/>
      <c r="R37"/>
      <c r="S37"/>
    </row>
    <row r="38" spans="1:19" s="3" customFormat="1" ht="15" customHeight="1" x14ac:dyDescent="0.2">
      <c r="A38" s="184">
        <v>25</v>
      </c>
      <c r="B38" s="145" t="s">
        <v>72</v>
      </c>
      <c r="C38" s="146"/>
      <c r="D38" s="146"/>
      <c r="E38" s="147">
        <f t="shared" si="2"/>
        <v>0.3125</v>
      </c>
      <c r="F38" s="147"/>
      <c r="G38" s="147">
        <f t="shared" si="0"/>
        <v>-0.33333333333333331</v>
      </c>
      <c r="H38" s="148">
        <f t="shared" si="1"/>
        <v>0</v>
      </c>
      <c r="I38" s="147"/>
      <c r="J38" s="147"/>
      <c r="K38" s="149"/>
      <c r="L38" s="149"/>
      <c r="M38" s="149"/>
      <c r="N38" s="150"/>
      <c r="O38" s="254">
        <f t="shared" si="3"/>
        <v>2.0833333333333332E-2</v>
      </c>
    </row>
    <row r="39" spans="1:19" s="3" customFormat="1" ht="15" customHeight="1" x14ac:dyDescent="0.2">
      <c r="A39" s="184">
        <v>26</v>
      </c>
      <c r="B39" s="145" t="s">
        <v>73</v>
      </c>
      <c r="C39" s="146"/>
      <c r="D39" s="146"/>
      <c r="E39" s="147">
        <f t="shared" si="2"/>
        <v>0.3125</v>
      </c>
      <c r="F39" s="147"/>
      <c r="G39" s="147">
        <f t="shared" si="0"/>
        <v>-0.33333333333333331</v>
      </c>
      <c r="H39" s="148">
        <f t="shared" si="1"/>
        <v>0</v>
      </c>
      <c r="I39" s="147"/>
      <c r="J39" s="147"/>
      <c r="K39" s="149"/>
      <c r="L39" s="149"/>
      <c r="M39" s="149"/>
      <c r="N39" s="150"/>
      <c r="O39" s="254">
        <f t="shared" si="3"/>
        <v>2.0833333333333332E-2</v>
      </c>
    </row>
    <row r="40" spans="1:19" s="3" customFormat="1" ht="15" customHeight="1" x14ac:dyDescent="0.2">
      <c r="A40" s="184">
        <v>27</v>
      </c>
      <c r="B40" s="145" t="s">
        <v>75</v>
      </c>
      <c r="C40" s="146"/>
      <c r="D40" s="146"/>
      <c r="E40" s="147">
        <f t="shared" si="2"/>
        <v>0.3125</v>
      </c>
      <c r="F40" s="147"/>
      <c r="G40" s="147">
        <f t="shared" si="0"/>
        <v>-0.33333333333333331</v>
      </c>
      <c r="H40" s="148">
        <f t="shared" si="1"/>
        <v>0</v>
      </c>
      <c r="I40" s="147"/>
      <c r="J40" s="147"/>
      <c r="K40" s="149"/>
      <c r="L40" s="149"/>
      <c r="M40" s="149"/>
      <c r="N40" s="150"/>
      <c r="O40" s="254">
        <f t="shared" si="3"/>
        <v>2.0833333333333332E-2</v>
      </c>
    </row>
    <row r="41" spans="1:19" s="3" customFormat="1" ht="15" customHeight="1" x14ac:dyDescent="0.2">
      <c r="A41" s="184">
        <v>28</v>
      </c>
      <c r="B41" s="145" t="s">
        <v>67</v>
      </c>
      <c r="C41" s="146"/>
      <c r="D41" s="146"/>
      <c r="E41" s="147">
        <f t="shared" si="2"/>
        <v>0.3125</v>
      </c>
      <c r="F41" s="147"/>
      <c r="G41" s="147">
        <f t="shared" si="0"/>
        <v>-0.33333333333333331</v>
      </c>
      <c r="H41" s="148">
        <f t="shared" si="1"/>
        <v>0</v>
      </c>
      <c r="I41" s="147"/>
      <c r="J41" s="147"/>
      <c r="K41" s="149"/>
      <c r="L41" s="149"/>
      <c r="M41" s="149"/>
      <c r="N41" s="150"/>
      <c r="O41" s="254">
        <f t="shared" si="3"/>
        <v>2.0833333333333332E-2</v>
      </c>
    </row>
    <row r="42" spans="1:19" s="3" customFormat="1" ht="15" customHeight="1" x14ac:dyDescent="0.2">
      <c r="A42" s="184">
        <v>29</v>
      </c>
      <c r="B42" s="145" t="s">
        <v>69</v>
      </c>
      <c r="C42" s="146"/>
      <c r="D42" s="146"/>
      <c r="E42" s="147">
        <f t="shared" si="2"/>
        <v>0.3125</v>
      </c>
      <c r="F42" s="147"/>
      <c r="G42" s="147">
        <f t="shared" si="0"/>
        <v>-0.33333333333333331</v>
      </c>
      <c r="H42" s="148">
        <f t="shared" si="1"/>
        <v>0</v>
      </c>
      <c r="I42" s="147"/>
      <c r="J42" s="147"/>
      <c r="K42" s="149"/>
      <c r="L42" s="149"/>
      <c r="M42" s="149"/>
      <c r="O42" s="254">
        <f t="shared" si="3"/>
        <v>2.0833333333333332E-2</v>
      </c>
    </row>
    <row r="43" spans="1:19" s="3" customFormat="1" ht="15" customHeight="1" x14ac:dyDescent="0.2">
      <c r="A43" s="238">
        <v>30</v>
      </c>
      <c r="B43" s="233" t="s">
        <v>70</v>
      </c>
      <c r="C43" s="175"/>
      <c r="D43" s="175"/>
      <c r="E43" s="176">
        <f t="shared" si="2"/>
        <v>0</v>
      </c>
      <c r="F43" s="176"/>
      <c r="G43" s="176">
        <f t="shared" ref="G43:G44" si="6">D43-C43-O43-E43-F43</f>
        <v>0</v>
      </c>
      <c r="H43" s="177">
        <f t="shared" ref="H43:H44" si="7">D43-C43-O43-E43-F43-G43</f>
        <v>0</v>
      </c>
      <c r="I43" s="176"/>
      <c r="J43" s="176"/>
      <c r="K43" s="178"/>
      <c r="L43" s="178"/>
      <c r="M43" s="178"/>
      <c r="N43" s="179"/>
      <c r="O43" s="176">
        <f t="shared" si="3"/>
        <v>0</v>
      </c>
      <c r="P43" s="197"/>
      <c r="Q43" s="197"/>
      <c r="R43"/>
      <c r="S43"/>
    </row>
    <row r="44" spans="1:19" s="3" customFormat="1" ht="15" customHeight="1" x14ac:dyDescent="0.2">
      <c r="A44" s="238">
        <v>31</v>
      </c>
      <c r="B44" s="233" t="s">
        <v>71</v>
      </c>
      <c r="C44" s="175"/>
      <c r="D44" s="175"/>
      <c r="E44" s="176">
        <f t="shared" si="2"/>
        <v>0</v>
      </c>
      <c r="F44" s="176"/>
      <c r="G44" s="176">
        <f t="shared" si="6"/>
        <v>0</v>
      </c>
      <c r="H44" s="177">
        <f t="shared" si="7"/>
        <v>0</v>
      </c>
      <c r="I44" s="176"/>
      <c r="J44" s="176"/>
      <c r="K44" s="178"/>
      <c r="L44" s="178"/>
      <c r="M44" s="178"/>
      <c r="N44" s="179"/>
      <c r="O44" s="176">
        <f t="shared" si="3"/>
        <v>0</v>
      </c>
      <c r="P44" s="197"/>
      <c r="Q44" s="197"/>
      <c r="R44"/>
      <c r="S44"/>
    </row>
    <row r="45" spans="1:19" s="3" customFormat="1" ht="15" customHeight="1" x14ac:dyDescent="0.2">
      <c r="A45" s="76"/>
      <c r="B45" s="9"/>
      <c r="C45" s="66"/>
      <c r="D45" s="66"/>
      <c r="E45" s="67"/>
      <c r="F45" s="67"/>
      <c r="G45" s="67"/>
      <c r="H45" s="70"/>
      <c r="I45" s="67"/>
      <c r="J45" s="67"/>
      <c r="K45" s="10"/>
      <c r="L45" s="10"/>
      <c r="M45" s="10"/>
      <c r="N45" s="11"/>
      <c r="O45" s="254" t="str">
        <f t="shared" si="3"/>
        <v/>
      </c>
    </row>
    <row r="46" spans="1:19" s="3" customFormat="1" ht="15" customHeight="1" x14ac:dyDescent="0.2">
      <c r="A46" s="76"/>
      <c r="O46" s="5"/>
    </row>
    <row r="47" spans="1:19" ht="21.95" customHeight="1" x14ac:dyDescent="0.2">
      <c r="A47" s="299" t="s">
        <v>76</v>
      </c>
      <c r="B47" s="323"/>
      <c r="C47" s="324"/>
      <c r="D47" s="80"/>
      <c r="E47" s="81"/>
      <c r="F47" s="82">
        <f t="shared" ref="F47:M47" si="8">SUM(F13:F45)</f>
        <v>0</v>
      </c>
      <c r="G47" s="82">
        <f t="shared" si="8"/>
        <v>-6.3333333333333313</v>
      </c>
      <c r="H47" s="70">
        <f t="shared" si="8"/>
        <v>0</v>
      </c>
      <c r="I47" s="83">
        <f t="shared" si="8"/>
        <v>0</v>
      </c>
      <c r="J47" s="84">
        <f t="shared" si="8"/>
        <v>0</v>
      </c>
      <c r="K47" s="85">
        <f t="shared" si="8"/>
        <v>0</v>
      </c>
      <c r="L47" s="85">
        <f t="shared" si="8"/>
        <v>0</v>
      </c>
      <c r="M47" s="85">
        <f t="shared" si="8"/>
        <v>0</v>
      </c>
      <c r="N47" s="86" t="s">
        <v>77</v>
      </c>
    </row>
    <row r="48" spans="1:19" ht="21.95" customHeight="1" x14ac:dyDescent="0.2">
      <c r="A48" s="299" t="s">
        <v>78</v>
      </c>
      <c r="B48" s="323"/>
      <c r="C48" s="323"/>
      <c r="D48" s="323"/>
      <c r="E48" s="324"/>
      <c r="F48" s="87"/>
      <c r="G48" s="87"/>
      <c r="H48" s="88"/>
      <c r="I48" s="321">
        <f>I47-J47</f>
        <v>0</v>
      </c>
      <c r="J48" s="322"/>
      <c r="K48" s="89"/>
      <c r="L48" s="89"/>
      <c r="M48" s="89"/>
      <c r="N48" s="90"/>
    </row>
    <row r="49" spans="1:14" ht="24.95" customHeight="1" x14ac:dyDescent="0.2">
      <c r="A49" s="297" t="s">
        <v>79</v>
      </c>
      <c r="B49" s="327"/>
      <c r="C49" s="91" t="s">
        <v>80</v>
      </c>
      <c r="D49" s="91" t="s">
        <v>81</v>
      </c>
      <c r="E49" s="91"/>
      <c r="F49" s="292" t="s">
        <v>82</v>
      </c>
      <c r="G49" s="293"/>
      <c r="H49" s="329"/>
      <c r="I49" s="92"/>
      <c r="J49" s="93"/>
      <c r="K49" s="93"/>
      <c r="L49" s="93"/>
      <c r="M49" s="94"/>
      <c r="N49" s="95" t="s">
        <v>83</v>
      </c>
    </row>
    <row r="50" spans="1:14" ht="11.25" customHeight="1" x14ac:dyDescent="0.2">
      <c r="A50" s="165"/>
      <c r="B50" s="166"/>
      <c r="C50" s="91"/>
      <c r="D50" s="91"/>
      <c r="E50" s="91"/>
      <c r="F50" s="96" t="s">
        <v>84</v>
      </c>
      <c r="G50" s="97" t="s">
        <v>52</v>
      </c>
      <c r="H50" s="98" t="s">
        <v>85</v>
      </c>
      <c r="I50" s="99"/>
      <c r="J50" s="100"/>
      <c r="K50" s="100"/>
      <c r="L50" s="100"/>
      <c r="M50" s="101"/>
      <c r="N50" s="102"/>
    </row>
    <row r="51" spans="1:14" ht="24.95" customHeight="1" x14ac:dyDescent="0.2">
      <c r="A51" s="290">
        <v>0</v>
      </c>
      <c r="B51" s="328"/>
      <c r="C51" s="103">
        <v>159</v>
      </c>
      <c r="D51" s="104">
        <f>A51/C51</f>
        <v>0</v>
      </c>
      <c r="E51" s="104"/>
      <c r="F51" s="105"/>
      <c r="G51" s="106"/>
      <c r="H51" s="107"/>
      <c r="I51" s="108" t="s">
        <v>32</v>
      </c>
      <c r="J51" s="109"/>
      <c r="K51" s="109"/>
      <c r="L51" s="109"/>
      <c r="M51" s="110"/>
      <c r="N51" s="111"/>
    </row>
  </sheetData>
  <mergeCells count="18">
    <mergeCell ref="A49:B49"/>
    <mergeCell ref="A51:B51"/>
    <mergeCell ref="F49:H49"/>
    <mergeCell ref="A48:E48"/>
    <mergeCell ref="G10:G11"/>
    <mergeCell ref="O10:O11"/>
    <mergeCell ref="N10:N11"/>
    <mergeCell ref="M10:M11"/>
    <mergeCell ref="I48:J48"/>
    <mergeCell ref="A47:C47"/>
    <mergeCell ref="A12:E12"/>
    <mergeCell ref="A4:E5"/>
    <mergeCell ref="A10:A11"/>
    <mergeCell ref="B10:B11"/>
    <mergeCell ref="L10:L11"/>
    <mergeCell ref="B9:H9"/>
    <mergeCell ref="A7:B7"/>
    <mergeCell ref="C7:G7"/>
  </mergeCells>
  <phoneticPr fontId="0" type="noConversion"/>
  <pageMargins left="0.78740157480314965" right="0" top="0.39370078740157483" bottom="0.39370078740157483" header="0.51181102362204722" footer="0.51181102362204722"/>
  <pageSetup paperSize="9" scale="70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51"/>
  <sheetViews>
    <sheetView zoomScaleNormal="100" workbookViewId="0">
      <pane ySplit="11" topLeftCell="A22" activePane="bottomLeft" state="frozen"/>
      <selection activeCell="K52" sqref="K52"/>
      <selection pane="bottomLeft" activeCell="O14" sqref="O14"/>
    </sheetView>
  </sheetViews>
  <sheetFormatPr defaultRowHeight="12.75" x14ac:dyDescent="0.2"/>
  <cols>
    <col min="1" max="1" width="6.5703125" customWidth="1"/>
    <col min="2" max="2" width="4.140625" customWidth="1"/>
    <col min="3" max="8" width="6.5703125" customWidth="1"/>
    <col min="9" max="11" width="8.42578125" customWidth="1"/>
    <col min="12" max="12" width="10.42578125" customWidth="1"/>
    <col min="13" max="13" width="8.42578125" customWidth="1"/>
    <col min="14" max="14" width="32.42578125" customWidth="1"/>
    <col min="15" max="15" width="7.42578125" style="5" customWidth="1"/>
  </cols>
  <sheetData>
    <row r="1" spans="1:21" x14ac:dyDescent="0.2">
      <c r="P1" t="s">
        <v>35</v>
      </c>
      <c r="R1" t="s">
        <v>36</v>
      </c>
      <c r="T1" t="s">
        <v>37</v>
      </c>
    </row>
    <row r="2" spans="1:21" x14ac:dyDescent="0.2">
      <c r="A2" s="46"/>
      <c r="B2" s="45"/>
      <c r="H2" s="1" t="s">
        <v>0</v>
      </c>
      <c r="M2" s="3" t="s">
        <v>33</v>
      </c>
      <c r="N2" s="3" t="s">
        <v>34</v>
      </c>
      <c r="P2" s="242">
        <v>2.0833333333333332E-2</v>
      </c>
      <c r="R2" s="242">
        <v>0.3125</v>
      </c>
      <c r="T2" s="242">
        <v>0.27083333333333331</v>
      </c>
    </row>
    <row r="3" spans="1:21" x14ac:dyDescent="0.2">
      <c r="H3" s="135" t="s">
        <v>1</v>
      </c>
      <c r="I3" s="4"/>
      <c r="J3" s="4"/>
      <c r="K3" s="4"/>
      <c r="L3" s="4"/>
      <c r="M3" s="160"/>
      <c r="N3" s="160" t="s">
        <v>38</v>
      </c>
      <c r="P3" s="242">
        <v>0</v>
      </c>
      <c r="R3" s="242">
        <v>0</v>
      </c>
    </row>
    <row r="4" spans="1:21" x14ac:dyDescent="0.2">
      <c r="A4" s="268" t="s">
        <v>2</v>
      </c>
      <c r="B4" s="276"/>
      <c r="C4" s="276"/>
      <c r="D4" s="276"/>
      <c r="E4" s="276"/>
      <c r="H4" s="136" t="s">
        <v>3</v>
      </c>
      <c r="I4" s="13"/>
      <c r="J4" s="162"/>
      <c r="K4" s="162"/>
      <c r="L4" s="162"/>
      <c r="M4" s="161"/>
      <c r="N4" s="160" t="s">
        <v>39</v>
      </c>
    </row>
    <row r="5" spans="1:21" ht="12.75" customHeight="1" x14ac:dyDescent="0.2">
      <c r="A5" s="276"/>
      <c r="B5" s="276"/>
      <c r="C5" s="276"/>
      <c r="D5" s="276"/>
      <c r="E5" s="276"/>
      <c r="H5" s="138"/>
      <c r="I5" s="13"/>
      <c r="J5" s="162"/>
      <c r="K5" s="162"/>
      <c r="L5" s="162"/>
      <c r="M5" s="174" t="s">
        <v>40</v>
      </c>
      <c r="N5" s="170"/>
      <c r="O5" s="171"/>
      <c r="P5" s="170"/>
    </row>
    <row r="6" spans="1:21" x14ac:dyDescent="0.2">
      <c r="H6" s="139" t="s">
        <v>42</v>
      </c>
      <c r="I6" s="13"/>
      <c r="J6" s="162"/>
      <c r="K6" s="162"/>
      <c r="L6" s="162"/>
      <c r="M6" s="169" t="s">
        <v>41</v>
      </c>
      <c r="N6" s="172"/>
      <c r="O6" s="171"/>
      <c r="P6" s="170"/>
    </row>
    <row r="7" spans="1:21" ht="18" x14ac:dyDescent="0.25">
      <c r="A7" s="263">
        <f>Yhteensä!A7</f>
        <v>2026</v>
      </c>
      <c r="B7" s="284"/>
      <c r="C7" s="287" t="s">
        <v>96</v>
      </c>
      <c r="D7" s="288"/>
      <c r="E7" s="289"/>
      <c r="F7" s="289"/>
      <c r="G7" s="289"/>
      <c r="H7" s="139" t="s">
        <v>45</v>
      </c>
      <c r="I7" s="13"/>
      <c r="J7" s="162"/>
      <c r="K7" s="162"/>
      <c r="L7" s="162"/>
      <c r="M7" s="173" t="s">
        <v>88</v>
      </c>
      <c r="N7" s="170"/>
      <c r="O7" s="171"/>
      <c r="P7" s="170"/>
    </row>
    <row r="8" spans="1:21" x14ac:dyDescent="0.2">
      <c r="I8" s="8"/>
      <c r="J8" s="8"/>
      <c r="K8" s="8"/>
      <c r="L8" s="8"/>
      <c r="M8" s="8"/>
    </row>
    <row r="9" spans="1:21" ht="26.25" customHeight="1" x14ac:dyDescent="0.2">
      <c r="A9" s="18" t="s">
        <v>5</v>
      </c>
      <c r="B9" s="283">
        <f>Yhteensä!B9</f>
        <v>0</v>
      </c>
      <c r="C9" s="283"/>
      <c r="D9" s="283"/>
      <c r="E9" s="283"/>
      <c r="F9" s="283"/>
      <c r="G9" s="283"/>
      <c r="H9" s="283"/>
      <c r="I9" s="113"/>
      <c r="J9" s="112"/>
      <c r="K9" s="167"/>
      <c r="L9" s="167"/>
      <c r="M9" s="167"/>
      <c r="N9" s="168"/>
    </row>
    <row r="10" spans="1:21" ht="13.5" customHeight="1" x14ac:dyDescent="0.2">
      <c r="A10" s="277" t="s">
        <v>46</v>
      </c>
      <c r="B10" s="279" t="s">
        <v>47</v>
      </c>
      <c r="C10" s="114" t="s">
        <v>48</v>
      </c>
      <c r="D10" s="114" t="s">
        <v>49</v>
      </c>
      <c r="E10" s="115" t="s">
        <v>50</v>
      </c>
      <c r="F10" s="116" t="s">
        <v>51</v>
      </c>
      <c r="G10" s="285" t="s">
        <v>52</v>
      </c>
      <c r="H10" s="117" t="s">
        <v>53</v>
      </c>
      <c r="I10" s="118" t="s">
        <v>54</v>
      </c>
      <c r="J10" s="119" t="s">
        <v>54</v>
      </c>
      <c r="K10" s="163" t="s">
        <v>55</v>
      </c>
      <c r="L10" s="281" t="s">
        <v>13</v>
      </c>
      <c r="M10" s="281" t="s">
        <v>56</v>
      </c>
      <c r="N10" s="303" t="s">
        <v>57</v>
      </c>
      <c r="O10" s="302" t="s">
        <v>58</v>
      </c>
      <c r="P10" s="2"/>
      <c r="Q10" s="2"/>
    </row>
    <row r="11" spans="1:21" x14ac:dyDescent="0.2">
      <c r="A11" s="309"/>
      <c r="B11" s="310"/>
      <c r="C11" s="120" t="s">
        <v>59</v>
      </c>
      <c r="D11" s="120" t="s">
        <v>59</v>
      </c>
      <c r="E11" s="121" t="s">
        <v>60</v>
      </c>
      <c r="F11" s="122" t="s">
        <v>61</v>
      </c>
      <c r="G11" s="286"/>
      <c r="H11" s="123" t="s">
        <v>62</v>
      </c>
      <c r="I11" s="124" t="s">
        <v>63</v>
      </c>
      <c r="J11" s="125" t="s">
        <v>64</v>
      </c>
      <c r="K11" s="126" t="s">
        <v>65</v>
      </c>
      <c r="L11" s="282"/>
      <c r="M11" s="282"/>
      <c r="N11" s="303"/>
      <c r="O11" s="302"/>
    </row>
    <row r="12" spans="1:21" ht="15" customHeight="1" x14ac:dyDescent="0.2">
      <c r="A12" s="311"/>
      <c r="B12" s="312"/>
      <c r="C12" s="312"/>
      <c r="D12" s="313"/>
      <c r="E12" s="314"/>
      <c r="F12" s="127"/>
      <c r="G12" s="128"/>
      <c r="H12" s="129"/>
      <c r="I12" s="130"/>
      <c r="J12" s="131"/>
      <c r="K12" s="132"/>
      <c r="L12" s="132"/>
      <c r="M12" s="132"/>
      <c r="N12" s="133" t="s">
        <v>66</v>
      </c>
      <c r="O12" s="79"/>
    </row>
    <row r="13" spans="1:21" ht="15" customHeight="1" x14ac:dyDescent="0.2">
      <c r="A13" s="76"/>
      <c r="B13" s="9"/>
      <c r="C13" s="66"/>
      <c r="D13" s="66"/>
      <c r="E13" s="67"/>
      <c r="F13" s="68"/>
      <c r="G13" s="69"/>
      <c r="H13" s="70"/>
      <c r="I13" s="55"/>
      <c r="J13" s="56"/>
      <c r="K13" s="10"/>
      <c r="L13" s="10"/>
      <c r="M13" s="10"/>
      <c r="N13" s="11" t="s">
        <v>32</v>
      </c>
      <c r="O13" s="48"/>
    </row>
    <row r="14" spans="1:21" ht="15" customHeight="1" x14ac:dyDescent="0.2">
      <c r="A14" s="184">
        <v>1</v>
      </c>
      <c r="B14" s="145" t="s">
        <v>72</v>
      </c>
      <c r="C14" s="146"/>
      <c r="D14" s="146"/>
      <c r="E14" s="147">
        <f t="shared" ref="E14:E43" si="0">IF(OR(B14="Ma",B14="Ti",B14="Ke",B14="To",B14="Pe"),$R$2,IF(OR(B14="La",B14="Su"),$R$3,""))</f>
        <v>0.3125</v>
      </c>
      <c r="F14" s="147"/>
      <c r="G14" s="147">
        <f t="shared" ref="G14:G41" si="1">D14-C14-O14-E14-F14</f>
        <v>-0.33333333333333331</v>
      </c>
      <c r="H14" s="148">
        <f t="shared" ref="H14:H41" si="2">D14-C14-O14-E14-F14-G14</f>
        <v>0</v>
      </c>
      <c r="I14" s="147"/>
      <c r="J14" s="147"/>
      <c r="K14" s="149"/>
      <c r="L14" s="149"/>
      <c r="M14" s="149"/>
      <c r="N14" s="150"/>
      <c r="O14" s="147">
        <f t="shared" ref="O14:O43" si="3">IF(OR(B14="Ma",B14="Ti",B14="Ke",B14="To",B14="Pe"),$P$2,IF(OR(B14="La",B14="Su"),$P$3,""))</f>
        <v>2.0833333333333332E-2</v>
      </c>
      <c r="P14" s="3"/>
      <c r="Q14" s="3"/>
      <c r="R14" s="3"/>
      <c r="S14" s="3"/>
      <c r="T14" s="3"/>
      <c r="U14" s="3"/>
    </row>
    <row r="15" spans="1:21" s="3" customFormat="1" ht="15" customHeight="1" x14ac:dyDescent="0.2">
      <c r="A15" s="184">
        <v>2</v>
      </c>
      <c r="B15" s="145" t="s">
        <v>73</v>
      </c>
      <c r="C15" s="146"/>
      <c r="D15" s="146"/>
      <c r="E15" s="147">
        <f t="shared" si="0"/>
        <v>0.3125</v>
      </c>
      <c r="F15" s="147"/>
      <c r="G15" s="147">
        <f t="shared" si="1"/>
        <v>-0.33333333333333331</v>
      </c>
      <c r="H15" s="148">
        <f t="shared" si="2"/>
        <v>0</v>
      </c>
      <c r="I15" s="147"/>
      <c r="J15" s="147"/>
      <c r="K15" s="149"/>
      <c r="L15" s="149"/>
      <c r="M15" s="149"/>
      <c r="N15" s="150"/>
      <c r="O15" s="147">
        <f t="shared" si="3"/>
        <v>2.0833333333333332E-2</v>
      </c>
    </row>
    <row r="16" spans="1:21" s="3" customFormat="1" ht="15" customHeight="1" x14ac:dyDescent="0.2">
      <c r="A16" s="184">
        <v>3</v>
      </c>
      <c r="B16" s="145" t="s">
        <v>75</v>
      </c>
      <c r="C16" s="146"/>
      <c r="D16" s="146"/>
      <c r="E16" s="147">
        <f t="shared" si="0"/>
        <v>0.3125</v>
      </c>
      <c r="F16" s="147"/>
      <c r="G16" s="147">
        <f t="shared" si="1"/>
        <v>-0.33333333333333331</v>
      </c>
      <c r="H16" s="148">
        <f t="shared" si="2"/>
        <v>0</v>
      </c>
      <c r="I16" s="147"/>
      <c r="J16" s="147"/>
      <c r="K16" s="149"/>
      <c r="L16" s="149"/>
      <c r="M16" s="149"/>
      <c r="N16" s="150"/>
      <c r="O16" s="147">
        <f t="shared" si="3"/>
        <v>2.0833333333333332E-2</v>
      </c>
    </row>
    <row r="17" spans="1:19" s="3" customFormat="1" ht="15" customHeight="1" x14ac:dyDescent="0.2">
      <c r="A17" s="184">
        <v>4</v>
      </c>
      <c r="B17" s="145" t="s">
        <v>67</v>
      </c>
      <c r="C17" s="146"/>
      <c r="D17" s="146"/>
      <c r="E17" s="147">
        <f t="shared" si="0"/>
        <v>0.3125</v>
      </c>
      <c r="F17" s="147"/>
      <c r="G17" s="147">
        <f t="shared" si="1"/>
        <v>-0.33333333333333331</v>
      </c>
      <c r="H17" s="148">
        <f t="shared" si="2"/>
        <v>0</v>
      </c>
      <c r="I17" s="147"/>
      <c r="J17" s="147"/>
      <c r="K17" s="149"/>
      <c r="L17" s="149"/>
      <c r="M17" s="149"/>
      <c r="N17" s="150"/>
      <c r="O17" s="147">
        <f t="shared" si="3"/>
        <v>2.0833333333333332E-2</v>
      </c>
    </row>
    <row r="18" spans="1:19" s="3" customFormat="1" ht="15" customHeight="1" x14ac:dyDescent="0.2">
      <c r="A18" s="184">
        <v>5</v>
      </c>
      <c r="B18" s="145" t="s">
        <v>69</v>
      </c>
      <c r="C18" s="146"/>
      <c r="D18" s="146"/>
      <c r="E18" s="147">
        <f t="shared" si="0"/>
        <v>0.3125</v>
      </c>
      <c r="F18" s="147"/>
      <c r="G18" s="147">
        <f t="shared" si="1"/>
        <v>-0.33333333333333331</v>
      </c>
      <c r="H18" s="148">
        <f t="shared" si="2"/>
        <v>0</v>
      </c>
      <c r="I18" s="147"/>
      <c r="J18" s="147"/>
      <c r="K18" s="149"/>
      <c r="L18" s="149"/>
      <c r="M18" s="149"/>
      <c r="N18" s="150"/>
      <c r="O18" s="147">
        <f t="shared" si="3"/>
        <v>2.0833333333333332E-2</v>
      </c>
    </row>
    <row r="19" spans="1:19" s="3" customFormat="1" ht="15" customHeight="1" x14ac:dyDescent="0.2">
      <c r="A19" s="241">
        <v>6</v>
      </c>
      <c r="B19" s="233" t="s">
        <v>70</v>
      </c>
      <c r="C19" s="175"/>
      <c r="D19" s="175"/>
      <c r="E19" s="176">
        <f t="shared" si="0"/>
        <v>0</v>
      </c>
      <c r="F19" s="176"/>
      <c r="G19" s="176">
        <f t="shared" si="1"/>
        <v>0</v>
      </c>
      <c r="H19" s="177">
        <f t="shared" si="2"/>
        <v>0</v>
      </c>
      <c r="I19" s="176"/>
      <c r="J19" s="176"/>
      <c r="K19" s="178"/>
      <c r="L19" s="178"/>
      <c r="M19" s="178"/>
      <c r="N19" s="179"/>
      <c r="O19" s="176">
        <f t="shared" si="3"/>
        <v>0</v>
      </c>
      <c r="P19" s="197"/>
      <c r="Q19" s="197"/>
      <c r="R19" s="151"/>
      <c r="S19" s="151"/>
    </row>
    <row r="20" spans="1:19" s="3" customFormat="1" ht="15" customHeight="1" x14ac:dyDescent="0.2">
      <c r="A20" s="241">
        <v>7</v>
      </c>
      <c r="B20" s="233" t="s">
        <v>71</v>
      </c>
      <c r="C20" s="175"/>
      <c r="D20" s="175"/>
      <c r="E20" s="176">
        <f t="shared" si="0"/>
        <v>0</v>
      </c>
      <c r="F20" s="176"/>
      <c r="G20" s="176">
        <f t="shared" si="1"/>
        <v>0</v>
      </c>
      <c r="H20" s="177">
        <f t="shared" si="2"/>
        <v>0</v>
      </c>
      <c r="I20" s="176"/>
      <c r="J20" s="176"/>
      <c r="K20" s="178"/>
      <c r="L20" s="178"/>
      <c r="M20" s="178"/>
      <c r="N20" s="179"/>
      <c r="O20" s="176">
        <f t="shared" si="3"/>
        <v>0</v>
      </c>
      <c r="P20" s="197"/>
      <c r="Q20" s="197"/>
      <c r="R20" s="151"/>
      <c r="S20" s="151"/>
    </row>
    <row r="21" spans="1:19" s="3" customFormat="1" ht="15" customHeight="1" x14ac:dyDescent="0.2">
      <c r="A21" s="184">
        <v>8</v>
      </c>
      <c r="B21" s="145" t="s">
        <v>72</v>
      </c>
      <c r="C21" s="146"/>
      <c r="D21" s="146"/>
      <c r="E21" s="147">
        <f t="shared" si="0"/>
        <v>0.3125</v>
      </c>
      <c r="F21" s="147"/>
      <c r="G21" s="147">
        <f t="shared" si="1"/>
        <v>-0.33333333333333331</v>
      </c>
      <c r="H21" s="148">
        <f t="shared" si="2"/>
        <v>0</v>
      </c>
      <c r="I21" s="147"/>
      <c r="J21" s="147"/>
      <c r="K21" s="149"/>
      <c r="L21" s="149"/>
      <c r="M21" s="149"/>
      <c r="N21" s="150"/>
      <c r="O21" s="147">
        <f t="shared" si="3"/>
        <v>2.0833333333333332E-2</v>
      </c>
    </row>
    <row r="22" spans="1:19" s="3" customFormat="1" ht="15" customHeight="1" x14ac:dyDescent="0.2">
      <c r="A22" s="184">
        <v>9</v>
      </c>
      <c r="B22" s="145" t="s">
        <v>73</v>
      </c>
      <c r="C22" s="146"/>
      <c r="D22" s="146"/>
      <c r="E22" s="147">
        <f t="shared" si="0"/>
        <v>0.3125</v>
      </c>
      <c r="F22" s="147"/>
      <c r="G22" s="147">
        <f t="shared" si="1"/>
        <v>-0.33333333333333331</v>
      </c>
      <c r="H22" s="148">
        <f t="shared" si="2"/>
        <v>0</v>
      </c>
      <c r="I22" s="147"/>
      <c r="J22" s="147"/>
      <c r="K22" s="149"/>
      <c r="L22" s="149"/>
      <c r="M22" s="149"/>
      <c r="N22" s="150"/>
      <c r="O22" s="147">
        <f t="shared" si="3"/>
        <v>2.0833333333333332E-2</v>
      </c>
    </row>
    <row r="23" spans="1:19" s="3" customFormat="1" ht="15" customHeight="1" x14ac:dyDescent="0.2">
      <c r="A23" s="184">
        <v>10</v>
      </c>
      <c r="B23" s="145" t="s">
        <v>75</v>
      </c>
      <c r="C23" s="146"/>
      <c r="D23" s="146"/>
      <c r="E23" s="147">
        <f t="shared" si="0"/>
        <v>0.3125</v>
      </c>
      <c r="F23" s="147"/>
      <c r="G23" s="147">
        <f t="shared" si="1"/>
        <v>-0.33333333333333331</v>
      </c>
      <c r="H23" s="148">
        <f t="shared" si="2"/>
        <v>0</v>
      </c>
      <c r="I23" s="147"/>
      <c r="J23" s="147"/>
      <c r="K23" s="149"/>
      <c r="L23" s="149"/>
      <c r="M23" s="149"/>
      <c r="N23" s="150"/>
      <c r="O23" s="147">
        <f t="shared" si="3"/>
        <v>2.0833333333333332E-2</v>
      </c>
    </row>
    <row r="24" spans="1:19" s="3" customFormat="1" ht="15" customHeight="1" x14ac:dyDescent="0.2">
      <c r="A24" s="184">
        <v>11</v>
      </c>
      <c r="B24" s="145" t="s">
        <v>67</v>
      </c>
      <c r="C24" s="146"/>
      <c r="D24" s="146"/>
      <c r="E24" s="147">
        <f t="shared" si="0"/>
        <v>0.3125</v>
      </c>
      <c r="F24" s="147"/>
      <c r="G24" s="147">
        <f t="shared" si="1"/>
        <v>-0.33333333333333331</v>
      </c>
      <c r="H24" s="148">
        <f t="shared" si="2"/>
        <v>0</v>
      </c>
      <c r="I24" s="147"/>
      <c r="J24" s="147"/>
      <c r="K24" s="149"/>
      <c r="L24" s="149"/>
      <c r="M24" s="149"/>
      <c r="N24" s="150"/>
      <c r="O24" s="147">
        <f t="shared" si="3"/>
        <v>2.0833333333333332E-2</v>
      </c>
    </row>
    <row r="25" spans="1:19" s="3" customFormat="1" ht="15" customHeight="1" x14ac:dyDescent="0.2">
      <c r="A25" s="184">
        <v>12</v>
      </c>
      <c r="B25" s="145" t="s">
        <v>69</v>
      </c>
      <c r="C25" s="146"/>
      <c r="D25" s="146"/>
      <c r="E25" s="147">
        <f t="shared" si="0"/>
        <v>0.3125</v>
      </c>
      <c r="F25" s="147"/>
      <c r="G25" s="147">
        <f t="shared" si="1"/>
        <v>-0.33333333333333331</v>
      </c>
      <c r="H25" s="148">
        <f t="shared" si="2"/>
        <v>0</v>
      </c>
      <c r="I25" s="147"/>
      <c r="J25" s="147"/>
      <c r="K25" s="149"/>
      <c r="L25" s="149"/>
      <c r="M25" s="149"/>
      <c r="N25" s="150"/>
      <c r="O25" s="147">
        <f t="shared" si="3"/>
        <v>2.0833333333333332E-2</v>
      </c>
    </row>
    <row r="26" spans="1:19" s="3" customFormat="1" ht="15" customHeight="1" x14ac:dyDescent="0.2">
      <c r="A26" s="241">
        <v>13</v>
      </c>
      <c r="B26" s="233" t="s">
        <v>70</v>
      </c>
      <c r="C26" s="175"/>
      <c r="D26" s="175"/>
      <c r="E26" s="176">
        <f t="shared" si="0"/>
        <v>0</v>
      </c>
      <c r="F26" s="176"/>
      <c r="G26" s="176">
        <f t="shared" si="1"/>
        <v>0</v>
      </c>
      <c r="H26" s="177">
        <f t="shared" si="2"/>
        <v>0</v>
      </c>
      <c r="I26" s="176"/>
      <c r="J26" s="176"/>
      <c r="K26" s="178"/>
      <c r="L26" s="178"/>
      <c r="M26" s="178"/>
      <c r="N26" s="179"/>
      <c r="O26" s="176">
        <f t="shared" si="3"/>
        <v>0</v>
      </c>
      <c r="P26" s="197"/>
      <c r="Q26" s="197"/>
      <c r="R26" s="151"/>
      <c r="S26" s="151"/>
    </row>
    <row r="27" spans="1:19" s="3" customFormat="1" ht="15" customHeight="1" x14ac:dyDescent="0.2">
      <c r="A27" s="241">
        <v>14</v>
      </c>
      <c r="B27" s="233" t="s">
        <v>71</v>
      </c>
      <c r="C27" s="175"/>
      <c r="D27" s="175"/>
      <c r="E27" s="176">
        <f t="shared" si="0"/>
        <v>0</v>
      </c>
      <c r="F27" s="176"/>
      <c r="G27" s="176">
        <f t="shared" si="1"/>
        <v>0</v>
      </c>
      <c r="H27" s="177">
        <f t="shared" si="2"/>
        <v>0</v>
      </c>
      <c r="I27" s="176"/>
      <c r="J27" s="176"/>
      <c r="K27" s="178"/>
      <c r="L27" s="178"/>
      <c r="M27" s="178"/>
      <c r="N27" s="179"/>
      <c r="O27" s="176">
        <f t="shared" si="3"/>
        <v>0</v>
      </c>
      <c r="P27" s="197"/>
      <c r="Q27" s="197"/>
      <c r="R27" s="151"/>
      <c r="S27" s="151"/>
    </row>
    <row r="28" spans="1:19" s="3" customFormat="1" ht="15" customHeight="1" x14ac:dyDescent="0.2">
      <c r="A28" s="184">
        <v>15</v>
      </c>
      <c r="B28" s="145" t="s">
        <v>72</v>
      </c>
      <c r="C28" s="146"/>
      <c r="D28" s="146"/>
      <c r="E28" s="147">
        <f t="shared" si="0"/>
        <v>0.3125</v>
      </c>
      <c r="F28" s="147"/>
      <c r="G28" s="147">
        <f t="shared" si="1"/>
        <v>-0.33333333333333331</v>
      </c>
      <c r="H28" s="148">
        <f t="shared" si="2"/>
        <v>0</v>
      </c>
      <c r="I28" s="147"/>
      <c r="J28" s="147"/>
      <c r="K28" s="149"/>
      <c r="L28" s="149"/>
      <c r="M28" s="149"/>
      <c r="N28" s="150"/>
      <c r="O28" s="147">
        <f t="shared" si="3"/>
        <v>2.0833333333333332E-2</v>
      </c>
    </row>
    <row r="29" spans="1:19" s="3" customFormat="1" ht="15" customHeight="1" x14ac:dyDescent="0.2">
      <c r="A29" s="184">
        <v>16</v>
      </c>
      <c r="B29" s="145" t="s">
        <v>73</v>
      </c>
      <c r="C29" s="146"/>
      <c r="D29" s="146"/>
      <c r="E29" s="147">
        <f t="shared" si="0"/>
        <v>0.3125</v>
      </c>
      <c r="F29" s="147"/>
      <c r="G29" s="147">
        <f t="shared" si="1"/>
        <v>-0.33333333333333331</v>
      </c>
      <c r="H29" s="148">
        <f t="shared" si="2"/>
        <v>0</v>
      </c>
      <c r="I29" s="147"/>
      <c r="J29" s="147"/>
      <c r="K29" s="149"/>
      <c r="L29" s="149"/>
      <c r="M29" s="149"/>
      <c r="N29" s="150"/>
      <c r="O29" s="147">
        <f t="shared" si="3"/>
        <v>2.0833333333333332E-2</v>
      </c>
    </row>
    <row r="30" spans="1:19" s="3" customFormat="1" ht="15" customHeight="1" x14ac:dyDescent="0.2">
      <c r="A30" s="184">
        <v>17</v>
      </c>
      <c r="B30" s="145" t="s">
        <v>75</v>
      </c>
      <c r="C30" s="146"/>
      <c r="D30" s="146"/>
      <c r="E30" s="147">
        <f t="shared" si="0"/>
        <v>0.3125</v>
      </c>
      <c r="F30" s="147"/>
      <c r="G30" s="147">
        <f>D30-C30-O30-E30-F30</f>
        <v>-0.33333333333333331</v>
      </c>
      <c r="H30" s="148">
        <f t="shared" si="2"/>
        <v>0</v>
      </c>
      <c r="I30" s="147"/>
      <c r="J30" s="147"/>
      <c r="K30" s="149"/>
      <c r="L30" s="149"/>
      <c r="M30" s="149"/>
      <c r="N30" s="150"/>
      <c r="O30" s="147">
        <f t="shared" si="3"/>
        <v>2.0833333333333332E-2</v>
      </c>
    </row>
    <row r="31" spans="1:19" s="3" customFormat="1" ht="15" customHeight="1" x14ac:dyDescent="0.2">
      <c r="A31" s="184">
        <v>18</v>
      </c>
      <c r="B31" s="145" t="s">
        <v>67</v>
      </c>
      <c r="C31" s="146"/>
      <c r="D31" s="146"/>
      <c r="E31" s="147">
        <f t="shared" si="0"/>
        <v>0.3125</v>
      </c>
      <c r="F31" s="147"/>
      <c r="G31" s="147">
        <f t="shared" si="1"/>
        <v>-0.33333333333333331</v>
      </c>
      <c r="H31" s="148">
        <f t="shared" si="2"/>
        <v>0</v>
      </c>
      <c r="I31" s="147"/>
      <c r="J31" s="147"/>
      <c r="K31" s="149"/>
      <c r="L31" s="149"/>
      <c r="M31" s="149"/>
      <c r="N31" s="150"/>
      <c r="O31" s="147">
        <f t="shared" si="3"/>
        <v>2.0833333333333332E-2</v>
      </c>
    </row>
    <row r="32" spans="1:19" s="3" customFormat="1" ht="15" customHeight="1" x14ac:dyDescent="0.2">
      <c r="A32" s="241">
        <v>19</v>
      </c>
      <c r="B32" s="233" t="s">
        <v>69</v>
      </c>
      <c r="C32" s="175"/>
      <c r="D32" s="175"/>
      <c r="E32" s="176">
        <v>0</v>
      </c>
      <c r="F32" s="176"/>
      <c r="G32" s="176">
        <f t="shared" si="1"/>
        <v>0</v>
      </c>
      <c r="H32" s="177">
        <f t="shared" si="2"/>
        <v>0</v>
      </c>
      <c r="I32" s="176"/>
      <c r="J32" s="176"/>
      <c r="K32" s="178"/>
      <c r="L32" s="178"/>
      <c r="M32" s="178"/>
      <c r="N32" s="179" t="s">
        <v>97</v>
      </c>
      <c r="O32" s="176">
        <v>0</v>
      </c>
      <c r="P32" s="197"/>
      <c r="Q32" s="197"/>
      <c r="R32" s="151"/>
      <c r="S32" s="151"/>
    </row>
    <row r="33" spans="1:19" s="3" customFormat="1" ht="15" customHeight="1" x14ac:dyDescent="0.2">
      <c r="A33" s="241">
        <v>20</v>
      </c>
      <c r="B33" s="233" t="s">
        <v>70</v>
      </c>
      <c r="C33" s="175"/>
      <c r="D33" s="175"/>
      <c r="E33" s="176">
        <f t="shared" si="0"/>
        <v>0</v>
      </c>
      <c r="F33" s="176"/>
      <c r="G33" s="176">
        <f t="shared" si="1"/>
        <v>0</v>
      </c>
      <c r="H33" s="177">
        <f t="shared" si="2"/>
        <v>0</v>
      </c>
      <c r="I33" s="176"/>
      <c r="J33" s="176"/>
      <c r="K33" s="178"/>
      <c r="L33" s="178"/>
      <c r="M33" s="178"/>
      <c r="N33" s="179" t="s">
        <v>98</v>
      </c>
      <c r="O33" s="176">
        <f t="shared" si="3"/>
        <v>0</v>
      </c>
      <c r="P33" s="197"/>
      <c r="Q33" s="197"/>
      <c r="R33" s="151"/>
      <c r="S33" s="151"/>
    </row>
    <row r="34" spans="1:19" s="3" customFormat="1" x14ac:dyDescent="0.2">
      <c r="A34" s="241">
        <v>21</v>
      </c>
      <c r="B34" s="233" t="s">
        <v>71</v>
      </c>
      <c r="C34" s="175"/>
      <c r="D34" s="175"/>
      <c r="E34" s="176">
        <f t="shared" si="0"/>
        <v>0</v>
      </c>
      <c r="F34" s="176"/>
      <c r="G34" s="176">
        <f t="shared" si="1"/>
        <v>0</v>
      </c>
      <c r="H34" s="177">
        <f t="shared" si="2"/>
        <v>0</v>
      </c>
      <c r="I34" s="176"/>
      <c r="J34" s="176"/>
      <c r="K34" s="178"/>
      <c r="L34" s="178"/>
      <c r="M34" s="178"/>
      <c r="N34" s="179"/>
      <c r="O34" s="176">
        <f t="shared" si="3"/>
        <v>0</v>
      </c>
      <c r="P34" s="197"/>
      <c r="Q34" s="197"/>
      <c r="R34" s="151"/>
      <c r="S34" s="151"/>
    </row>
    <row r="35" spans="1:19" s="3" customFormat="1" ht="15" customHeight="1" x14ac:dyDescent="0.2">
      <c r="A35" s="184">
        <v>22</v>
      </c>
      <c r="B35" s="145" t="s">
        <v>72</v>
      </c>
      <c r="C35" s="146"/>
      <c r="D35" s="146"/>
      <c r="E35" s="147">
        <f t="shared" si="0"/>
        <v>0.3125</v>
      </c>
      <c r="F35" s="147"/>
      <c r="G35" s="147">
        <f t="shared" si="1"/>
        <v>-0.33333333333333331</v>
      </c>
      <c r="H35" s="148">
        <f t="shared" si="2"/>
        <v>0</v>
      </c>
      <c r="I35" s="147"/>
      <c r="J35" s="147"/>
      <c r="K35" s="149"/>
      <c r="L35" s="149"/>
      <c r="M35" s="149"/>
      <c r="N35" s="150"/>
      <c r="O35" s="147">
        <f t="shared" si="3"/>
        <v>2.0833333333333332E-2</v>
      </c>
    </row>
    <row r="36" spans="1:19" s="3" customFormat="1" ht="15" customHeight="1" x14ac:dyDescent="0.2">
      <c r="A36" s="184">
        <v>23</v>
      </c>
      <c r="B36" s="145" t="s">
        <v>73</v>
      </c>
      <c r="C36" s="146"/>
      <c r="D36" s="146"/>
      <c r="E36" s="147">
        <f t="shared" si="0"/>
        <v>0.3125</v>
      </c>
      <c r="F36" s="147"/>
      <c r="G36" s="147">
        <f t="shared" si="1"/>
        <v>-0.33333333333333331</v>
      </c>
      <c r="H36" s="148">
        <f t="shared" si="2"/>
        <v>0</v>
      </c>
      <c r="I36" s="147"/>
      <c r="J36" s="147"/>
      <c r="K36" s="149"/>
      <c r="L36" s="149"/>
      <c r="M36" s="149"/>
      <c r="N36" s="150"/>
      <c r="O36" s="147">
        <f t="shared" si="3"/>
        <v>2.0833333333333332E-2</v>
      </c>
    </row>
    <row r="37" spans="1:19" s="3" customFormat="1" ht="15" customHeight="1" x14ac:dyDescent="0.2">
      <c r="A37" s="184">
        <v>24</v>
      </c>
      <c r="B37" s="145" t="s">
        <v>75</v>
      </c>
      <c r="C37" s="146"/>
      <c r="D37" s="146"/>
      <c r="E37" s="147">
        <f t="shared" si="0"/>
        <v>0.3125</v>
      </c>
      <c r="F37" s="147"/>
      <c r="G37" s="147">
        <f t="shared" si="1"/>
        <v>-0.33333333333333331</v>
      </c>
      <c r="H37" s="148">
        <f t="shared" si="2"/>
        <v>0</v>
      </c>
      <c r="I37" s="147"/>
      <c r="J37" s="147"/>
      <c r="K37" s="149"/>
      <c r="L37" s="149"/>
      <c r="M37" s="149"/>
      <c r="N37" s="150"/>
      <c r="O37" s="147">
        <f t="shared" si="3"/>
        <v>2.0833333333333332E-2</v>
      </c>
    </row>
    <row r="38" spans="1:19" s="3" customFormat="1" ht="15" customHeight="1" x14ac:dyDescent="0.2">
      <c r="A38" s="184">
        <v>25</v>
      </c>
      <c r="B38" s="145" t="s">
        <v>67</v>
      </c>
      <c r="C38" s="146"/>
      <c r="D38" s="146"/>
      <c r="E38" s="147">
        <f t="shared" si="0"/>
        <v>0.3125</v>
      </c>
      <c r="F38" s="147"/>
      <c r="G38" s="147">
        <f t="shared" si="1"/>
        <v>-0.33333333333333331</v>
      </c>
      <c r="H38" s="148">
        <f t="shared" si="2"/>
        <v>0</v>
      </c>
      <c r="I38" s="147"/>
      <c r="J38" s="147"/>
      <c r="K38" s="149"/>
      <c r="L38" s="149"/>
      <c r="M38" s="149"/>
      <c r="N38" s="150"/>
      <c r="O38" s="147">
        <f t="shared" si="3"/>
        <v>2.0833333333333332E-2</v>
      </c>
    </row>
    <row r="39" spans="1:19" s="3" customFormat="1" ht="15" customHeight="1" x14ac:dyDescent="0.2">
      <c r="A39" s="184">
        <v>26</v>
      </c>
      <c r="B39" s="145" t="s">
        <v>69</v>
      </c>
      <c r="C39" s="146"/>
      <c r="D39" s="146"/>
      <c r="E39" s="147">
        <f t="shared" si="0"/>
        <v>0.3125</v>
      </c>
      <c r="F39" s="147"/>
      <c r="G39" s="147">
        <f t="shared" si="1"/>
        <v>-0.33333333333333331</v>
      </c>
      <c r="H39" s="148">
        <f t="shared" si="2"/>
        <v>0</v>
      </c>
      <c r="I39" s="147"/>
      <c r="J39" s="147"/>
      <c r="K39" s="149"/>
      <c r="L39" s="149"/>
      <c r="M39" s="149"/>
      <c r="N39" s="150"/>
      <c r="O39" s="147">
        <f t="shared" si="3"/>
        <v>2.0833333333333332E-2</v>
      </c>
    </row>
    <row r="40" spans="1:19" s="3" customFormat="1" ht="15" customHeight="1" x14ac:dyDescent="0.2">
      <c r="A40" s="241">
        <v>27</v>
      </c>
      <c r="B40" s="233" t="s">
        <v>70</v>
      </c>
      <c r="C40" s="175"/>
      <c r="D40" s="175"/>
      <c r="E40" s="176">
        <f t="shared" si="0"/>
        <v>0</v>
      </c>
      <c r="F40" s="176"/>
      <c r="G40" s="176">
        <f t="shared" si="1"/>
        <v>0</v>
      </c>
      <c r="H40" s="177">
        <f t="shared" si="2"/>
        <v>0</v>
      </c>
      <c r="I40" s="176"/>
      <c r="J40" s="176"/>
      <c r="K40" s="178"/>
      <c r="L40" s="178"/>
      <c r="M40" s="178"/>
      <c r="N40" s="179"/>
      <c r="O40" s="176">
        <f t="shared" si="3"/>
        <v>0</v>
      </c>
      <c r="P40" s="197"/>
      <c r="Q40" s="197"/>
      <c r="R40" s="151"/>
      <c r="S40" s="151"/>
    </row>
    <row r="41" spans="1:19" s="3" customFormat="1" ht="15" customHeight="1" x14ac:dyDescent="0.2">
      <c r="A41" s="241">
        <v>28</v>
      </c>
      <c r="B41" s="233" t="s">
        <v>71</v>
      </c>
      <c r="C41" s="175"/>
      <c r="D41" s="175"/>
      <c r="E41" s="176">
        <f t="shared" si="0"/>
        <v>0</v>
      </c>
      <c r="F41" s="176"/>
      <c r="G41" s="176">
        <f t="shared" si="1"/>
        <v>0</v>
      </c>
      <c r="H41" s="177">
        <f t="shared" si="2"/>
        <v>0</v>
      </c>
      <c r="I41" s="176"/>
      <c r="J41" s="176"/>
      <c r="K41" s="178"/>
      <c r="L41" s="178"/>
      <c r="M41" s="178"/>
      <c r="N41" s="179"/>
      <c r="O41" s="176">
        <f t="shared" si="3"/>
        <v>0</v>
      </c>
      <c r="P41" s="197"/>
      <c r="Q41" s="197"/>
      <c r="R41" s="151"/>
      <c r="S41" s="151"/>
    </row>
    <row r="42" spans="1:19" s="3" customFormat="1" ht="15" customHeight="1" x14ac:dyDescent="0.2">
      <c r="A42" s="184">
        <v>29</v>
      </c>
      <c r="B42" s="145" t="s">
        <v>72</v>
      </c>
      <c r="C42" s="146"/>
      <c r="D42" s="146"/>
      <c r="E42" s="147">
        <f t="shared" si="0"/>
        <v>0.3125</v>
      </c>
      <c r="F42" s="147"/>
      <c r="G42" s="147">
        <f t="shared" ref="G42:G43" si="4">D42-C42-O42-E42-F42</f>
        <v>-0.33333333333333331</v>
      </c>
      <c r="H42" s="148">
        <f t="shared" ref="H42:H43" si="5">D42-C42-O42-E42-F42-G42</f>
        <v>0</v>
      </c>
      <c r="I42" s="147"/>
      <c r="J42" s="147"/>
      <c r="K42" s="149"/>
      <c r="L42" s="149"/>
      <c r="M42" s="149"/>
      <c r="N42" s="150"/>
      <c r="O42" s="147">
        <f t="shared" si="3"/>
        <v>2.0833333333333332E-2</v>
      </c>
    </row>
    <row r="43" spans="1:19" s="3" customFormat="1" ht="15" customHeight="1" x14ac:dyDescent="0.2">
      <c r="A43" s="184">
        <v>30</v>
      </c>
      <c r="B43" s="145" t="s">
        <v>73</v>
      </c>
      <c r="C43" s="146"/>
      <c r="D43" s="146"/>
      <c r="E43" s="147">
        <f t="shared" si="0"/>
        <v>0.3125</v>
      </c>
      <c r="F43" s="147"/>
      <c r="G43" s="147">
        <f t="shared" si="4"/>
        <v>-0.33333333333333331</v>
      </c>
      <c r="H43" s="148">
        <f t="shared" si="5"/>
        <v>0</v>
      </c>
      <c r="I43" s="147"/>
      <c r="J43" s="147"/>
      <c r="K43" s="149"/>
      <c r="L43" s="149"/>
      <c r="M43" s="149"/>
      <c r="N43" s="150"/>
      <c r="O43" s="147">
        <f t="shared" si="3"/>
        <v>2.0833333333333332E-2</v>
      </c>
    </row>
    <row r="44" spans="1:19" s="3" customFormat="1" ht="15" customHeight="1" x14ac:dyDescent="0.2">
      <c r="A44" s="184"/>
      <c r="B44" s="145"/>
      <c r="C44" s="146"/>
      <c r="D44" s="146"/>
      <c r="E44" s="147"/>
      <c r="F44" s="147"/>
      <c r="G44" s="147"/>
      <c r="H44" s="148"/>
      <c r="I44" s="147"/>
      <c r="J44" s="147"/>
      <c r="K44" s="149"/>
      <c r="L44" s="149"/>
      <c r="M44" s="149"/>
      <c r="N44" s="150"/>
      <c r="O44" s="48"/>
    </row>
    <row r="45" spans="1:19" ht="15" customHeight="1" x14ac:dyDescent="0.2">
      <c r="A45" s="195"/>
      <c r="B45" s="145"/>
      <c r="C45" s="146"/>
      <c r="D45" s="146"/>
      <c r="E45" s="147"/>
      <c r="F45" s="147"/>
      <c r="G45" s="147"/>
      <c r="H45" s="148"/>
      <c r="I45" s="147"/>
      <c r="J45" s="147"/>
      <c r="K45" s="149"/>
      <c r="L45" s="149"/>
      <c r="M45" s="149"/>
      <c r="N45" s="150"/>
      <c r="O45" s="48"/>
    </row>
    <row r="46" spans="1:19" ht="15" customHeight="1" x14ac:dyDescent="0.2">
      <c r="A46" s="77"/>
    </row>
    <row r="47" spans="1:19" ht="21.95" customHeight="1" x14ac:dyDescent="0.2">
      <c r="A47" s="299" t="s">
        <v>76</v>
      </c>
      <c r="B47" s="323"/>
      <c r="C47" s="324"/>
      <c r="D47" s="80"/>
      <c r="E47" s="81"/>
      <c r="F47" s="82">
        <f t="shared" ref="F47:M47" si="6">SUM(F13:F45)</f>
        <v>0</v>
      </c>
      <c r="G47" s="82">
        <f t="shared" si="6"/>
        <v>-6.9999999999999973</v>
      </c>
      <c r="H47" s="70">
        <f t="shared" si="6"/>
        <v>0</v>
      </c>
      <c r="I47" s="83">
        <f t="shared" si="6"/>
        <v>0</v>
      </c>
      <c r="J47" s="84">
        <f t="shared" si="6"/>
        <v>0</v>
      </c>
      <c r="K47" s="85">
        <f t="shared" si="6"/>
        <v>0</v>
      </c>
      <c r="L47" s="85">
        <f t="shared" si="6"/>
        <v>0</v>
      </c>
      <c r="M47" s="85">
        <f t="shared" si="6"/>
        <v>0</v>
      </c>
      <c r="N47" s="86" t="s">
        <v>77</v>
      </c>
    </row>
    <row r="48" spans="1:19" ht="21.95" customHeight="1" x14ac:dyDescent="0.2">
      <c r="A48" s="299" t="s">
        <v>78</v>
      </c>
      <c r="B48" s="323"/>
      <c r="C48" s="323"/>
      <c r="D48" s="323"/>
      <c r="E48" s="324"/>
      <c r="F48" s="87"/>
      <c r="G48" s="87"/>
      <c r="H48" s="88"/>
      <c r="I48" s="295">
        <f>I47-J47</f>
        <v>0</v>
      </c>
      <c r="J48" s="296"/>
      <c r="K48" s="89"/>
      <c r="L48" s="89"/>
      <c r="M48" s="89"/>
      <c r="N48" s="90"/>
    </row>
    <row r="49" spans="1:14" ht="24.95" customHeight="1" x14ac:dyDescent="0.2">
      <c r="A49" s="297" t="s">
        <v>79</v>
      </c>
      <c r="B49" s="298"/>
      <c r="C49" s="91" t="s">
        <v>80</v>
      </c>
      <c r="D49" s="91" t="s">
        <v>81</v>
      </c>
      <c r="E49" s="91"/>
      <c r="F49" s="292" t="s">
        <v>82</v>
      </c>
      <c r="G49" s="293"/>
      <c r="H49" s="294"/>
      <c r="I49" s="92"/>
      <c r="J49" s="93"/>
      <c r="K49" s="93"/>
      <c r="L49" s="93"/>
      <c r="M49" s="94"/>
      <c r="N49" s="95" t="s">
        <v>83</v>
      </c>
    </row>
    <row r="50" spans="1:14" ht="11.25" customHeight="1" x14ac:dyDescent="0.2">
      <c r="A50" s="165"/>
      <c r="B50" s="166"/>
      <c r="C50" s="91"/>
      <c r="D50" s="91"/>
      <c r="E50" s="91"/>
      <c r="F50" s="96" t="s">
        <v>84</v>
      </c>
      <c r="G50" s="97" t="s">
        <v>52</v>
      </c>
      <c r="H50" s="98" t="s">
        <v>85</v>
      </c>
      <c r="I50" s="99"/>
      <c r="J50" s="100"/>
      <c r="K50" s="100"/>
      <c r="L50" s="100"/>
      <c r="M50" s="101"/>
      <c r="N50" s="102"/>
    </row>
    <row r="51" spans="1:14" ht="24.95" customHeight="1" x14ac:dyDescent="0.2">
      <c r="A51" s="290">
        <v>0</v>
      </c>
      <c r="B51" s="291"/>
      <c r="C51" s="103">
        <v>159</v>
      </c>
      <c r="D51" s="104">
        <f>A51/C51</f>
        <v>0</v>
      </c>
      <c r="E51" s="104"/>
      <c r="F51" s="105"/>
      <c r="G51" s="106"/>
      <c r="H51" s="107"/>
      <c r="I51" s="108" t="s">
        <v>32</v>
      </c>
      <c r="J51" s="109"/>
      <c r="K51" s="109"/>
      <c r="L51" s="109"/>
      <c r="M51" s="110"/>
      <c r="N51" s="111"/>
    </row>
  </sheetData>
  <mergeCells count="18">
    <mergeCell ref="A51:B51"/>
    <mergeCell ref="F49:H49"/>
    <mergeCell ref="I48:J48"/>
    <mergeCell ref="A4:E5"/>
    <mergeCell ref="A12:E12"/>
    <mergeCell ref="A48:E48"/>
    <mergeCell ref="B9:H9"/>
    <mergeCell ref="A7:B7"/>
    <mergeCell ref="G10:G11"/>
    <mergeCell ref="C7:G7"/>
    <mergeCell ref="O10:O11"/>
    <mergeCell ref="N10:N11"/>
    <mergeCell ref="A49:B49"/>
    <mergeCell ref="A10:A11"/>
    <mergeCell ref="B10:B11"/>
    <mergeCell ref="A47:C47"/>
    <mergeCell ref="L10:L11"/>
    <mergeCell ref="M10:M11"/>
  </mergeCells>
  <phoneticPr fontId="0" type="noConversion"/>
  <pageMargins left="0.78740157480314965" right="0" top="0.39370078740157483" bottom="0.39370078740157483" header="0.51181102362204722" footer="0.51181102362204722"/>
  <pageSetup paperSize="9" scale="70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50"/>
  <sheetViews>
    <sheetView zoomScaleNormal="100" workbookViewId="0">
      <pane ySplit="11" topLeftCell="A12" activePane="bottomLeft" state="frozen"/>
      <selection activeCell="K52" sqref="K52"/>
      <selection pane="bottomLeft" activeCell="P1" sqref="P1:T3"/>
    </sheetView>
  </sheetViews>
  <sheetFormatPr defaultRowHeight="12.75" x14ac:dyDescent="0.2"/>
  <cols>
    <col min="1" max="1" width="6.5703125" customWidth="1"/>
    <col min="2" max="2" width="4.140625" customWidth="1"/>
    <col min="3" max="6" width="6.5703125" customWidth="1"/>
    <col min="7" max="7" width="8.140625" customWidth="1"/>
    <col min="8" max="8" width="6.5703125" customWidth="1"/>
    <col min="9" max="11" width="8.42578125" customWidth="1"/>
    <col min="12" max="12" width="10.42578125" customWidth="1"/>
    <col min="13" max="13" width="8.42578125" customWidth="1"/>
    <col min="14" max="14" width="32.42578125" customWidth="1"/>
    <col min="15" max="15" width="7.42578125" style="5" customWidth="1"/>
  </cols>
  <sheetData>
    <row r="1" spans="1:20" x14ac:dyDescent="0.2">
      <c r="P1" t="s">
        <v>35</v>
      </c>
      <c r="R1" t="s">
        <v>36</v>
      </c>
      <c r="T1" t="s">
        <v>37</v>
      </c>
    </row>
    <row r="2" spans="1:20" x14ac:dyDescent="0.2">
      <c r="A2" s="46"/>
      <c r="B2" s="45"/>
      <c r="H2" s="1" t="s">
        <v>0</v>
      </c>
      <c r="M2" s="3" t="s">
        <v>33</v>
      </c>
      <c r="N2" s="3" t="s">
        <v>34</v>
      </c>
      <c r="P2" s="242">
        <v>2.0833333333333332E-2</v>
      </c>
      <c r="R2" s="242">
        <v>0.3125</v>
      </c>
      <c r="T2" s="242">
        <v>0.27083333333333331</v>
      </c>
    </row>
    <row r="3" spans="1:20" x14ac:dyDescent="0.2">
      <c r="H3" s="135" t="s">
        <v>1</v>
      </c>
      <c r="I3" s="4"/>
      <c r="J3" s="4"/>
      <c r="K3" s="4"/>
      <c r="L3" s="4"/>
      <c r="M3" s="160"/>
      <c r="N3" s="160" t="s">
        <v>38</v>
      </c>
      <c r="P3" s="242">
        <v>0</v>
      </c>
      <c r="R3" s="242">
        <v>0</v>
      </c>
    </row>
    <row r="4" spans="1:20" x14ac:dyDescent="0.2">
      <c r="A4" s="268" t="s">
        <v>2</v>
      </c>
      <c r="B4" s="276"/>
      <c r="C4" s="276"/>
      <c r="D4" s="276"/>
      <c r="E4" s="276"/>
      <c r="H4" s="136" t="s">
        <v>3</v>
      </c>
      <c r="I4" s="13"/>
      <c r="J4" s="162"/>
      <c r="K4" s="162"/>
      <c r="L4" s="162"/>
      <c r="M4" s="161"/>
      <c r="N4" s="160" t="s">
        <v>39</v>
      </c>
    </row>
    <row r="5" spans="1:20" ht="12.75" customHeight="1" x14ac:dyDescent="0.2">
      <c r="A5" s="276"/>
      <c r="B5" s="276"/>
      <c r="C5" s="276"/>
      <c r="D5" s="276"/>
      <c r="E5" s="276"/>
      <c r="H5" s="138"/>
      <c r="I5" s="13"/>
      <c r="J5" s="162"/>
      <c r="K5" s="162"/>
      <c r="L5" s="162"/>
      <c r="M5" s="174" t="s">
        <v>40</v>
      </c>
      <c r="N5" s="170"/>
      <c r="O5" s="171"/>
      <c r="P5" s="170"/>
    </row>
    <row r="6" spans="1:20" x14ac:dyDescent="0.2">
      <c r="H6" s="139" t="s">
        <v>42</v>
      </c>
      <c r="I6" s="13"/>
      <c r="J6" s="162"/>
      <c r="K6" s="162"/>
      <c r="L6" s="162"/>
      <c r="M6" s="169" t="s">
        <v>41</v>
      </c>
      <c r="N6" s="172"/>
      <c r="O6" s="171"/>
      <c r="P6" s="170"/>
    </row>
    <row r="7" spans="1:20" ht="18" x14ac:dyDescent="0.25">
      <c r="A7" s="263">
        <f>Yhteensä!A7</f>
        <v>2026</v>
      </c>
      <c r="B7" s="284"/>
      <c r="C7" s="287" t="s">
        <v>99</v>
      </c>
      <c r="D7" s="288"/>
      <c r="E7" s="289"/>
      <c r="F7" s="289"/>
      <c r="G7" s="289"/>
      <c r="H7" s="139" t="s">
        <v>45</v>
      </c>
      <c r="I7" s="13"/>
      <c r="J7" s="162"/>
      <c r="K7" s="162"/>
      <c r="L7" s="162"/>
      <c r="M7" s="173" t="s">
        <v>88</v>
      </c>
      <c r="N7" s="170"/>
      <c r="O7" s="171"/>
      <c r="P7" s="170"/>
    </row>
    <row r="8" spans="1:20" x14ac:dyDescent="0.2">
      <c r="I8" s="8"/>
      <c r="J8" s="8"/>
      <c r="K8" s="8"/>
      <c r="L8" s="8"/>
      <c r="M8" s="8"/>
    </row>
    <row r="9" spans="1:20" ht="26.25" customHeight="1" x14ac:dyDescent="0.2">
      <c r="A9" s="18" t="s">
        <v>5</v>
      </c>
      <c r="B9" s="283">
        <f>Yhteensä!B9</f>
        <v>0</v>
      </c>
      <c r="C9" s="283"/>
      <c r="D9" s="283"/>
      <c r="E9" s="283"/>
      <c r="F9" s="283"/>
      <c r="G9" s="283"/>
      <c r="H9" s="283"/>
      <c r="I9" s="113"/>
      <c r="J9" s="112"/>
      <c r="K9" s="167"/>
      <c r="L9" s="167"/>
      <c r="M9" s="167"/>
      <c r="N9" s="168"/>
    </row>
    <row r="10" spans="1:20" ht="13.5" customHeight="1" x14ac:dyDescent="0.2">
      <c r="A10" s="277" t="s">
        <v>46</v>
      </c>
      <c r="B10" s="279" t="s">
        <v>47</v>
      </c>
      <c r="C10" s="114" t="s">
        <v>48</v>
      </c>
      <c r="D10" s="114" t="s">
        <v>49</v>
      </c>
      <c r="E10" s="115" t="s">
        <v>50</v>
      </c>
      <c r="F10" s="116" t="s">
        <v>51</v>
      </c>
      <c r="G10" s="285" t="s">
        <v>52</v>
      </c>
      <c r="H10" s="117" t="s">
        <v>53</v>
      </c>
      <c r="I10" s="118" t="s">
        <v>54</v>
      </c>
      <c r="J10" s="119" t="s">
        <v>54</v>
      </c>
      <c r="K10" s="163" t="s">
        <v>55</v>
      </c>
      <c r="L10" s="281" t="s">
        <v>13</v>
      </c>
      <c r="M10" s="281" t="s">
        <v>56</v>
      </c>
      <c r="N10" s="303" t="s">
        <v>57</v>
      </c>
      <c r="O10" s="302" t="s">
        <v>58</v>
      </c>
      <c r="P10" s="2"/>
      <c r="Q10" s="2"/>
    </row>
    <row r="11" spans="1:20" x14ac:dyDescent="0.2">
      <c r="A11" s="309"/>
      <c r="B11" s="310"/>
      <c r="C11" s="120" t="s">
        <v>59</v>
      </c>
      <c r="D11" s="120" t="s">
        <v>59</v>
      </c>
      <c r="E11" s="121" t="s">
        <v>60</v>
      </c>
      <c r="F11" s="122" t="s">
        <v>61</v>
      </c>
      <c r="G11" s="286"/>
      <c r="H11" s="123" t="s">
        <v>62</v>
      </c>
      <c r="I11" s="124" t="s">
        <v>63</v>
      </c>
      <c r="J11" s="125" t="s">
        <v>64</v>
      </c>
      <c r="K11" s="126" t="s">
        <v>65</v>
      </c>
      <c r="L11" s="282"/>
      <c r="M11" s="282"/>
      <c r="N11" s="303"/>
      <c r="O11" s="302"/>
    </row>
    <row r="12" spans="1:20" ht="15" customHeight="1" x14ac:dyDescent="0.2">
      <c r="A12" s="311"/>
      <c r="B12" s="312"/>
      <c r="C12" s="312"/>
      <c r="D12" s="313"/>
      <c r="E12" s="314"/>
      <c r="F12" s="127"/>
      <c r="G12" s="128"/>
      <c r="H12" s="129"/>
      <c r="I12" s="130"/>
      <c r="J12" s="131"/>
      <c r="K12" s="132"/>
      <c r="L12" s="132"/>
      <c r="M12" s="132"/>
      <c r="N12" s="133" t="s">
        <v>66</v>
      </c>
      <c r="O12" s="79"/>
    </row>
    <row r="13" spans="1:20" ht="15" customHeight="1" x14ac:dyDescent="0.2">
      <c r="A13" s="76"/>
      <c r="B13" s="9"/>
      <c r="C13" s="66"/>
      <c r="D13" s="66"/>
      <c r="E13" s="67"/>
      <c r="F13" s="67"/>
      <c r="G13" s="67"/>
      <c r="H13" s="70"/>
      <c r="I13" s="55"/>
      <c r="J13" s="67"/>
      <c r="K13" s="10"/>
      <c r="L13" s="10"/>
      <c r="M13" s="10"/>
      <c r="N13" s="11"/>
      <c r="O13" s="48"/>
    </row>
    <row r="14" spans="1:20" ht="15" customHeight="1" x14ac:dyDescent="0.2">
      <c r="A14" s="184">
        <v>1</v>
      </c>
      <c r="B14" s="145" t="s">
        <v>75</v>
      </c>
      <c r="C14" s="146"/>
      <c r="D14" s="146"/>
      <c r="E14" s="147">
        <f>IF(OR(B14="Ma",B14="Ti",B14="Ke",B14="To",B14="Pe"),$T$2,IF(OR(B14="La",B14="Su"),$R$3,""))</f>
        <v>0.27083333333333331</v>
      </c>
      <c r="F14" s="147"/>
      <c r="G14" s="147">
        <f t="shared" ref="G14:G41" si="0">D14-C14-O14-E14-F14</f>
        <v>-0.29166666666666663</v>
      </c>
      <c r="H14" s="148">
        <f t="shared" ref="H14:H41" si="1">D14-C14-O14-E14-F14-G14</f>
        <v>0</v>
      </c>
      <c r="I14" s="147"/>
      <c r="J14" s="147"/>
      <c r="K14" s="149"/>
      <c r="L14" s="149"/>
      <c r="M14" s="149"/>
      <c r="N14" s="150" t="s">
        <v>32</v>
      </c>
      <c r="O14" s="147">
        <f t="shared" ref="O14:O45" si="2">IF(OR(B14="Ma",B14="Ti",B14="Ke",B14="To",B14="Pe"),$P$2,IF(OR(B14="La",B14="Su"),$P$3,""))</f>
        <v>2.0833333333333332E-2</v>
      </c>
    </row>
    <row r="15" spans="1:20" s="3" customFormat="1" ht="15" customHeight="1" x14ac:dyDescent="0.2">
      <c r="A15" s="184">
        <v>2</v>
      </c>
      <c r="B15" s="145" t="s">
        <v>67</v>
      </c>
      <c r="C15" s="146"/>
      <c r="D15" s="146"/>
      <c r="E15" s="147">
        <f t="shared" ref="E15:E44" si="3">IF(OR(B15="Ma",B15="Ti",B15="Ke",B15="To",B15="Pe"),$T$2,IF(OR(B15="La",B15="Su"),$R$3,""))</f>
        <v>0.27083333333333331</v>
      </c>
      <c r="F15" s="147"/>
      <c r="G15" s="147">
        <f t="shared" si="0"/>
        <v>-0.29166666666666663</v>
      </c>
      <c r="H15" s="148">
        <f t="shared" si="1"/>
        <v>0</v>
      </c>
      <c r="I15" s="147"/>
      <c r="J15" s="147"/>
      <c r="K15" s="149"/>
      <c r="L15" s="149"/>
      <c r="M15" s="149"/>
      <c r="N15" s="150"/>
      <c r="O15" s="147">
        <f t="shared" si="2"/>
        <v>2.0833333333333332E-2</v>
      </c>
    </row>
    <row r="16" spans="1:20" s="3" customFormat="1" ht="15" customHeight="1" x14ac:dyDescent="0.2">
      <c r="A16" s="184">
        <v>3</v>
      </c>
      <c r="B16" s="145" t="s">
        <v>69</v>
      </c>
      <c r="C16" s="146"/>
      <c r="D16" s="146"/>
      <c r="E16" s="147">
        <f t="shared" si="3"/>
        <v>0.27083333333333331</v>
      </c>
      <c r="F16" s="147"/>
      <c r="G16" s="147">
        <f t="shared" si="0"/>
        <v>-0.29166666666666663</v>
      </c>
      <c r="H16" s="148">
        <f t="shared" si="1"/>
        <v>0</v>
      </c>
      <c r="I16" s="147"/>
      <c r="J16" s="147"/>
      <c r="K16" s="149"/>
      <c r="L16" s="149"/>
      <c r="M16" s="149"/>
      <c r="N16" s="150"/>
      <c r="O16" s="147">
        <f t="shared" si="2"/>
        <v>2.0833333333333332E-2</v>
      </c>
    </row>
    <row r="17" spans="1:20" s="3" customFormat="1" ht="15" customHeight="1" x14ac:dyDescent="0.2">
      <c r="A17" s="241">
        <v>4</v>
      </c>
      <c r="B17" s="233" t="s">
        <v>70</v>
      </c>
      <c r="C17" s="175"/>
      <c r="D17" s="175"/>
      <c r="E17" s="176">
        <f t="shared" si="3"/>
        <v>0</v>
      </c>
      <c r="F17" s="176"/>
      <c r="G17" s="176">
        <f t="shared" si="0"/>
        <v>0</v>
      </c>
      <c r="H17" s="177">
        <f t="shared" si="1"/>
        <v>0</v>
      </c>
      <c r="I17" s="176"/>
      <c r="J17" s="176"/>
      <c r="K17" s="178"/>
      <c r="L17" s="178"/>
      <c r="M17" s="178"/>
      <c r="N17" s="179"/>
      <c r="O17" s="176">
        <f t="shared" si="2"/>
        <v>0</v>
      </c>
      <c r="P17" s="197"/>
      <c r="Q17" s="197"/>
      <c r="R17" s="151"/>
      <c r="S17" s="151"/>
    </row>
    <row r="18" spans="1:20" s="3" customFormat="1" ht="15" customHeight="1" x14ac:dyDescent="0.2">
      <c r="A18" s="241">
        <v>5</v>
      </c>
      <c r="B18" s="233" t="s">
        <v>71</v>
      </c>
      <c r="C18" s="175"/>
      <c r="D18" s="175"/>
      <c r="E18" s="176">
        <f t="shared" si="3"/>
        <v>0</v>
      </c>
      <c r="F18" s="176"/>
      <c r="G18" s="176">
        <f t="shared" si="0"/>
        <v>0</v>
      </c>
      <c r="H18" s="177">
        <f t="shared" si="1"/>
        <v>0</v>
      </c>
      <c r="I18" s="176"/>
      <c r="J18" s="176"/>
      <c r="K18" s="178"/>
      <c r="L18" s="178"/>
      <c r="M18" s="178"/>
      <c r="N18" s="179"/>
      <c r="O18" s="176">
        <f t="shared" si="2"/>
        <v>0</v>
      </c>
      <c r="P18" s="197"/>
      <c r="Q18" s="197"/>
      <c r="R18" s="151"/>
      <c r="S18" s="151"/>
    </row>
    <row r="19" spans="1:20" s="3" customFormat="1" ht="15" customHeight="1" x14ac:dyDescent="0.2">
      <c r="A19" s="184">
        <v>6</v>
      </c>
      <c r="B19" s="145" t="s">
        <v>72</v>
      </c>
      <c r="C19" s="146"/>
      <c r="D19" s="146"/>
      <c r="E19" s="147">
        <f t="shared" si="3"/>
        <v>0.27083333333333331</v>
      </c>
      <c r="F19" s="147"/>
      <c r="G19" s="147">
        <f t="shared" si="0"/>
        <v>-0.29166666666666663</v>
      </c>
      <c r="H19" s="148">
        <f t="shared" si="1"/>
        <v>0</v>
      </c>
      <c r="I19" s="147"/>
      <c r="J19" s="147"/>
      <c r="K19" s="149"/>
      <c r="L19" s="149"/>
      <c r="M19" s="149"/>
      <c r="N19" s="150"/>
      <c r="O19" s="147">
        <f t="shared" si="2"/>
        <v>2.0833333333333332E-2</v>
      </c>
    </row>
    <row r="20" spans="1:20" s="3" customFormat="1" ht="15" customHeight="1" x14ac:dyDescent="0.2">
      <c r="A20" s="184">
        <v>7</v>
      </c>
      <c r="B20" s="145" t="s">
        <v>73</v>
      </c>
      <c r="C20" s="146"/>
      <c r="D20" s="146"/>
      <c r="E20" s="147">
        <f t="shared" si="3"/>
        <v>0.27083333333333331</v>
      </c>
      <c r="F20" s="147"/>
      <c r="G20" s="147">
        <f t="shared" si="0"/>
        <v>-0.29166666666666663</v>
      </c>
      <c r="H20" s="148">
        <f t="shared" si="1"/>
        <v>0</v>
      </c>
      <c r="I20" s="147"/>
      <c r="J20" s="147"/>
      <c r="K20" s="149"/>
      <c r="L20" s="149"/>
      <c r="M20" s="149"/>
      <c r="N20" s="150"/>
      <c r="O20" s="147">
        <f t="shared" si="2"/>
        <v>2.0833333333333332E-2</v>
      </c>
    </row>
    <row r="21" spans="1:20" s="3" customFormat="1" ht="15" customHeight="1" x14ac:dyDescent="0.2">
      <c r="A21" s="184">
        <v>8</v>
      </c>
      <c r="B21" s="145" t="s">
        <v>75</v>
      </c>
      <c r="C21" s="146"/>
      <c r="D21" s="146"/>
      <c r="E21" s="147">
        <f t="shared" si="3"/>
        <v>0.27083333333333331</v>
      </c>
      <c r="F21" s="147"/>
      <c r="G21" s="147">
        <f t="shared" si="0"/>
        <v>-0.29166666666666663</v>
      </c>
      <c r="H21" s="148">
        <f t="shared" si="1"/>
        <v>0</v>
      </c>
      <c r="I21" s="147"/>
      <c r="J21" s="147"/>
      <c r="K21" s="149"/>
      <c r="L21" s="149"/>
      <c r="M21" s="149"/>
      <c r="N21" s="243"/>
      <c r="O21" s="147">
        <f t="shared" si="2"/>
        <v>2.0833333333333332E-2</v>
      </c>
    </row>
    <row r="22" spans="1:20" s="3" customFormat="1" ht="15" customHeight="1" x14ac:dyDescent="0.2">
      <c r="A22" s="184">
        <v>9</v>
      </c>
      <c r="B22" s="145" t="s">
        <v>67</v>
      </c>
      <c r="C22" s="146"/>
      <c r="D22" s="146"/>
      <c r="E22" s="147">
        <f t="shared" si="3"/>
        <v>0.27083333333333331</v>
      </c>
      <c r="F22" s="147"/>
      <c r="G22" s="147">
        <f t="shared" si="0"/>
        <v>-0.29166666666666663</v>
      </c>
      <c r="H22" s="148">
        <f t="shared" si="1"/>
        <v>0</v>
      </c>
      <c r="I22" s="147"/>
      <c r="J22" s="147"/>
      <c r="K22" s="149"/>
      <c r="L22" s="149"/>
      <c r="M22" s="149"/>
      <c r="N22" s="150"/>
      <c r="O22" s="147">
        <f t="shared" si="2"/>
        <v>2.0833333333333332E-2</v>
      </c>
    </row>
    <row r="23" spans="1:20" s="3" customFormat="1" ht="15" customHeight="1" x14ac:dyDescent="0.2">
      <c r="A23" s="184">
        <v>10</v>
      </c>
      <c r="B23" s="145" t="s">
        <v>69</v>
      </c>
      <c r="C23" s="146"/>
      <c r="D23" s="146"/>
      <c r="E23" s="147">
        <f t="shared" si="3"/>
        <v>0.27083333333333331</v>
      </c>
      <c r="F23" s="147"/>
      <c r="G23" s="147">
        <f t="shared" si="0"/>
        <v>-0.29166666666666663</v>
      </c>
      <c r="H23" s="148">
        <f t="shared" si="1"/>
        <v>0</v>
      </c>
      <c r="I23" s="147"/>
      <c r="J23" s="147"/>
      <c r="K23" s="149"/>
      <c r="L23" s="149"/>
      <c r="M23" s="149"/>
      <c r="N23" s="150"/>
      <c r="O23" s="147">
        <f t="shared" si="2"/>
        <v>2.0833333333333332E-2</v>
      </c>
    </row>
    <row r="24" spans="1:20" s="3" customFormat="1" ht="15" customHeight="1" x14ac:dyDescent="0.2">
      <c r="A24" s="241">
        <v>11</v>
      </c>
      <c r="B24" s="233" t="s">
        <v>70</v>
      </c>
      <c r="C24" s="175"/>
      <c r="D24" s="175"/>
      <c r="E24" s="176">
        <f t="shared" si="3"/>
        <v>0</v>
      </c>
      <c r="F24" s="176"/>
      <c r="G24" s="176">
        <f t="shared" si="0"/>
        <v>0</v>
      </c>
      <c r="H24" s="177">
        <f t="shared" si="1"/>
        <v>0</v>
      </c>
      <c r="I24" s="176"/>
      <c r="J24" s="176"/>
      <c r="K24" s="178"/>
      <c r="L24" s="178"/>
      <c r="M24" s="178"/>
      <c r="N24" s="179"/>
      <c r="O24" s="176">
        <f t="shared" si="2"/>
        <v>0</v>
      </c>
      <c r="P24" s="197"/>
      <c r="Q24" s="197"/>
      <c r="R24" s="151"/>
      <c r="S24" s="151"/>
      <c r="T24" s="241"/>
    </row>
    <row r="25" spans="1:20" s="3" customFormat="1" ht="15" customHeight="1" x14ac:dyDescent="0.2">
      <c r="A25" s="241">
        <v>12</v>
      </c>
      <c r="B25" s="233" t="s">
        <v>71</v>
      </c>
      <c r="C25" s="175"/>
      <c r="D25" s="175"/>
      <c r="E25" s="176">
        <f t="shared" si="3"/>
        <v>0</v>
      </c>
      <c r="F25" s="176"/>
      <c r="G25" s="176">
        <f t="shared" si="0"/>
        <v>0</v>
      </c>
      <c r="H25" s="177">
        <f t="shared" si="1"/>
        <v>0</v>
      </c>
      <c r="I25" s="176"/>
      <c r="J25" s="176"/>
      <c r="K25" s="178"/>
      <c r="L25" s="178"/>
      <c r="M25" s="178"/>
      <c r="N25" s="179"/>
      <c r="O25" s="176">
        <f t="shared" si="2"/>
        <v>0</v>
      </c>
      <c r="P25" s="197"/>
      <c r="Q25" s="197"/>
      <c r="R25" s="151"/>
      <c r="S25" s="151"/>
      <c r="T25" s="241"/>
    </row>
    <row r="26" spans="1:20" s="3" customFormat="1" ht="15" customHeight="1" x14ac:dyDescent="0.2">
      <c r="A26" s="184">
        <v>13</v>
      </c>
      <c r="B26" s="145" t="s">
        <v>72</v>
      </c>
      <c r="C26" s="146"/>
      <c r="D26" s="146"/>
      <c r="E26" s="147">
        <f t="shared" si="3"/>
        <v>0.27083333333333331</v>
      </c>
      <c r="F26" s="147"/>
      <c r="G26" s="147">
        <f t="shared" si="0"/>
        <v>-0.29166666666666663</v>
      </c>
      <c r="H26" s="148">
        <f t="shared" si="1"/>
        <v>0</v>
      </c>
      <c r="I26" s="147"/>
      <c r="J26" s="147"/>
      <c r="K26" s="149"/>
      <c r="L26" s="149"/>
      <c r="M26" s="149"/>
      <c r="N26" s="150"/>
      <c r="O26" s="147">
        <f t="shared" si="2"/>
        <v>2.0833333333333332E-2</v>
      </c>
    </row>
    <row r="27" spans="1:20" s="3" customFormat="1" ht="15" customHeight="1" x14ac:dyDescent="0.2">
      <c r="A27" s="184">
        <v>14</v>
      </c>
      <c r="B27" s="145" t="s">
        <v>73</v>
      </c>
      <c r="C27" s="146"/>
      <c r="D27" s="146"/>
      <c r="E27" s="147">
        <f t="shared" si="3"/>
        <v>0.27083333333333331</v>
      </c>
      <c r="F27" s="147"/>
      <c r="G27" s="147">
        <f t="shared" si="0"/>
        <v>-0.29166666666666663</v>
      </c>
      <c r="H27" s="148">
        <f t="shared" si="1"/>
        <v>0</v>
      </c>
      <c r="I27" s="147"/>
      <c r="J27" s="147"/>
      <c r="K27" s="149"/>
      <c r="L27" s="149"/>
      <c r="M27" s="149"/>
      <c r="N27" s="150"/>
      <c r="O27" s="147">
        <f t="shared" si="2"/>
        <v>2.0833333333333332E-2</v>
      </c>
    </row>
    <row r="28" spans="1:20" s="3" customFormat="1" ht="15" customHeight="1" x14ac:dyDescent="0.2">
      <c r="A28" s="184">
        <v>15</v>
      </c>
      <c r="B28" s="145" t="s">
        <v>75</v>
      </c>
      <c r="C28" s="146"/>
      <c r="D28" s="146"/>
      <c r="E28" s="147">
        <f t="shared" si="3"/>
        <v>0.27083333333333331</v>
      </c>
      <c r="F28" s="147"/>
      <c r="G28" s="147">
        <f t="shared" si="0"/>
        <v>-0.29166666666666663</v>
      </c>
      <c r="H28" s="148">
        <f t="shared" si="1"/>
        <v>0</v>
      </c>
      <c r="I28" s="147"/>
      <c r="J28" s="147"/>
      <c r="K28" s="149"/>
      <c r="L28" s="149"/>
      <c r="M28" s="149"/>
      <c r="N28" s="150"/>
      <c r="O28" s="147">
        <f t="shared" si="2"/>
        <v>2.0833333333333332E-2</v>
      </c>
    </row>
    <row r="29" spans="1:20" s="3" customFormat="1" ht="15" customHeight="1" x14ac:dyDescent="0.2">
      <c r="A29" s="184">
        <v>16</v>
      </c>
      <c r="B29" s="145" t="s">
        <v>67</v>
      </c>
      <c r="C29" s="146"/>
      <c r="D29" s="146"/>
      <c r="E29" s="147">
        <f t="shared" si="3"/>
        <v>0.27083333333333331</v>
      </c>
      <c r="F29" s="147"/>
      <c r="G29" s="147">
        <f t="shared" si="0"/>
        <v>-0.29166666666666663</v>
      </c>
      <c r="H29" s="148">
        <f t="shared" si="1"/>
        <v>0</v>
      </c>
      <c r="I29" s="147"/>
      <c r="J29" s="147"/>
      <c r="K29" s="149"/>
      <c r="L29" s="149"/>
      <c r="M29" s="149"/>
      <c r="N29" s="150"/>
      <c r="O29" s="147">
        <f t="shared" si="2"/>
        <v>2.0833333333333332E-2</v>
      </c>
    </row>
    <row r="30" spans="1:20" s="3" customFormat="1" ht="15" customHeight="1" x14ac:dyDescent="0.2">
      <c r="A30" s="184">
        <v>17</v>
      </c>
      <c r="B30" s="145" t="s">
        <v>69</v>
      </c>
      <c r="C30" s="146"/>
      <c r="D30" s="146"/>
      <c r="E30" s="147">
        <f t="shared" si="3"/>
        <v>0.27083333333333331</v>
      </c>
      <c r="F30" s="147"/>
      <c r="G30" s="147">
        <f t="shared" si="0"/>
        <v>-0.29166666666666663</v>
      </c>
      <c r="H30" s="148">
        <f t="shared" si="1"/>
        <v>0</v>
      </c>
      <c r="I30" s="147"/>
      <c r="J30" s="147"/>
      <c r="K30" s="149"/>
      <c r="L30" s="149"/>
      <c r="M30" s="149"/>
      <c r="N30" s="150"/>
      <c r="O30" s="147">
        <f t="shared" si="2"/>
        <v>2.0833333333333332E-2</v>
      </c>
    </row>
    <row r="31" spans="1:20" s="3" customFormat="1" ht="15" customHeight="1" x14ac:dyDescent="0.2">
      <c r="A31" s="241">
        <v>18</v>
      </c>
      <c r="B31" s="233" t="s">
        <v>70</v>
      </c>
      <c r="C31" s="175"/>
      <c r="D31" s="175"/>
      <c r="E31" s="176">
        <f t="shared" si="3"/>
        <v>0</v>
      </c>
      <c r="F31" s="176"/>
      <c r="G31" s="176">
        <f t="shared" si="0"/>
        <v>0</v>
      </c>
      <c r="H31" s="177">
        <f t="shared" si="1"/>
        <v>0</v>
      </c>
      <c r="I31" s="176"/>
      <c r="J31" s="176"/>
      <c r="K31" s="178"/>
      <c r="L31" s="178"/>
      <c r="M31" s="178"/>
      <c r="N31" s="179"/>
      <c r="O31" s="176">
        <f t="shared" si="2"/>
        <v>0</v>
      </c>
      <c r="P31" s="197"/>
      <c r="Q31" s="197"/>
      <c r="R31" s="151"/>
      <c r="S31" s="151"/>
      <c r="T31" s="241"/>
    </row>
    <row r="32" spans="1:20" s="3" customFormat="1" ht="15" customHeight="1" x14ac:dyDescent="0.2">
      <c r="A32" s="241">
        <v>19</v>
      </c>
      <c r="B32" s="233" t="s">
        <v>71</v>
      </c>
      <c r="C32" s="175"/>
      <c r="D32" s="175"/>
      <c r="E32" s="176">
        <f t="shared" si="3"/>
        <v>0</v>
      </c>
      <c r="F32" s="176"/>
      <c r="G32" s="176">
        <f t="shared" si="0"/>
        <v>0</v>
      </c>
      <c r="H32" s="177">
        <f t="shared" si="1"/>
        <v>0</v>
      </c>
      <c r="I32" s="176"/>
      <c r="J32" s="176"/>
      <c r="K32" s="178"/>
      <c r="L32" s="178"/>
      <c r="M32" s="178"/>
      <c r="N32" s="179"/>
      <c r="O32" s="176">
        <f t="shared" si="2"/>
        <v>0</v>
      </c>
      <c r="P32" s="197"/>
      <c r="Q32" s="197"/>
      <c r="R32" s="151"/>
      <c r="S32" s="151"/>
      <c r="T32" s="241"/>
    </row>
    <row r="33" spans="1:20" s="3" customFormat="1" ht="15" customHeight="1" x14ac:dyDescent="0.2">
      <c r="A33" s="184">
        <v>20</v>
      </c>
      <c r="B33" s="145" t="s">
        <v>72</v>
      </c>
      <c r="C33" s="146"/>
      <c r="D33" s="146"/>
      <c r="E33" s="147">
        <f t="shared" si="3"/>
        <v>0.27083333333333331</v>
      </c>
      <c r="F33" s="147"/>
      <c r="G33" s="147">
        <f t="shared" si="0"/>
        <v>-0.29166666666666663</v>
      </c>
      <c r="H33" s="148">
        <f t="shared" si="1"/>
        <v>0</v>
      </c>
      <c r="I33" s="147"/>
      <c r="J33" s="147"/>
      <c r="K33" s="149"/>
      <c r="L33" s="149"/>
      <c r="M33" s="149"/>
      <c r="N33" s="150"/>
      <c r="O33" s="147">
        <f t="shared" si="2"/>
        <v>2.0833333333333332E-2</v>
      </c>
    </row>
    <row r="34" spans="1:20" s="3" customFormat="1" ht="15" customHeight="1" x14ac:dyDescent="0.2">
      <c r="A34" s="184">
        <v>21</v>
      </c>
      <c r="B34" s="145" t="s">
        <v>73</v>
      </c>
      <c r="C34" s="146"/>
      <c r="D34" s="146"/>
      <c r="E34" s="147">
        <f t="shared" si="3"/>
        <v>0.27083333333333331</v>
      </c>
      <c r="F34" s="147"/>
      <c r="G34" s="147">
        <v>0</v>
      </c>
      <c r="H34" s="148">
        <v>0</v>
      </c>
      <c r="I34" s="147"/>
      <c r="J34" s="147"/>
      <c r="K34" s="149"/>
      <c r="L34" s="149"/>
      <c r="M34" s="149"/>
      <c r="N34" s="150"/>
      <c r="O34" s="147">
        <f t="shared" si="2"/>
        <v>2.0833333333333332E-2</v>
      </c>
    </row>
    <row r="35" spans="1:20" s="3" customFormat="1" ht="15" customHeight="1" x14ac:dyDescent="0.2">
      <c r="A35" s="184">
        <v>22</v>
      </c>
      <c r="B35" s="145" t="s">
        <v>75</v>
      </c>
      <c r="C35" s="146"/>
      <c r="D35" s="146"/>
      <c r="E35" s="147">
        <f t="shared" si="3"/>
        <v>0.27083333333333331</v>
      </c>
      <c r="F35" s="147"/>
      <c r="G35" s="147">
        <v>0</v>
      </c>
      <c r="H35" s="148">
        <v>0</v>
      </c>
      <c r="I35" s="147"/>
      <c r="J35" s="147"/>
      <c r="K35" s="149"/>
      <c r="L35" s="149"/>
      <c r="M35" s="149"/>
      <c r="N35" s="150"/>
      <c r="O35" s="147">
        <f t="shared" si="2"/>
        <v>2.0833333333333332E-2</v>
      </c>
    </row>
    <row r="36" spans="1:20" s="3" customFormat="1" ht="15" customHeight="1" x14ac:dyDescent="0.2">
      <c r="A36" s="184">
        <v>23</v>
      </c>
      <c r="B36" s="145" t="s">
        <v>67</v>
      </c>
      <c r="C36" s="146"/>
      <c r="D36" s="146"/>
      <c r="E36" s="147">
        <f t="shared" si="3"/>
        <v>0.27083333333333331</v>
      </c>
      <c r="F36" s="147"/>
      <c r="G36" s="147">
        <v>0</v>
      </c>
      <c r="H36" s="148">
        <v>0</v>
      </c>
      <c r="I36" s="147"/>
      <c r="J36" s="147"/>
      <c r="K36" s="149"/>
      <c r="L36" s="149"/>
      <c r="M36" s="149"/>
      <c r="N36" s="150"/>
      <c r="O36" s="147">
        <f t="shared" si="2"/>
        <v>2.0833333333333332E-2</v>
      </c>
    </row>
    <row r="37" spans="1:20" s="3" customFormat="1" ht="15" customHeight="1" x14ac:dyDescent="0.2">
      <c r="A37" s="184">
        <v>24</v>
      </c>
      <c r="B37" s="145" t="s">
        <v>69</v>
      </c>
      <c r="C37" s="146"/>
      <c r="D37" s="146"/>
      <c r="E37" s="147">
        <f t="shared" si="3"/>
        <v>0.27083333333333331</v>
      </c>
      <c r="F37" s="147"/>
      <c r="G37" s="147">
        <v>0</v>
      </c>
      <c r="H37" s="148">
        <v>0</v>
      </c>
      <c r="I37" s="147"/>
      <c r="J37" s="147"/>
      <c r="K37" s="149"/>
      <c r="L37" s="149"/>
      <c r="M37" s="149"/>
      <c r="N37" s="150"/>
      <c r="O37" s="147">
        <f t="shared" si="2"/>
        <v>2.0833333333333332E-2</v>
      </c>
    </row>
    <row r="38" spans="1:20" s="3" customFormat="1" ht="15" customHeight="1" x14ac:dyDescent="0.2">
      <c r="A38" s="241">
        <v>25</v>
      </c>
      <c r="B38" s="233" t="s">
        <v>70</v>
      </c>
      <c r="C38" s="175"/>
      <c r="D38" s="175"/>
      <c r="E38" s="176">
        <f t="shared" si="3"/>
        <v>0</v>
      </c>
      <c r="F38" s="176"/>
      <c r="G38" s="176">
        <v>0</v>
      </c>
      <c r="H38" s="177">
        <v>0</v>
      </c>
      <c r="I38" s="176"/>
      <c r="J38" s="176"/>
      <c r="K38" s="178"/>
      <c r="L38" s="178"/>
      <c r="M38" s="178"/>
      <c r="N38" s="179"/>
      <c r="O38" s="176">
        <f t="shared" si="2"/>
        <v>0</v>
      </c>
      <c r="P38" s="197"/>
      <c r="Q38" s="197"/>
      <c r="R38" s="151"/>
      <c r="S38" s="151"/>
      <c r="T38" s="241"/>
    </row>
    <row r="39" spans="1:20" s="3" customFormat="1" ht="15" customHeight="1" x14ac:dyDescent="0.2">
      <c r="A39" s="241">
        <v>26</v>
      </c>
      <c r="B39" s="233" t="s">
        <v>71</v>
      </c>
      <c r="C39" s="175"/>
      <c r="D39" s="175"/>
      <c r="E39" s="176">
        <f t="shared" si="3"/>
        <v>0</v>
      </c>
      <c r="F39" s="176"/>
      <c r="G39" s="176">
        <f t="shared" si="0"/>
        <v>0</v>
      </c>
      <c r="H39" s="177">
        <f t="shared" si="1"/>
        <v>0</v>
      </c>
      <c r="I39" s="176"/>
      <c r="J39" s="176"/>
      <c r="K39" s="178"/>
      <c r="L39" s="178"/>
      <c r="M39" s="178"/>
      <c r="N39" s="179"/>
      <c r="O39" s="176">
        <f t="shared" si="2"/>
        <v>0</v>
      </c>
      <c r="P39" s="197"/>
      <c r="Q39" s="197"/>
      <c r="R39" s="151"/>
      <c r="S39" s="151"/>
      <c r="T39" s="241"/>
    </row>
    <row r="40" spans="1:20" s="3" customFormat="1" ht="15" customHeight="1" x14ac:dyDescent="0.2">
      <c r="A40" s="184">
        <v>27</v>
      </c>
      <c r="B40" s="145" t="s">
        <v>72</v>
      </c>
      <c r="C40" s="146"/>
      <c r="D40" s="146"/>
      <c r="E40" s="147">
        <f t="shared" si="3"/>
        <v>0.27083333333333331</v>
      </c>
      <c r="F40" s="147"/>
      <c r="G40" s="147">
        <f t="shared" si="0"/>
        <v>-0.29166666666666663</v>
      </c>
      <c r="H40" s="148">
        <f t="shared" si="1"/>
        <v>0</v>
      </c>
      <c r="I40" s="147"/>
      <c r="J40" s="147"/>
      <c r="K40" s="149"/>
      <c r="L40" s="149"/>
      <c r="M40" s="149"/>
      <c r="N40" s="150"/>
      <c r="O40" s="147">
        <f t="shared" si="2"/>
        <v>2.0833333333333332E-2</v>
      </c>
    </row>
    <row r="41" spans="1:20" s="3" customFormat="1" ht="15" customHeight="1" x14ac:dyDescent="0.2">
      <c r="A41" s="184">
        <v>28</v>
      </c>
      <c r="B41" s="145" t="s">
        <v>73</v>
      </c>
      <c r="C41" s="146"/>
      <c r="D41" s="146"/>
      <c r="E41" s="147">
        <f t="shared" si="3"/>
        <v>0.27083333333333331</v>
      </c>
      <c r="F41" s="147"/>
      <c r="G41" s="147">
        <f t="shared" si="0"/>
        <v>-0.29166666666666663</v>
      </c>
      <c r="H41" s="148">
        <f t="shared" si="1"/>
        <v>0</v>
      </c>
      <c r="I41" s="147"/>
      <c r="J41" s="147"/>
      <c r="K41" s="149"/>
      <c r="L41" s="149"/>
      <c r="M41" s="149"/>
      <c r="N41" s="150"/>
      <c r="O41" s="147">
        <f t="shared" si="2"/>
        <v>2.0833333333333332E-2</v>
      </c>
    </row>
    <row r="42" spans="1:20" s="3" customFormat="1" ht="15" customHeight="1" x14ac:dyDescent="0.2">
      <c r="A42" s="184">
        <v>29</v>
      </c>
      <c r="B42" s="145" t="s">
        <v>75</v>
      </c>
      <c r="C42" s="146"/>
      <c r="D42" s="146"/>
      <c r="E42" s="147">
        <f t="shared" si="3"/>
        <v>0.27083333333333331</v>
      </c>
      <c r="F42" s="147"/>
      <c r="G42" s="147">
        <f t="shared" ref="G42:G44" si="4">D42-C42-O42-E42-F42</f>
        <v>-0.29166666666666663</v>
      </c>
      <c r="H42" s="148">
        <f t="shared" ref="H42:H44" si="5">D42-C42-O42-E42-F42-G42</f>
        <v>0</v>
      </c>
      <c r="I42" s="147"/>
      <c r="J42" s="147"/>
      <c r="K42" s="149"/>
      <c r="L42" s="149"/>
      <c r="M42" s="149"/>
      <c r="N42" s="150"/>
      <c r="O42" s="147">
        <f t="shared" si="2"/>
        <v>2.0833333333333332E-2</v>
      </c>
    </row>
    <row r="43" spans="1:20" s="3" customFormat="1" ht="15" customHeight="1" x14ac:dyDescent="0.2">
      <c r="A43" s="184">
        <v>30</v>
      </c>
      <c r="B43" s="145" t="s">
        <v>67</v>
      </c>
      <c r="C43" s="146"/>
      <c r="D43" s="146"/>
      <c r="E43" s="147">
        <f t="shared" si="3"/>
        <v>0.27083333333333331</v>
      </c>
      <c r="F43" s="147"/>
      <c r="G43" s="147">
        <f t="shared" si="4"/>
        <v>-0.29166666666666663</v>
      </c>
      <c r="H43" s="148">
        <f t="shared" si="5"/>
        <v>0</v>
      </c>
      <c r="I43" s="147"/>
      <c r="J43" s="147"/>
      <c r="K43" s="149"/>
      <c r="L43" s="149"/>
      <c r="M43" s="149"/>
      <c r="N43" s="150"/>
      <c r="O43" s="147">
        <f t="shared" si="2"/>
        <v>2.0833333333333332E-2</v>
      </c>
    </row>
    <row r="44" spans="1:20" s="3" customFormat="1" ht="15" customHeight="1" x14ac:dyDescent="0.2">
      <c r="A44" s="184">
        <v>31</v>
      </c>
      <c r="B44" s="145" t="s">
        <v>69</v>
      </c>
      <c r="C44" s="146"/>
      <c r="D44" s="146"/>
      <c r="E44" s="147">
        <f t="shared" si="3"/>
        <v>0.27083333333333331</v>
      </c>
      <c r="F44" s="147"/>
      <c r="G44" s="147">
        <f t="shared" si="4"/>
        <v>-0.29166666666666663</v>
      </c>
      <c r="H44" s="148">
        <f t="shared" si="5"/>
        <v>0</v>
      </c>
      <c r="I44" s="147"/>
      <c r="J44" s="147"/>
      <c r="K44" s="149"/>
      <c r="L44" s="149"/>
      <c r="M44" s="149"/>
      <c r="N44" s="150"/>
      <c r="O44" s="147">
        <f t="shared" si="2"/>
        <v>2.0833333333333332E-2</v>
      </c>
    </row>
    <row r="45" spans="1:20" ht="15" customHeight="1" x14ac:dyDescent="0.2">
      <c r="A45" s="76"/>
      <c r="B45" s="73"/>
      <c r="C45" s="66"/>
      <c r="D45" s="66"/>
      <c r="E45" s="67"/>
      <c r="F45" s="68"/>
      <c r="G45" s="69"/>
      <c r="H45" s="70"/>
      <c r="I45" s="55"/>
      <c r="J45" s="56"/>
      <c r="K45" s="10"/>
      <c r="L45" s="10"/>
      <c r="M45" s="10"/>
      <c r="N45" s="11"/>
      <c r="O45" s="147" t="str">
        <f t="shared" si="2"/>
        <v/>
      </c>
    </row>
    <row r="46" spans="1:20" ht="21.95" customHeight="1" x14ac:dyDescent="0.2">
      <c r="A46" s="299" t="s">
        <v>76</v>
      </c>
      <c r="B46" s="300"/>
      <c r="C46" s="301"/>
      <c r="D46" s="80"/>
      <c r="E46" s="81"/>
      <c r="F46" s="82">
        <f t="shared" ref="F46:M46" si="6">SUM(F13:F45)</f>
        <v>0</v>
      </c>
      <c r="G46" s="82">
        <f t="shared" si="6"/>
        <v>-5.541666666666667</v>
      </c>
      <c r="H46" s="70">
        <f t="shared" si="6"/>
        <v>0</v>
      </c>
      <c r="I46" s="83">
        <f t="shared" si="6"/>
        <v>0</v>
      </c>
      <c r="J46" s="84">
        <f t="shared" si="6"/>
        <v>0</v>
      </c>
      <c r="K46" s="85">
        <f t="shared" si="6"/>
        <v>0</v>
      </c>
      <c r="L46" s="85">
        <f t="shared" si="6"/>
        <v>0</v>
      </c>
      <c r="M46" s="85">
        <f t="shared" si="6"/>
        <v>0</v>
      </c>
      <c r="N46" s="86" t="s">
        <v>77</v>
      </c>
    </row>
    <row r="47" spans="1:20" ht="21.95" customHeight="1" x14ac:dyDescent="0.2">
      <c r="A47" s="299" t="s">
        <v>78</v>
      </c>
      <c r="B47" s="300"/>
      <c r="C47" s="300"/>
      <c r="D47" s="300"/>
      <c r="E47" s="301"/>
      <c r="F47" s="87"/>
      <c r="G47" s="87"/>
      <c r="H47" s="88"/>
      <c r="I47" s="295">
        <f>I46-J46</f>
        <v>0</v>
      </c>
      <c r="J47" s="296"/>
      <c r="K47" s="89"/>
      <c r="L47" s="89"/>
      <c r="M47" s="89"/>
      <c r="N47" s="90"/>
    </row>
    <row r="48" spans="1:20" ht="24.95" customHeight="1" x14ac:dyDescent="0.2">
      <c r="A48" s="297" t="s">
        <v>79</v>
      </c>
      <c r="B48" s="298"/>
      <c r="C48" s="91" t="s">
        <v>80</v>
      </c>
      <c r="D48" s="91" t="s">
        <v>81</v>
      </c>
      <c r="E48" s="91"/>
      <c r="F48" s="292" t="s">
        <v>82</v>
      </c>
      <c r="G48" s="293"/>
      <c r="H48" s="294"/>
      <c r="I48" s="92"/>
      <c r="J48" s="93"/>
      <c r="K48" s="93"/>
      <c r="L48" s="93"/>
      <c r="M48" s="94"/>
      <c r="N48" s="95" t="s">
        <v>83</v>
      </c>
    </row>
    <row r="49" spans="1:14" ht="11.25" customHeight="1" x14ac:dyDescent="0.2">
      <c r="A49" s="165"/>
      <c r="B49" s="166"/>
      <c r="C49" s="91"/>
      <c r="D49" s="91"/>
      <c r="E49" s="91"/>
      <c r="F49" s="96" t="s">
        <v>84</v>
      </c>
      <c r="G49" s="97" t="s">
        <v>52</v>
      </c>
      <c r="H49" s="98" t="s">
        <v>85</v>
      </c>
      <c r="I49" s="99"/>
      <c r="J49" s="100"/>
      <c r="K49" s="100"/>
      <c r="L49" s="100"/>
      <c r="M49" s="101"/>
      <c r="N49" s="102"/>
    </row>
    <row r="50" spans="1:14" ht="24.95" customHeight="1" x14ac:dyDescent="0.2">
      <c r="A50" s="290">
        <v>0</v>
      </c>
      <c r="B50" s="291"/>
      <c r="C50" s="103">
        <v>159</v>
      </c>
      <c r="D50" s="104">
        <f>A50/C50</f>
        <v>0</v>
      </c>
      <c r="E50" s="104"/>
      <c r="F50" s="105"/>
      <c r="G50" s="106"/>
      <c r="H50" s="107"/>
      <c r="I50" s="108" t="s">
        <v>32</v>
      </c>
      <c r="J50" s="109"/>
      <c r="K50" s="109"/>
      <c r="L50" s="109"/>
      <c r="M50" s="110"/>
      <c r="N50" s="111"/>
    </row>
  </sheetData>
  <mergeCells count="18">
    <mergeCell ref="A48:B48"/>
    <mergeCell ref="A50:B50"/>
    <mergeCell ref="F48:H48"/>
    <mergeCell ref="A47:E47"/>
    <mergeCell ref="G10:G11"/>
    <mergeCell ref="O10:O11"/>
    <mergeCell ref="N10:N11"/>
    <mergeCell ref="M10:M11"/>
    <mergeCell ref="I47:J47"/>
    <mergeCell ref="A46:C46"/>
    <mergeCell ref="A12:E12"/>
    <mergeCell ref="A4:E5"/>
    <mergeCell ref="A10:A11"/>
    <mergeCell ref="B10:B11"/>
    <mergeCell ref="L10:L11"/>
    <mergeCell ref="B9:H9"/>
    <mergeCell ref="A7:B7"/>
    <mergeCell ref="C7:G7"/>
  </mergeCells>
  <phoneticPr fontId="0" type="noConversion"/>
  <pageMargins left="0.78740157480314965" right="0" top="0.39370078740157483" bottom="0.39370078740157483" header="0.51181102362204722" footer="0.51181102362204722"/>
  <pageSetup paperSize="9" scale="70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51"/>
  <sheetViews>
    <sheetView zoomScaleNormal="100" workbookViewId="0">
      <pane ySplit="11" topLeftCell="A12" activePane="bottomLeft" state="frozen"/>
      <selection activeCell="K52" sqref="K52"/>
      <selection pane="bottomLeft" activeCell="O16" sqref="O16"/>
    </sheetView>
  </sheetViews>
  <sheetFormatPr defaultRowHeight="12.75" x14ac:dyDescent="0.2"/>
  <cols>
    <col min="1" max="1" width="6.5703125" customWidth="1"/>
    <col min="2" max="2" width="4.140625" customWidth="1"/>
    <col min="3" max="8" width="6.5703125" customWidth="1"/>
    <col min="9" max="11" width="8.42578125" customWidth="1"/>
    <col min="12" max="12" width="10.42578125" customWidth="1"/>
    <col min="13" max="13" width="8.42578125" customWidth="1"/>
    <col min="14" max="14" width="32.42578125" customWidth="1"/>
    <col min="15" max="15" width="7.42578125" style="5" customWidth="1"/>
  </cols>
  <sheetData>
    <row r="1" spans="1:20" x14ac:dyDescent="0.2">
      <c r="P1" t="s">
        <v>35</v>
      </c>
      <c r="R1" t="s">
        <v>36</v>
      </c>
      <c r="T1" t="s">
        <v>37</v>
      </c>
    </row>
    <row r="2" spans="1:20" x14ac:dyDescent="0.2">
      <c r="A2" s="46"/>
      <c r="B2" s="45"/>
      <c r="H2" s="1" t="s">
        <v>0</v>
      </c>
      <c r="M2" s="3" t="s">
        <v>33</v>
      </c>
      <c r="N2" s="3" t="s">
        <v>34</v>
      </c>
      <c r="P2" s="242">
        <v>2.0833333333333332E-2</v>
      </c>
      <c r="R2" s="242">
        <v>0.3125</v>
      </c>
      <c r="T2" s="242">
        <v>0.27083333333333331</v>
      </c>
    </row>
    <row r="3" spans="1:20" x14ac:dyDescent="0.2">
      <c r="H3" s="135" t="s">
        <v>1</v>
      </c>
      <c r="I3" s="4"/>
      <c r="J3" s="4"/>
      <c r="K3" s="4"/>
      <c r="L3" s="4"/>
      <c r="M3" s="160"/>
      <c r="N3" s="160" t="s">
        <v>38</v>
      </c>
      <c r="P3" s="242">
        <v>0</v>
      </c>
      <c r="R3" s="242">
        <v>0</v>
      </c>
    </row>
    <row r="4" spans="1:20" x14ac:dyDescent="0.2">
      <c r="A4" s="268" t="s">
        <v>2</v>
      </c>
      <c r="B4" s="276"/>
      <c r="C4" s="276"/>
      <c r="D4" s="276"/>
      <c r="E4" s="276"/>
      <c r="H4" s="136" t="s">
        <v>3</v>
      </c>
      <c r="I4" s="13"/>
      <c r="J4" s="162"/>
      <c r="K4" s="162"/>
      <c r="L4" s="162"/>
      <c r="M4" s="161"/>
      <c r="N4" s="160" t="s">
        <v>39</v>
      </c>
    </row>
    <row r="5" spans="1:20" ht="12.75" customHeight="1" x14ac:dyDescent="0.2">
      <c r="A5" s="276"/>
      <c r="B5" s="276"/>
      <c r="C5" s="276"/>
      <c r="D5" s="276"/>
      <c r="E5" s="276"/>
      <c r="H5" s="138"/>
      <c r="I5" s="13"/>
      <c r="J5" s="162"/>
      <c r="K5" s="162"/>
      <c r="L5" s="162"/>
      <c r="M5" s="174" t="s">
        <v>40</v>
      </c>
      <c r="N5" s="170"/>
      <c r="O5" s="171"/>
      <c r="P5" s="170"/>
    </row>
    <row r="6" spans="1:20" x14ac:dyDescent="0.2">
      <c r="H6" s="139" t="s">
        <v>42</v>
      </c>
      <c r="I6" s="13"/>
      <c r="J6" s="162"/>
      <c r="K6" s="162"/>
      <c r="L6" s="162"/>
      <c r="M6" s="169" t="s">
        <v>41</v>
      </c>
      <c r="N6" s="172"/>
      <c r="O6" s="171"/>
      <c r="P6" s="170"/>
    </row>
    <row r="7" spans="1:20" ht="18" x14ac:dyDescent="0.25">
      <c r="A7" s="263">
        <f>Yhteensä!A7</f>
        <v>2026</v>
      </c>
      <c r="B7" s="284"/>
      <c r="C7" s="287" t="s">
        <v>100</v>
      </c>
      <c r="D7" s="288"/>
      <c r="E7" s="289"/>
      <c r="F7" s="289"/>
      <c r="G7" s="289"/>
      <c r="H7" s="139" t="s">
        <v>45</v>
      </c>
      <c r="I7" s="13"/>
      <c r="J7" s="162"/>
      <c r="K7" s="162"/>
      <c r="L7" s="162"/>
      <c r="M7" s="173" t="s">
        <v>88</v>
      </c>
      <c r="N7" s="170"/>
      <c r="O7" s="171"/>
      <c r="P7" s="170"/>
    </row>
    <row r="8" spans="1:20" x14ac:dyDescent="0.2">
      <c r="I8" s="8"/>
      <c r="J8" s="8"/>
      <c r="K8" s="8"/>
      <c r="L8" s="8"/>
      <c r="M8" s="8"/>
    </row>
    <row r="9" spans="1:20" ht="26.25" customHeight="1" x14ac:dyDescent="0.2">
      <c r="A9" s="18" t="s">
        <v>5</v>
      </c>
      <c r="B9" s="283">
        <f>Yhteensä!B9</f>
        <v>0</v>
      </c>
      <c r="C9" s="283"/>
      <c r="D9" s="283"/>
      <c r="E9" s="283"/>
      <c r="F9" s="283"/>
      <c r="G9" s="283"/>
      <c r="H9" s="283"/>
      <c r="I9" s="113"/>
      <c r="J9" s="112"/>
      <c r="K9" s="167"/>
      <c r="L9" s="167"/>
      <c r="M9" s="167"/>
      <c r="N9" s="168"/>
    </row>
    <row r="10" spans="1:20" ht="13.5" customHeight="1" x14ac:dyDescent="0.2">
      <c r="A10" s="277" t="s">
        <v>46</v>
      </c>
      <c r="B10" s="279" t="s">
        <v>47</v>
      </c>
      <c r="C10" s="114" t="s">
        <v>48</v>
      </c>
      <c r="D10" s="114" t="s">
        <v>49</v>
      </c>
      <c r="E10" s="115" t="s">
        <v>50</v>
      </c>
      <c r="F10" s="116" t="s">
        <v>51</v>
      </c>
      <c r="G10" s="285" t="s">
        <v>52</v>
      </c>
      <c r="H10" s="117" t="s">
        <v>53</v>
      </c>
      <c r="I10" s="118" t="s">
        <v>54</v>
      </c>
      <c r="J10" s="119" t="s">
        <v>54</v>
      </c>
      <c r="K10" s="163" t="s">
        <v>55</v>
      </c>
      <c r="L10" s="281" t="s">
        <v>13</v>
      </c>
      <c r="M10" s="281" t="s">
        <v>56</v>
      </c>
      <c r="N10" s="303" t="s">
        <v>57</v>
      </c>
      <c r="O10" s="302" t="s">
        <v>58</v>
      </c>
      <c r="P10" s="2"/>
      <c r="Q10" s="2"/>
    </row>
    <row r="11" spans="1:20" x14ac:dyDescent="0.2">
      <c r="A11" s="309"/>
      <c r="B11" s="310"/>
      <c r="C11" s="120" t="s">
        <v>59</v>
      </c>
      <c r="D11" s="120" t="s">
        <v>59</v>
      </c>
      <c r="E11" s="121" t="s">
        <v>60</v>
      </c>
      <c r="F11" s="122" t="s">
        <v>61</v>
      </c>
      <c r="G11" s="286"/>
      <c r="H11" s="123" t="s">
        <v>62</v>
      </c>
      <c r="I11" s="124" t="s">
        <v>63</v>
      </c>
      <c r="J11" s="125" t="s">
        <v>64</v>
      </c>
      <c r="K11" s="126" t="s">
        <v>65</v>
      </c>
      <c r="L11" s="282"/>
      <c r="M11" s="282"/>
      <c r="N11" s="303"/>
      <c r="O11" s="302"/>
    </row>
    <row r="12" spans="1:20" ht="15" customHeight="1" x14ac:dyDescent="0.2">
      <c r="A12" s="311"/>
      <c r="B12" s="312"/>
      <c r="C12" s="312"/>
      <c r="D12" s="313"/>
      <c r="E12" s="314"/>
      <c r="F12" s="127"/>
      <c r="G12" s="128"/>
      <c r="H12" s="129"/>
      <c r="I12" s="130"/>
      <c r="J12" s="131"/>
      <c r="K12" s="132"/>
      <c r="L12" s="132"/>
      <c r="M12" s="132"/>
      <c r="N12" s="133" t="s">
        <v>66</v>
      </c>
      <c r="O12" s="79"/>
    </row>
    <row r="13" spans="1:20" ht="15" customHeight="1" x14ac:dyDescent="0.2">
      <c r="A13" s="76"/>
      <c r="B13" s="9"/>
      <c r="C13" s="66"/>
      <c r="D13" s="66"/>
      <c r="E13" s="66"/>
      <c r="F13" s="66"/>
      <c r="G13" s="66"/>
      <c r="H13" s="66"/>
      <c r="I13" s="66"/>
      <c r="J13" s="56"/>
      <c r="K13" s="10"/>
      <c r="L13" s="10"/>
      <c r="M13" s="10"/>
      <c r="N13" s="12"/>
      <c r="O13" s="48"/>
    </row>
    <row r="14" spans="1:20" s="3" customFormat="1" ht="15" customHeight="1" x14ac:dyDescent="0.2">
      <c r="A14" s="241">
        <v>1</v>
      </c>
      <c r="B14" s="233" t="s">
        <v>70</v>
      </c>
      <c r="C14" s="175"/>
      <c r="D14" s="175"/>
      <c r="E14" s="176">
        <f t="shared" ref="E14:E44" si="0">IF(OR(B14="Ma",B14="Ti",B14="Ke",B14="To",B14="Pe"),$R$2,IF(OR(B14="La",B14="Su"),$R$3,""))</f>
        <v>0</v>
      </c>
      <c r="F14" s="176"/>
      <c r="G14" s="176">
        <f t="shared" ref="G14:G33" si="1">D14-C14-O14-E14-F14</f>
        <v>0</v>
      </c>
      <c r="H14" s="177">
        <f t="shared" ref="H14:H42" si="2">D14-C14-O14-E14-F14-G14</f>
        <v>0</v>
      </c>
      <c r="I14" s="176"/>
      <c r="J14" s="176"/>
      <c r="K14" s="178"/>
      <c r="L14" s="178"/>
      <c r="M14" s="178"/>
      <c r="N14" s="179"/>
      <c r="O14" s="196">
        <f t="shared" ref="O14:O44" si="3">IF(OR(B14="Ma",B14="Ti",B14="Ke",B14="To",B14="Pe"),$P$2,IF(OR(B14="La",B14="Su"),$P$3,""))</f>
        <v>0</v>
      </c>
      <c r="P14" s="197"/>
      <c r="Q14" s="197"/>
      <c r="R14" s="151"/>
      <c r="S14" s="151"/>
    </row>
    <row r="15" spans="1:20" s="3" customFormat="1" ht="15" customHeight="1" x14ac:dyDescent="0.2">
      <c r="A15" s="241">
        <v>2</v>
      </c>
      <c r="B15" s="233" t="s">
        <v>71</v>
      </c>
      <c r="C15" s="175"/>
      <c r="D15" s="175"/>
      <c r="E15" s="176">
        <f t="shared" si="0"/>
        <v>0</v>
      </c>
      <c r="F15" s="176"/>
      <c r="G15" s="176">
        <f t="shared" si="1"/>
        <v>0</v>
      </c>
      <c r="H15" s="177">
        <f t="shared" si="2"/>
        <v>0</v>
      </c>
      <c r="I15" s="176"/>
      <c r="J15" s="176"/>
      <c r="K15" s="178"/>
      <c r="L15" s="178"/>
      <c r="M15" s="178"/>
      <c r="N15" s="179"/>
      <c r="O15" s="196">
        <f t="shared" si="3"/>
        <v>0</v>
      </c>
      <c r="P15" s="197"/>
      <c r="Q15" s="197"/>
      <c r="R15" s="151"/>
      <c r="S15" s="151"/>
    </row>
    <row r="16" spans="1:20" s="3" customFormat="1" ht="15" customHeight="1" x14ac:dyDescent="0.2">
      <c r="A16" s="184">
        <v>3</v>
      </c>
      <c r="B16" s="145" t="s">
        <v>72</v>
      </c>
      <c r="C16" s="146"/>
      <c r="D16" s="146"/>
      <c r="E16" s="147">
        <f t="shared" si="0"/>
        <v>0.3125</v>
      </c>
      <c r="F16" s="147"/>
      <c r="G16" s="147">
        <f t="shared" si="1"/>
        <v>-0.33333333333333331</v>
      </c>
      <c r="H16" s="148">
        <f t="shared" si="2"/>
        <v>0</v>
      </c>
      <c r="I16" s="147"/>
      <c r="J16" s="147"/>
      <c r="K16" s="149"/>
      <c r="L16" s="149"/>
      <c r="M16" s="149"/>
      <c r="N16" s="257"/>
      <c r="O16" s="258">
        <f t="shared" si="3"/>
        <v>2.0833333333333332E-2</v>
      </c>
    </row>
    <row r="17" spans="1:19" s="3" customFormat="1" ht="15" customHeight="1" x14ac:dyDescent="0.2">
      <c r="A17" s="184">
        <v>4</v>
      </c>
      <c r="B17" s="145" t="s">
        <v>73</v>
      </c>
      <c r="C17" s="146"/>
      <c r="D17" s="146"/>
      <c r="E17" s="147">
        <f t="shared" si="0"/>
        <v>0.3125</v>
      </c>
      <c r="F17" s="147"/>
      <c r="G17" s="147">
        <f t="shared" si="1"/>
        <v>-0.33333333333333331</v>
      </c>
      <c r="H17" s="148">
        <f t="shared" si="2"/>
        <v>0</v>
      </c>
      <c r="I17" s="147"/>
      <c r="J17" s="147"/>
      <c r="K17" s="149"/>
      <c r="L17" s="149"/>
      <c r="M17" s="149"/>
      <c r="N17" s="257"/>
      <c r="O17" s="258">
        <f t="shared" si="3"/>
        <v>2.0833333333333332E-2</v>
      </c>
    </row>
    <row r="18" spans="1:19" s="3" customFormat="1" ht="15" customHeight="1" x14ac:dyDescent="0.2">
      <c r="A18" s="184">
        <v>5</v>
      </c>
      <c r="B18" s="145" t="s">
        <v>75</v>
      </c>
      <c r="C18" s="146"/>
      <c r="D18" s="146"/>
      <c r="E18" s="147">
        <f t="shared" si="0"/>
        <v>0.3125</v>
      </c>
      <c r="F18" s="147"/>
      <c r="G18" s="147">
        <f t="shared" si="1"/>
        <v>-0.33333333333333331</v>
      </c>
      <c r="H18" s="148">
        <f t="shared" si="2"/>
        <v>0</v>
      </c>
      <c r="I18" s="147"/>
      <c r="J18" s="147"/>
      <c r="K18" s="149"/>
      <c r="L18" s="149"/>
      <c r="M18" s="149"/>
      <c r="N18" s="257"/>
      <c r="O18" s="258">
        <f t="shared" si="3"/>
        <v>2.0833333333333332E-2</v>
      </c>
    </row>
    <row r="19" spans="1:19" s="3" customFormat="1" ht="15" customHeight="1" x14ac:dyDescent="0.2">
      <c r="A19" s="184">
        <v>6</v>
      </c>
      <c r="B19" s="145" t="s">
        <v>67</v>
      </c>
      <c r="C19" s="146"/>
      <c r="D19" s="146"/>
      <c r="E19" s="147">
        <f t="shared" si="0"/>
        <v>0.3125</v>
      </c>
      <c r="F19" s="147"/>
      <c r="G19" s="147">
        <f t="shared" si="1"/>
        <v>-0.33333333333333331</v>
      </c>
      <c r="H19" s="148">
        <f t="shared" si="2"/>
        <v>0</v>
      </c>
      <c r="I19" s="147"/>
      <c r="J19" s="147"/>
      <c r="K19" s="149"/>
      <c r="L19" s="149"/>
      <c r="M19" s="149"/>
      <c r="N19" s="257"/>
      <c r="O19" s="258">
        <f t="shared" si="3"/>
        <v>2.0833333333333332E-2</v>
      </c>
    </row>
    <row r="20" spans="1:19" s="3" customFormat="1" ht="15" customHeight="1" x14ac:dyDescent="0.2">
      <c r="A20" s="184">
        <v>7</v>
      </c>
      <c r="B20" s="145" t="s">
        <v>69</v>
      </c>
      <c r="C20" s="146"/>
      <c r="D20" s="146"/>
      <c r="E20" s="147">
        <f t="shared" si="0"/>
        <v>0.3125</v>
      </c>
      <c r="F20" s="147"/>
      <c r="G20" s="147">
        <f t="shared" si="1"/>
        <v>-0.33333333333333331</v>
      </c>
      <c r="H20" s="148">
        <f t="shared" si="2"/>
        <v>0</v>
      </c>
      <c r="I20" s="147"/>
      <c r="J20" s="147"/>
      <c r="K20" s="149"/>
      <c r="L20" s="149"/>
      <c r="M20" s="149"/>
      <c r="N20" s="257"/>
      <c r="O20" s="258">
        <f t="shared" si="3"/>
        <v>2.0833333333333332E-2</v>
      </c>
    </row>
    <row r="21" spans="1:19" s="3" customFormat="1" ht="15" customHeight="1" x14ac:dyDescent="0.2">
      <c r="A21" s="241">
        <v>8</v>
      </c>
      <c r="B21" s="233" t="s">
        <v>70</v>
      </c>
      <c r="C21" s="175"/>
      <c r="D21" s="175"/>
      <c r="E21" s="176">
        <f t="shared" si="0"/>
        <v>0</v>
      </c>
      <c r="F21" s="176"/>
      <c r="G21" s="176">
        <f t="shared" si="1"/>
        <v>0</v>
      </c>
      <c r="H21" s="177">
        <f t="shared" si="2"/>
        <v>0</v>
      </c>
      <c r="I21" s="176"/>
      <c r="J21" s="176"/>
      <c r="K21" s="178"/>
      <c r="L21" s="178"/>
      <c r="M21" s="178"/>
      <c r="N21" s="179"/>
      <c r="O21" s="196">
        <f t="shared" si="3"/>
        <v>0</v>
      </c>
      <c r="P21" s="197"/>
      <c r="Q21" s="197"/>
      <c r="R21" s="151"/>
      <c r="S21" s="151"/>
    </row>
    <row r="22" spans="1:19" s="3" customFormat="1" ht="15" customHeight="1" x14ac:dyDescent="0.2">
      <c r="A22" s="241">
        <v>9</v>
      </c>
      <c r="B22" s="233" t="s">
        <v>71</v>
      </c>
      <c r="C22" s="175"/>
      <c r="D22" s="175"/>
      <c r="E22" s="176">
        <f t="shared" si="0"/>
        <v>0</v>
      </c>
      <c r="F22" s="176"/>
      <c r="G22" s="176">
        <f t="shared" si="1"/>
        <v>0</v>
      </c>
      <c r="H22" s="177">
        <f t="shared" si="2"/>
        <v>0</v>
      </c>
      <c r="I22" s="176"/>
      <c r="J22" s="176"/>
      <c r="K22" s="178"/>
      <c r="L22" s="178"/>
      <c r="M22" s="178"/>
      <c r="N22" s="179"/>
      <c r="O22" s="196">
        <f t="shared" si="3"/>
        <v>0</v>
      </c>
      <c r="P22" s="197"/>
      <c r="Q22" s="197"/>
      <c r="R22" s="151"/>
      <c r="S22" s="151"/>
    </row>
    <row r="23" spans="1:19" s="3" customFormat="1" ht="15" customHeight="1" x14ac:dyDescent="0.2">
      <c r="A23" s="184">
        <v>10</v>
      </c>
      <c r="B23" s="145" t="s">
        <v>72</v>
      </c>
      <c r="C23" s="146"/>
      <c r="D23" s="146"/>
      <c r="E23" s="147">
        <f t="shared" si="0"/>
        <v>0.3125</v>
      </c>
      <c r="F23" s="147"/>
      <c r="G23" s="147">
        <f t="shared" si="1"/>
        <v>-0.33333333333333331</v>
      </c>
      <c r="H23" s="148">
        <f t="shared" si="2"/>
        <v>0</v>
      </c>
      <c r="I23" s="147"/>
      <c r="J23" s="147"/>
      <c r="K23" s="149"/>
      <c r="L23" s="149"/>
      <c r="M23" s="149"/>
      <c r="N23" s="257"/>
      <c r="O23" s="258">
        <f t="shared" si="3"/>
        <v>2.0833333333333332E-2</v>
      </c>
    </row>
    <row r="24" spans="1:19" s="3" customFormat="1" ht="15" customHeight="1" x14ac:dyDescent="0.2">
      <c r="A24" s="184">
        <v>11</v>
      </c>
      <c r="B24" s="145" t="s">
        <v>73</v>
      </c>
      <c r="C24" s="146"/>
      <c r="D24" s="146"/>
      <c r="E24" s="147">
        <f t="shared" si="0"/>
        <v>0.3125</v>
      </c>
      <c r="F24" s="147"/>
      <c r="G24" s="147">
        <f t="shared" si="1"/>
        <v>-0.33333333333333331</v>
      </c>
      <c r="H24" s="148">
        <f t="shared" si="2"/>
        <v>0</v>
      </c>
      <c r="I24" s="147"/>
      <c r="J24" s="147"/>
      <c r="K24" s="149"/>
      <c r="L24" s="149"/>
      <c r="M24" s="149"/>
      <c r="N24" s="257"/>
      <c r="O24" s="258">
        <f t="shared" si="3"/>
        <v>2.0833333333333332E-2</v>
      </c>
    </row>
    <row r="25" spans="1:19" s="3" customFormat="1" ht="15" customHeight="1" x14ac:dyDescent="0.2">
      <c r="A25" s="184">
        <v>12</v>
      </c>
      <c r="B25" s="145" t="s">
        <v>75</v>
      </c>
      <c r="C25" s="146"/>
      <c r="D25" s="146"/>
      <c r="E25" s="147">
        <f t="shared" si="0"/>
        <v>0.3125</v>
      </c>
      <c r="F25" s="147"/>
      <c r="G25" s="147">
        <f t="shared" si="1"/>
        <v>-0.33333333333333331</v>
      </c>
      <c r="H25" s="148">
        <f t="shared" si="2"/>
        <v>0</v>
      </c>
      <c r="I25" s="147"/>
      <c r="J25" s="147"/>
      <c r="K25" s="149"/>
      <c r="L25" s="149"/>
      <c r="M25" s="149"/>
      <c r="N25" s="257"/>
      <c r="O25" s="258">
        <f t="shared" si="3"/>
        <v>2.0833333333333332E-2</v>
      </c>
    </row>
    <row r="26" spans="1:19" s="3" customFormat="1" ht="15" customHeight="1" x14ac:dyDescent="0.2">
      <c r="A26" s="184">
        <v>13</v>
      </c>
      <c r="B26" s="145" t="s">
        <v>67</v>
      </c>
      <c r="C26" s="146"/>
      <c r="D26" s="146"/>
      <c r="E26" s="147">
        <f t="shared" si="0"/>
        <v>0.3125</v>
      </c>
      <c r="F26" s="147"/>
      <c r="G26" s="147">
        <f t="shared" si="1"/>
        <v>-0.33333333333333331</v>
      </c>
      <c r="H26" s="148">
        <f t="shared" si="2"/>
        <v>0</v>
      </c>
      <c r="I26" s="147"/>
      <c r="J26" s="147"/>
      <c r="K26" s="149"/>
      <c r="L26" s="149"/>
      <c r="M26" s="149"/>
      <c r="N26" s="257"/>
      <c r="O26" s="258">
        <f t="shared" si="3"/>
        <v>2.0833333333333332E-2</v>
      </c>
    </row>
    <row r="27" spans="1:19" s="3" customFormat="1" ht="15" customHeight="1" x14ac:dyDescent="0.2">
      <c r="A27" s="184">
        <v>14</v>
      </c>
      <c r="B27" s="145" t="s">
        <v>69</v>
      </c>
      <c r="C27" s="146"/>
      <c r="D27" s="146"/>
      <c r="E27" s="147">
        <f t="shared" si="0"/>
        <v>0.3125</v>
      </c>
      <c r="F27" s="147"/>
      <c r="G27" s="147">
        <f t="shared" si="1"/>
        <v>-0.33333333333333331</v>
      </c>
      <c r="H27" s="148">
        <f t="shared" si="2"/>
        <v>0</v>
      </c>
      <c r="I27" s="147"/>
      <c r="J27" s="147"/>
      <c r="K27" s="149"/>
      <c r="L27" s="149"/>
      <c r="M27" s="149"/>
      <c r="N27" s="257"/>
      <c r="O27" s="258">
        <f t="shared" si="3"/>
        <v>2.0833333333333332E-2</v>
      </c>
    </row>
    <row r="28" spans="1:19" s="3" customFormat="1" ht="15" customHeight="1" x14ac:dyDescent="0.2">
      <c r="A28" s="241">
        <v>15</v>
      </c>
      <c r="B28" s="233" t="s">
        <v>70</v>
      </c>
      <c r="C28" s="175"/>
      <c r="D28" s="175"/>
      <c r="E28" s="176">
        <f t="shared" si="0"/>
        <v>0</v>
      </c>
      <c r="F28" s="176"/>
      <c r="G28" s="176">
        <f t="shared" si="1"/>
        <v>0</v>
      </c>
      <c r="H28" s="177">
        <f t="shared" si="2"/>
        <v>0</v>
      </c>
      <c r="I28" s="176"/>
      <c r="J28" s="176"/>
      <c r="K28" s="178"/>
      <c r="L28" s="178"/>
      <c r="M28" s="178"/>
      <c r="N28" s="179"/>
      <c r="O28" s="196">
        <f t="shared" si="3"/>
        <v>0</v>
      </c>
      <c r="P28" s="197"/>
      <c r="Q28" s="197"/>
      <c r="R28" s="151"/>
      <c r="S28" s="151"/>
    </row>
    <row r="29" spans="1:19" s="3" customFormat="1" ht="15" customHeight="1" x14ac:dyDescent="0.2">
      <c r="A29" s="241">
        <v>16</v>
      </c>
      <c r="B29" s="233" t="s">
        <v>71</v>
      </c>
      <c r="C29" s="175"/>
      <c r="D29" s="175"/>
      <c r="E29" s="176">
        <f t="shared" si="0"/>
        <v>0</v>
      </c>
      <c r="F29" s="176"/>
      <c r="G29" s="176">
        <f t="shared" si="1"/>
        <v>0</v>
      </c>
      <c r="H29" s="177">
        <f t="shared" si="2"/>
        <v>0</v>
      </c>
      <c r="I29" s="176"/>
      <c r="J29" s="176"/>
      <c r="K29" s="178"/>
      <c r="L29" s="178"/>
      <c r="M29" s="178"/>
      <c r="N29" s="179"/>
      <c r="O29" s="196">
        <f t="shared" si="3"/>
        <v>0</v>
      </c>
      <c r="P29" s="197"/>
      <c r="Q29" s="197"/>
      <c r="R29" s="151"/>
      <c r="S29" s="151"/>
    </row>
    <row r="30" spans="1:19" s="3" customFormat="1" ht="15" customHeight="1" x14ac:dyDescent="0.2">
      <c r="A30" s="184">
        <v>17</v>
      </c>
      <c r="B30" s="145" t="s">
        <v>72</v>
      </c>
      <c r="C30" s="146"/>
      <c r="D30" s="146"/>
      <c r="E30" s="147">
        <f t="shared" si="0"/>
        <v>0.3125</v>
      </c>
      <c r="F30" s="147"/>
      <c r="G30" s="147">
        <f t="shared" si="1"/>
        <v>-0.33333333333333331</v>
      </c>
      <c r="H30" s="148">
        <f t="shared" si="2"/>
        <v>0</v>
      </c>
      <c r="I30" s="147"/>
      <c r="J30" s="147"/>
      <c r="K30" s="149"/>
      <c r="L30" s="149"/>
      <c r="M30" s="149"/>
      <c r="N30" s="257"/>
      <c r="O30" s="258">
        <f t="shared" si="3"/>
        <v>2.0833333333333332E-2</v>
      </c>
    </row>
    <row r="31" spans="1:19" s="3" customFormat="1" ht="15" customHeight="1" x14ac:dyDescent="0.2">
      <c r="A31" s="184">
        <v>18</v>
      </c>
      <c r="B31" s="145" t="s">
        <v>73</v>
      </c>
      <c r="C31" s="146"/>
      <c r="D31" s="146"/>
      <c r="E31" s="147">
        <f t="shared" si="0"/>
        <v>0.3125</v>
      </c>
      <c r="F31" s="147"/>
      <c r="G31" s="147">
        <f t="shared" si="1"/>
        <v>-0.33333333333333331</v>
      </c>
      <c r="H31" s="148">
        <f t="shared" si="2"/>
        <v>0</v>
      </c>
      <c r="I31" s="147"/>
      <c r="J31" s="147"/>
      <c r="K31" s="149"/>
      <c r="L31" s="149"/>
      <c r="M31" s="149"/>
      <c r="N31" s="257"/>
      <c r="O31" s="258">
        <f t="shared" si="3"/>
        <v>2.0833333333333332E-2</v>
      </c>
    </row>
    <row r="32" spans="1:19" s="3" customFormat="1" ht="15" customHeight="1" x14ac:dyDescent="0.2">
      <c r="A32" s="184">
        <v>19</v>
      </c>
      <c r="B32" s="145" t="s">
        <v>75</v>
      </c>
      <c r="C32" s="146"/>
      <c r="D32" s="146"/>
      <c r="E32" s="147">
        <f t="shared" si="0"/>
        <v>0.3125</v>
      </c>
      <c r="F32" s="147"/>
      <c r="G32" s="147">
        <f t="shared" si="1"/>
        <v>-0.33333333333333331</v>
      </c>
      <c r="H32" s="148">
        <f t="shared" si="2"/>
        <v>0</v>
      </c>
      <c r="I32" s="147"/>
      <c r="J32" s="147"/>
      <c r="K32" s="149"/>
      <c r="L32" s="149"/>
      <c r="M32" s="149"/>
      <c r="N32" s="257"/>
      <c r="O32" s="258">
        <f t="shared" si="3"/>
        <v>2.0833333333333332E-2</v>
      </c>
    </row>
    <row r="33" spans="1:19" s="3" customFormat="1" ht="15" customHeight="1" x14ac:dyDescent="0.2">
      <c r="A33" s="184">
        <v>20</v>
      </c>
      <c r="B33" s="145" t="s">
        <v>67</v>
      </c>
      <c r="C33" s="146"/>
      <c r="D33" s="146"/>
      <c r="E33" s="147">
        <f t="shared" si="0"/>
        <v>0.3125</v>
      </c>
      <c r="F33" s="147"/>
      <c r="G33" s="147">
        <f t="shared" si="1"/>
        <v>-0.33333333333333331</v>
      </c>
      <c r="H33" s="148">
        <f t="shared" si="2"/>
        <v>0</v>
      </c>
      <c r="I33" s="147"/>
      <c r="J33" s="147"/>
      <c r="K33" s="149"/>
      <c r="L33" s="149"/>
      <c r="M33" s="149"/>
      <c r="N33" s="257"/>
      <c r="O33" s="258">
        <f t="shared" si="3"/>
        <v>2.0833333333333332E-2</v>
      </c>
    </row>
    <row r="34" spans="1:19" s="3" customFormat="1" ht="15" customHeight="1" x14ac:dyDescent="0.2">
      <c r="A34" s="184">
        <v>21</v>
      </c>
      <c r="B34" s="145" t="s">
        <v>69</v>
      </c>
      <c r="C34" s="146"/>
      <c r="D34" s="146"/>
      <c r="E34" s="147">
        <f t="shared" si="0"/>
        <v>0.3125</v>
      </c>
      <c r="F34" s="147"/>
      <c r="G34" s="147">
        <f>D34-C34-O34-E34-F34</f>
        <v>-0.33333333333333331</v>
      </c>
      <c r="H34" s="148">
        <f t="shared" si="2"/>
        <v>0</v>
      </c>
      <c r="I34" s="147"/>
      <c r="J34" s="147"/>
      <c r="K34" s="149"/>
      <c r="L34" s="149"/>
      <c r="M34" s="149"/>
      <c r="N34" s="257"/>
      <c r="O34" s="258">
        <f t="shared" si="3"/>
        <v>2.0833333333333332E-2</v>
      </c>
    </row>
    <row r="35" spans="1:19" s="3" customFormat="1" ht="15" customHeight="1" x14ac:dyDescent="0.2">
      <c r="A35" s="241">
        <v>22</v>
      </c>
      <c r="B35" s="233" t="s">
        <v>70</v>
      </c>
      <c r="C35" s="175"/>
      <c r="D35" s="175"/>
      <c r="E35" s="176">
        <f t="shared" si="0"/>
        <v>0</v>
      </c>
      <c r="F35" s="176"/>
      <c r="G35" s="176">
        <f t="shared" ref="G35:G42" si="4">D35-C35-O35-E35-F35</f>
        <v>0</v>
      </c>
      <c r="H35" s="177">
        <f t="shared" si="2"/>
        <v>0</v>
      </c>
      <c r="I35" s="176"/>
      <c r="J35" s="176"/>
      <c r="K35" s="178"/>
      <c r="L35" s="178"/>
      <c r="M35" s="178"/>
      <c r="N35" s="179"/>
      <c r="O35" s="196">
        <f t="shared" si="3"/>
        <v>0</v>
      </c>
      <c r="P35" s="197"/>
      <c r="Q35" s="197"/>
      <c r="R35" s="151"/>
      <c r="S35" s="151"/>
    </row>
    <row r="36" spans="1:19" s="3" customFormat="1" ht="15" customHeight="1" x14ac:dyDescent="0.2">
      <c r="A36" s="241">
        <v>23</v>
      </c>
      <c r="B36" s="233" t="s">
        <v>71</v>
      </c>
      <c r="C36" s="175"/>
      <c r="D36" s="175"/>
      <c r="E36" s="176">
        <f t="shared" si="0"/>
        <v>0</v>
      </c>
      <c r="F36" s="176"/>
      <c r="G36" s="176">
        <f t="shared" si="4"/>
        <v>0</v>
      </c>
      <c r="H36" s="177">
        <f t="shared" si="2"/>
        <v>0</v>
      </c>
      <c r="I36" s="176"/>
      <c r="J36" s="176"/>
      <c r="K36" s="178"/>
      <c r="L36" s="178"/>
      <c r="M36" s="178"/>
      <c r="N36" s="179"/>
      <c r="O36" s="196">
        <f t="shared" si="3"/>
        <v>0</v>
      </c>
      <c r="P36" s="197"/>
      <c r="Q36" s="197"/>
      <c r="R36" s="151"/>
      <c r="S36" s="151"/>
    </row>
    <row r="37" spans="1:19" s="3" customFormat="1" ht="15" customHeight="1" x14ac:dyDescent="0.2">
      <c r="A37" s="184">
        <v>24</v>
      </c>
      <c r="B37" s="145" t="s">
        <v>72</v>
      </c>
      <c r="C37" s="146"/>
      <c r="D37" s="146"/>
      <c r="E37" s="147">
        <f t="shared" si="0"/>
        <v>0.3125</v>
      </c>
      <c r="F37" s="147"/>
      <c r="G37" s="147">
        <f t="shared" si="4"/>
        <v>-0.33333333333333331</v>
      </c>
      <c r="H37" s="148">
        <f t="shared" si="2"/>
        <v>0</v>
      </c>
      <c r="I37" s="147"/>
      <c r="J37" s="147"/>
      <c r="K37" s="149"/>
      <c r="L37" s="149"/>
      <c r="M37" s="149"/>
      <c r="N37" s="257"/>
      <c r="O37" s="258">
        <f t="shared" si="3"/>
        <v>2.0833333333333332E-2</v>
      </c>
    </row>
    <row r="38" spans="1:19" s="3" customFormat="1" ht="15" customHeight="1" x14ac:dyDescent="0.2">
      <c r="A38" s="184">
        <v>25</v>
      </c>
      <c r="B38" s="145" t="s">
        <v>73</v>
      </c>
      <c r="C38" s="146"/>
      <c r="D38" s="146"/>
      <c r="E38" s="147">
        <f t="shared" si="0"/>
        <v>0.3125</v>
      </c>
      <c r="F38" s="147"/>
      <c r="G38" s="147">
        <f t="shared" si="4"/>
        <v>-0.33333333333333331</v>
      </c>
      <c r="H38" s="148">
        <f t="shared" si="2"/>
        <v>0</v>
      </c>
      <c r="I38" s="147"/>
      <c r="J38" s="147"/>
      <c r="K38" s="149"/>
      <c r="L38" s="149"/>
      <c r="M38" s="149"/>
      <c r="N38" s="257"/>
      <c r="O38" s="258">
        <f t="shared" si="3"/>
        <v>2.0833333333333332E-2</v>
      </c>
    </row>
    <row r="39" spans="1:19" s="3" customFormat="1" ht="15" customHeight="1" x14ac:dyDescent="0.2">
      <c r="A39" s="184">
        <v>26</v>
      </c>
      <c r="B39" s="145" t="s">
        <v>75</v>
      </c>
      <c r="C39" s="146"/>
      <c r="D39" s="146"/>
      <c r="E39" s="147">
        <f t="shared" si="0"/>
        <v>0.3125</v>
      </c>
      <c r="F39" s="147"/>
      <c r="G39" s="147">
        <f t="shared" si="4"/>
        <v>-0.33333333333333331</v>
      </c>
      <c r="H39" s="148">
        <f t="shared" si="2"/>
        <v>0</v>
      </c>
      <c r="I39" s="147"/>
      <c r="J39" s="147"/>
      <c r="K39" s="149"/>
      <c r="L39" s="149"/>
      <c r="M39" s="149"/>
      <c r="N39" s="257"/>
      <c r="O39" s="258">
        <f t="shared" si="3"/>
        <v>2.0833333333333332E-2</v>
      </c>
    </row>
    <row r="40" spans="1:19" s="3" customFormat="1" ht="15" customHeight="1" x14ac:dyDescent="0.2">
      <c r="A40" s="184">
        <v>27</v>
      </c>
      <c r="B40" s="145" t="s">
        <v>67</v>
      </c>
      <c r="C40" s="146"/>
      <c r="D40" s="146"/>
      <c r="E40" s="147">
        <f t="shared" si="0"/>
        <v>0.3125</v>
      </c>
      <c r="F40" s="147"/>
      <c r="G40" s="147">
        <f t="shared" si="4"/>
        <v>-0.33333333333333331</v>
      </c>
      <c r="H40" s="148">
        <f t="shared" si="2"/>
        <v>0</v>
      </c>
      <c r="I40" s="147"/>
      <c r="J40" s="147"/>
      <c r="K40" s="149"/>
      <c r="L40" s="149"/>
      <c r="M40" s="149"/>
      <c r="N40" s="257"/>
      <c r="O40" s="258">
        <f t="shared" si="3"/>
        <v>2.0833333333333332E-2</v>
      </c>
    </row>
    <row r="41" spans="1:19" s="3" customFormat="1" ht="15" customHeight="1" x14ac:dyDescent="0.2">
      <c r="A41" s="184">
        <v>28</v>
      </c>
      <c r="B41" s="145" t="s">
        <v>69</v>
      </c>
      <c r="C41" s="146"/>
      <c r="D41" s="146"/>
      <c r="E41" s="147">
        <f t="shared" si="0"/>
        <v>0.3125</v>
      </c>
      <c r="F41" s="147"/>
      <c r="G41" s="147">
        <f t="shared" si="4"/>
        <v>-0.33333333333333331</v>
      </c>
      <c r="H41" s="148">
        <f t="shared" si="2"/>
        <v>0</v>
      </c>
      <c r="I41" s="147"/>
      <c r="J41" s="147"/>
      <c r="K41" s="149"/>
      <c r="L41" s="149"/>
      <c r="M41" s="149"/>
      <c r="N41" s="257"/>
      <c r="O41" s="258">
        <f t="shared" si="3"/>
        <v>2.0833333333333332E-2</v>
      </c>
    </row>
    <row r="42" spans="1:19" s="3" customFormat="1" ht="15" customHeight="1" x14ac:dyDescent="0.2">
      <c r="A42" s="241">
        <v>29</v>
      </c>
      <c r="B42" s="233" t="s">
        <v>70</v>
      </c>
      <c r="C42" s="175"/>
      <c r="D42" s="175"/>
      <c r="E42" s="176">
        <f t="shared" si="0"/>
        <v>0</v>
      </c>
      <c r="F42" s="176"/>
      <c r="G42" s="176">
        <f t="shared" si="4"/>
        <v>0</v>
      </c>
      <c r="H42" s="177">
        <f t="shared" si="2"/>
        <v>0</v>
      </c>
      <c r="I42" s="176"/>
      <c r="J42" s="176"/>
      <c r="K42" s="178"/>
      <c r="L42" s="178"/>
      <c r="M42" s="178"/>
      <c r="N42" s="179"/>
      <c r="O42" s="196">
        <f t="shared" si="3"/>
        <v>0</v>
      </c>
      <c r="P42" s="197"/>
      <c r="Q42" s="197"/>
      <c r="R42" s="151"/>
      <c r="S42" s="151"/>
    </row>
    <row r="43" spans="1:19" s="3" customFormat="1" ht="15" customHeight="1" x14ac:dyDescent="0.2">
      <c r="A43" s="241">
        <v>30</v>
      </c>
      <c r="B43" s="233" t="s">
        <v>71</v>
      </c>
      <c r="C43" s="175"/>
      <c r="D43" s="175"/>
      <c r="E43" s="176">
        <f t="shared" si="0"/>
        <v>0</v>
      </c>
      <c r="F43" s="176"/>
      <c r="G43" s="176">
        <f t="shared" ref="G43:G44" si="5">D43-C43-O43-E43-F43</f>
        <v>0</v>
      </c>
      <c r="H43" s="177">
        <f t="shared" ref="H43:H44" si="6">D43-C43-O43-E43-F43-G43</f>
        <v>0</v>
      </c>
      <c r="I43" s="176"/>
      <c r="J43" s="176"/>
      <c r="K43" s="178"/>
      <c r="L43" s="178"/>
      <c r="M43" s="178"/>
      <c r="N43" s="179"/>
      <c r="O43" s="196">
        <f t="shared" si="3"/>
        <v>0</v>
      </c>
      <c r="P43" s="197"/>
      <c r="Q43" s="197"/>
      <c r="R43" s="151"/>
      <c r="S43" s="151"/>
    </row>
    <row r="44" spans="1:19" s="3" customFormat="1" ht="15" customHeight="1" x14ac:dyDescent="0.2">
      <c r="A44" s="184">
        <v>31</v>
      </c>
      <c r="B44" s="145" t="s">
        <v>72</v>
      </c>
      <c r="C44" s="146"/>
      <c r="D44" s="146"/>
      <c r="E44" s="147">
        <f t="shared" si="0"/>
        <v>0.3125</v>
      </c>
      <c r="F44" s="147"/>
      <c r="G44" s="147">
        <f t="shared" si="5"/>
        <v>-0.33333333333333331</v>
      </c>
      <c r="H44" s="148">
        <f t="shared" si="6"/>
        <v>0</v>
      </c>
      <c r="I44" s="147"/>
      <c r="J44" s="147"/>
      <c r="K44" s="149"/>
      <c r="L44" s="149"/>
      <c r="M44" s="149"/>
      <c r="N44" s="257" t="s">
        <v>32</v>
      </c>
      <c r="O44" s="258">
        <f t="shared" si="3"/>
        <v>2.0833333333333332E-2</v>
      </c>
    </row>
    <row r="45" spans="1:19" s="3" customFormat="1" ht="15" customHeight="1" x14ac:dyDescent="0.2">
      <c r="A45" s="155"/>
      <c r="B45" s="73"/>
      <c r="C45" s="66"/>
      <c r="D45" s="66"/>
      <c r="E45" s="67"/>
      <c r="F45" s="67"/>
      <c r="G45" s="67"/>
      <c r="H45" s="67"/>
      <c r="I45" s="67"/>
      <c r="J45" s="67"/>
      <c r="K45" s="10"/>
      <c r="L45" s="10"/>
      <c r="M45" s="10"/>
      <c r="N45" s="11"/>
      <c r="O45" s="48"/>
    </row>
    <row r="46" spans="1:19" s="3" customFormat="1" ht="15" customHeight="1" x14ac:dyDescent="0.2">
      <c r="A46" s="154"/>
      <c r="O46" s="5"/>
    </row>
    <row r="47" spans="1:19" ht="21.95" customHeight="1" x14ac:dyDescent="0.2">
      <c r="A47" s="299" t="s">
        <v>76</v>
      </c>
      <c r="B47" s="323"/>
      <c r="C47" s="324"/>
      <c r="D47" s="80"/>
      <c r="E47" s="81"/>
      <c r="F47" s="82">
        <f t="shared" ref="F47:M47" si="7">SUM(F13:F45)</f>
        <v>0</v>
      </c>
      <c r="G47" s="82">
        <f t="shared" si="7"/>
        <v>-6.9999999999999973</v>
      </c>
      <c r="H47" s="70">
        <f t="shared" si="7"/>
        <v>0</v>
      </c>
      <c r="I47" s="83">
        <f t="shared" si="7"/>
        <v>0</v>
      </c>
      <c r="J47" s="84">
        <f t="shared" si="7"/>
        <v>0</v>
      </c>
      <c r="K47" s="85">
        <f t="shared" si="7"/>
        <v>0</v>
      </c>
      <c r="L47" s="85">
        <f t="shared" si="7"/>
        <v>0</v>
      </c>
      <c r="M47" s="85">
        <f t="shared" si="7"/>
        <v>0</v>
      </c>
      <c r="N47" s="86" t="s">
        <v>77</v>
      </c>
    </row>
    <row r="48" spans="1:19" ht="21.95" customHeight="1" x14ac:dyDescent="0.2">
      <c r="A48" s="299" t="s">
        <v>78</v>
      </c>
      <c r="B48" s="323"/>
      <c r="C48" s="323"/>
      <c r="D48" s="323"/>
      <c r="E48" s="324"/>
      <c r="F48" s="87"/>
      <c r="G48" s="87"/>
      <c r="H48" s="88"/>
      <c r="I48" s="295">
        <f>I47-J47</f>
        <v>0</v>
      </c>
      <c r="J48" s="296"/>
      <c r="K48" s="89"/>
      <c r="L48" s="89"/>
      <c r="M48" s="89"/>
      <c r="N48" s="90"/>
    </row>
    <row r="49" spans="1:14" ht="24.95" customHeight="1" x14ac:dyDescent="0.2">
      <c r="A49" s="297" t="s">
        <v>79</v>
      </c>
      <c r="B49" s="298"/>
      <c r="C49" s="91" t="s">
        <v>80</v>
      </c>
      <c r="D49" s="91" t="s">
        <v>81</v>
      </c>
      <c r="E49" s="91"/>
      <c r="F49" s="292" t="s">
        <v>82</v>
      </c>
      <c r="G49" s="293"/>
      <c r="H49" s="294"/>
      <c r="I49" s="92"/>
      <c r="J49" s="93"/>
      <c r="K49" s="93"/>
      <c r="L49" s="93"/>
      <c r="M49" s="94"/>
      <c r="N49" s="95" t="s">
        <v>83</v>
      </c>
    </row>
    <row r="50" spans="1:14" ht="11.25" customHeight="1" x14ac:dyDescent="0.2">
      <c r="A50" s="165"/>
      <c r="B50" s="166"/>
      <c r="C50" s="91"/>
      <c r="D50" s="91"/>
      <c r="E50" s="91"/>
      <c r="F50" s="96" t="s">
        <v>84</v>
      </c>
      <c r="G50" s="97" t="s">
        <v>52</v>
      </c>
      <c r="H50" s="98" t="s">
        <v>85</v>
      </c>
      <c r="I50" s="99"/>
      <c r="J50" s="100"/>
      <c r="K50" s="100"/>
      <c r="L50" s="100"/>
      <c r="M50" s="101"/>
      <c r="N50" s="102"/>
    </row>
    <row r="51" spans="1:14" ht="24.95" customHeight="1" x14ac:dyDescent="0.2">
      <c r="A51" s="290">
        <v>0</v>
      </c>
      <c r="B51" s="291"/>
      <c r="C51" s="103">
        <v>159</v>
      </c>
      <c r="D51" s="104">
        <f>A51/C51</f>
        <v>0</v>
      </c>
      <c r="E51" s="104"/>
      <c r="F51" s="105"/>
      <c r="G51" s="106"/>
      <c r="H51" s="107"/>
      <c r="I51" s="108" t="s">
        <v>32</v>
      </c>
      <c r="J51" s="109"/>
      <c r="K51" s="109"/>
      <c r="L51" s="109"/>
      <c r="M51" s="110"/>
      <c r="N51" s="111"/>
    </row>
  </sheetData>
  <mergeCells count="18">
    <mergeCell ref="A51:B51"/>
    <mergeCell ref="F49:H49"/>
    <mergeCell ref="I48:J48"/>
    <mergeCell ref="A4:E5"/>
    <mergeCell ref="A12:E12"/>
    <mergeCell ref="A48:E48"/>
    <mergeCell ref="B9:H9"/>
    <mergeCell ref="A7:B7"/>
    <mergeCell ref="G10:G11"/>
    <mergeCell ref="C7:G7"/>
    <mergeCell ref="O10:O11"/>
    <mergeCell ref="N10:N11"/>
    <mergeCell ref="A49:B49"/>
    <mergeCell ref="A10:A11"/>
    <mergeCell ref="B10:B11"/>
    <mergeCell ref="A47:C47"/>
    <mergeCell ref="L10:L11"/>
    <mergeCell ref="M10:M11"/>
  </mergeCells>
  <phoneticPr fontId="0" type="noConversion"/>
  <pageMargins left="0.78740157480314965" right="0" top="0.39370078740157483" bottom="0.39370078740157483" header="0.51181102362204722" footer="0.51181102362204722"/>
  <pageSetup paperSize="9" scale="70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8681415A586F84BADFEA9346D3F0753" ma:contentTypeVersion="18" ma:contentTypeDescription="Luo uusi asiakirja." ma:contentTypeScope="" ma:versionID="39516cca2bdb7c70a89c126da5aebd71">
  <xsd:schema xmlns:xsd="http://www.w3.org/2001/XMLSchema" xmlns:xs="http://www.w3.org/2001/XMLSchema" xmlns:p="http://schemas.microsoft.com/office/2006/metadata/properties" xmlns:ns2="ddca4793-604d-49fc-bd6b-a2cec6ffced8" xmlns:ns3="2077efc9-eb12-4342-b385-625bde89f6d0" targetNamespace="http://schemas.microsoft.com/office/2006/metadata/properties" ma:root="true" ma:fieldsID="3102e3630a87593270b51f5f1e825bb6" ns2:_="" ns3:_="">
    <xsd:import namespace="ddca4793-604d-49fc-bd6b-a2cec6ffced8"/>
    <xsd:import namespace="2077efc9-eb12-4342-b385-625bde89f6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a4793-604d-49fc-bd6b-a2cec6ffc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c50367f4-e896-4cf5-99f1-7b619c1922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7efc9-eb12-4342-b385-625bde89f6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f37696-f8a3-4642-a10b-0c7dbdcc31f2}" ma:internalName="TaxCatchAll" ma:showField="CatchAllData" ma:web="2077efc9-eb12-4342-b385-625bde89f6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ca4793-604d-49fc-bd6b-a2cec6ffced8">
      <Terms xmlns="http://schemas.microsoft.com/office/infopath/2007/PartnerControls"/>
    </lcf76f155ced4ddcb4097134ff3c332f>
    <TaxCatchAll xmlns="2077efc9-eb12-4342-b385-625bde89f6d0" xsi:nil="true"/>
  </documentManagement>
</p:properties>
</file>

<file path=customXml/itemProps1.xml><?xml version="1.0" encoding="utf-8"?>
<ds:datastoreItem xmlns:ds="http://schemas.openxmlformats.org/officeDocument/2006/customXml" ds:itemID="{1000DB76-6A39-4B0C-B9C8-59025BA8A1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AF9BF0-5D51-4829-8146-6B3AF27A8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ca4793-604d-49fc-bd6b-a2cec6ffced8"/>
    <ds:schemaRef ds:uri="2077efc9-eb12-4342-b385-625bde89f6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8D6CC1-353F-405C-BB87-A38D06C6AC58}">
  <ds:schemaRefs>
    <ds:schemaRef ds:uri="http://schemas.microsoft.com/office/2006/metadata/properties"/>
    <ds:schemaRef ds:uri="http://schemas.microsoft.com/office/infopath/2007/PartnerControls"/>
    <ds:schemaRef ds:uri="ddca4793-604d-49fc-bd6b-a2cec6ffced8"/>
    <ds:schemaRef ds:uri="2077efc9-eb12-4342-b385-625bde89f6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Yhteensä</vt:lpstr>
      <vt:lpstr>tammi</vt:lpstr>
      <vt:lpstr>helmi</vt:lpstr>
      <vt:lpstr>maalis</vt:lpstr>
      <vt:lpstr>huhti</vt:lpstr>
      <vt:lpstr>touko</vt:lpstr>
      <vt:lpstr>kesä</vt:lpstr>
      <vt:lpstr>heinä</vt:lpstr>
      <vt:lpstr>elo</vt:lpstr>
      <vt:lpstr>syys</vt:lpstr>
      <vt:lpstr>loka</vt:lpstr>
      <vt:lpstr>marras</vt:lpstr>
      <vt:lpstr>joulu</vt:lpstr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Heinonen</dc:creator>
  <cp:keywords>Työaikaseuranta_2013</cp:keywords>
  <dc:description/>
  <cp:lastModifiedBy>Tanja Löytynoja</cp:lastModifiedBy>
  <cp:revision/>
  <dcterms:created xsi:type="dcterms:W3CDTF">2000-01-24T14:00:27Z</dcterms:created>
  <dcterms:modified xsi:type="dcterms:W3CDTF">2025-12-10T08:46:29Z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0x010100E8681415A586F84BADFEA9346D3F0753</vt:lpwstr>
  </property>
  <property fmtid="{D5CDD505-2E9C-101B-9397-08002B2CF9AE}" pid="3" name="MediaServiceImageTags">
    <vt:lpwstr/>
  </property>
  <property fmtid="{D5CDD505-2E9C-101B-9397-08002B2CF9AE}" pid="4" name="Order">
    <vt:r8>3300</vt:r8>
  </property>
  <property fmtid="{D5CDD505-2E9C-101B-9397-08002B2CF9AE}" pid="5" name="ComplianceAssetId">
    <vt:lpwstr/>
  </property>
  <property fmtid="{D5CDD505-2E9C-101B-9397-08002B2CF9AE}" pid="6" name="_activity">
    <vt:lpwstr>{"FileActivityType":"9","FileActivityTimeStamp":"2025-12-10T07.11.08.943Z","FileActivityUsersOnPage":[{"DisplayName":"Mikko Talikainen","Id":"mikko.talikainen@popli.fi"}],"FileActivityNavigationId":null}</vt:lpwstr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