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aekwondory-my.sharepoint.com/personal/tatu_iivanainen_taekwondo_fi/Documents/Kilpailut/"/>
    </mc:Choice>
  </mc:AlternateContent>
  <xr:revisionPtr revIDLastSave="4" documentId="13_ncr:1_{C63CFAA6-735E-46B0-B294-5FD3A838690F}" xr6:coauthVersionLast="47" xr6:coauthVersionMax="47" xr10:uidLastSave="{FFAB1BAE-DF4B-41D5-BFEA-EE30DEC439FB}"/>
  <bookViews>
    <workbookView xWindow="-120" yWindow="-120" windowWidth="29040" windowHeight="15840" xr2:uid="{00000000-000D-0000-FFFF-FFFF00000000}"/>
  </bookViews>
  <sheets>
    <sheet name="SEURAPISTEET" sheetId="11" r:id="rId1"/>
    <sheet name="YksilöRanking" sheetId="3" r:id="rId2"/>
    <sheet name="PariTeamFreeRanking" sheetId="8" r:id="rId3"/>
  </sheets>
  <definedNames>
    <definedName name="_xlnm._FilterDatabase" localSheetId="2" hidden="1">PariTeamFreeRanking!$B$1:$T$1</definedName>
    <definedName name="_xlnm._FilterDatabase" localSheetId="0" hidden="1">SEURAPISTEET!$A$1:$S$1</definedName>
    <definedName name="_xlnm._FilterDatabase" localSheetId="1" hidden="1">YksilöRanking!$B$1:$T$1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4" i="11" l="1"/>
  <c r="B34" i="11" s="1"/>
  <c r="K6" i="11"/>
  <c r="B6" i="11" s="1"/>
  <c r="K7" i="11"/>
  <c r="B7" i="11" s="1"/>
  <c r="K8" i="11"/>
  <c r="B8" i="11" s="1"/>
  <c r="K9" i="11"/>
  <c r="B9" i="11" s="1"/>
  <c r="K10" i="11"/>
  <c r="B10" i="11" s="1"/>
  <c r="K12" i="11"/>
  <c r="K11" i="11"/>
  <c r="K15" i="11"/>
  <c r="K14" i="11"/>
  <c r="B14" i="11" s="1"/>
  <c r="K13" i="11"/>
  <c r="B13" i="11" s="1"/>
  <c r="K16" i="11"/>
  <c r="B16" i="11" s="1"/>
  <c r="K17" i="11"/>
  <c r="B17" i="11" s="1"/>
  <c r="K18" i="11"/>
  <c r="B18" i="11" s="1"/>
  <c r="K19" i="11"/>
  <c r="B19" i="11" s="1"/>
  <c r="K20" i="11"/>
  <c r="K21" i="11"/>
  <c r="B21" i="11" s="1"/>
  <c r="K22" i="11"/>
  <c r="B22" i="11" s="1"/>
  <c r="K23" i="11"/>
  <c r="B23" i="11" s="1"/>
  <c r="K24" i="11"/>
  <c r="B24" i="11" s="1"/>
  <c r="K25" i="11"/>
  <c r="B25" i="11" s="1"/>
  <c r="K27" i="11"/>
  <c r="B27" i="11" s="1"/>
  <c r="K26" i="11"/>
  <c r="B26" i="11" s="1"/>
  <c r="K28" i="11"/>
  <c r="K30" i="11"/>
  <c r="B30" i="11" s="1"/>
  <c r="K29" i="11"/>
  <c r="B29" i="11" s="1"/>
  <c r="K31" i="11"/>
  <c r="B31" i="11" s="1"/>
  <c r="K32" i="11"/>
  <c r="B32" i="11" s="1"/>
  <c r="K33" i="11"/>
  <c r="B33" i="11" s="1"/>
  <c r="K35" i="11"/>
  <c r="B35" i="11" s="1"/>
  <c r="L3" i="11"/>
  <c r="L2" i="11"/>
  <c r="K2" i="11" s="1"/>
  <c r="B2" i="11" s="1"/>
  <c r="L4" i="11"/>
  <c r="K4" i="11" s="1"/>
  <c r="I116" i="8"/>
  <c r="I115" i="8"/>
  <c r="I114" i="8"/>
  <c r="I103" i="8"/>
  <c r="I102" i="8"/>
  <c r="J102" i="8" s="1"/>
  <c r="I101" i="8"/>
  <c r="J101" i="8"/>
  <c r="I88" i="8"/>
  <c r="J88" i="8" s="1"/>
  <c r="I87" i="8"/>
  <c r="I86" i="8"/>
  <c r="J86" i="8" s="1"/>
  <c r="I78" i="8"/>
  <c r="I79" i="8"/>
  <c r="I80" i="8"/>
  <c r="J3" i="8"/>
  <c r="J109" i="8"/>
  <c r="J107" i="8"/>
  <c r="J108" i="8"/>
  <c r="H80" i="8"/>
  <c r="G80" i="8"/>
  <c r="F80" i="8"/>
  <c r="H79" i="8"/>
  <c r="G79" i="8"/>
  <c r="F79" i="8"/>
  <c r="H78" i="8"/>
  <c r="G78" i="8"/>
  <c r="F78" i="8"/>
  <c r="J23" i="8"/>
  <c r="J22" i="8"/>
  <c r="J25" i="8"/>
  <c r="J24" i="8"/>
  <c r="J21" i="8"/>
  <c r="J20" i="8"/>
  <c r="J27" i="8"/>
  <c r="J28" i="8"/>
  <c r="J30" i="8"/>
  <c r="J31" i="8"/>
  <c r="J168" i="8"/>
  <c r="J167" i="8"/>
  <c r="J143" i="8"/>
  <c r="J142" i="8"/>
  <c r="J141" i="8"/>
  <c r="J57" i="8"/>
  <c r="J58" i="8"/>
  <c r="N5" i="11"/>
  <c r="M3" i="11"/>
  <c r="M5" i="11"/>
  <c r="J37" i="3"/>
  <c r="H152" i="8"/>
  <c r="J152" i="8" s="1"/>
  <c r="H151" i="8"/>
  <c r="J151" i="8" s="1"/>
  <c r="H150" i="8"/>
  <c r="J150" i="8" s="1"/>
  <c r="H146" i="8"/>
  <c r="J146" i="8" s="1"/>
  <c r="H145" i="8"/>
  <c r="J145" i="8" s="1"/>
  <c r="H144" i="8"/>
  <c r="J144" i="8" s="1"/>
  <c r="D147" i="8"/>
  <c r="J147" i="8" s="1"/>
  <c r="D148" i="8"/>
  <c r="J148" i="8" s="1"/>
  <c r="D149" i="8"/>
  <c r="J149" i="8" s="1"/>
  <c r="H119" i="8"/>
  <c r="J119" i="8" s="1"/>
  <c r="H118" i="8"/>
  <c r="J118" i="8" s="1"/>
  <c r="H117" i="8"/>
  <c r="J117" i="8" s="1"/>
  <c r="H94" i="8"/>
  <c r="H93" i="8"/>
  <c r="H92" i="8"/>
  <c r="H91" i="8"/>
  <c r="H90" i="8"/>
  <c r="H89" i="8"/>
  <c r="J56" i="3"/>
  <c r="J53" i="3"/>
  <c r="J33" i="3"/>
  <c r="J31" i="3"/>
  <c r="G95" i="8"/>
  <c r="F95" i="8"/>
  <c r="J103" i="8"/>
  <c r="G96" i="8"/>
  <c r="G97" i="8"/>
  <c r="G114" i="8"/>
  <c r="G115" i="8"/>
  <c r="G116" i="8"/>
  <c r="J54" i="8"/>
  <c r="J53" i="8"/>
  <c r="F84" i="8"/>
  <c r="J84" i="8" s="1"/>
  <c r="F83" i="8"/>
  <c r="J83" i="8" s="1"/>
  <c r="F82" i="8"/>
  <c r="J82" i="8" s="1"/>
  <c r="F94" i="8"/>
  <c r="F93" i="8"/>
  <c r="F92" i="8"/>
  <c r="J112" i="8"/>
  <c r="J111" i="8"/>
  <c r="J110" i="8"/>
  <c r="F97" i="8"/>
  <c r="F96" i="8"/>
  <c r="F128" i="8"/>
  <c r="J128" i="8" s="1"/>
  <c r="F127" i="8"/>
  <c r="F126" i="8"/>
  <c r="J126" i="8" s="1"/>
  <c r="F122" i="8"/>
  <c r="F121" i="8"/>
  <c r="F120" i="8"/>
  <c r="J125" i="8"/>
  <c r="J124" i="8"/>
  <c r="J123" i="8"/>
  <c r="F114" i="8"/>
  <c r="F115" i="8"/>
  <c r="F116" i="8"/>
  <c r="J41" i="8"/>
  <c r="J42" i="8"/>
  <c r="J44" i="8"/>
  <c r="J43" i="8"/>
  <c r="E64" i="8"/>
  <c r="E63" i="8"/>
  <c r="E62" i="8"/>
  <c r="E106" i="8"/>
  <c r="J106" i="8" s="1"/>
  <c r="E105" i="8"/>
  <c r="J105" i="8" s="1"/>
  <c r="E104" i="8"/>
  <c r="J104" i="8" s="1"/>
  <c r="E155" i="8"/>
  <c r="J155" i="8" s="1"/>
  <c r="E154" i="8"/>
  <c r="J154" i="8" s="1"/>
  <c r="E153" i="8"/>
  <c r="J153" i="8" s="1"/>
  <c r="E122" i="8"/>
  <c r="E121" i="8"/>
  <c r="E120" i="8"/>
  <c r="E116" i="8"/>
  <c r="E115" i="8"/>
  <c r="E114" i="8"/>
  <c r="J16" i="8"/>
  <c r="J15" i="8"/>
  <c r="J39" i="8"/>
  <c r="J38" i="8"/>
  <c r="J7" i="8"/>
  <c r="J8" i="8"/>
  <c r="J48" i="8"/>
  <c r="J47" i="8"/>
  <c r="J52" i="8"/>
  <c r="J51" i="8"/>
  <c r="J33" i="8"/>
  <c r="J32" i="8"/>
  <c r="D73" i="8"/>
  <c r="D72" i="8"/>
  <c r="D71" i="8"/>
  <c r="D2" i="8" s="1"/>
  <c r="D67" i="8"/>
  <c r="J67" i="8" s="1"/>
  <c r="D66" i="8"/>
  <c r="J66" i="8" s="1"/>
  <c r="D65" i="8"/>
  <c r="J65" i="8" s="1"/>
  <c r="J76" i="8"/>
  <c r="J75" i="8"/>
  <c r="J74" i="8"/>
  <c r="D98" i="8"/>
  <c r="J98" i="8" s="1"/>
  <c r="D99" i="8"/>
  <c r="J99" i="8" s="1"/>
  <c r="D100" i="8"/>
  <c r="J100" i="8" s="1"/>
  <c r="D133" i="8"/>
  <c r="D134" i="8"/>
  <c r="D132" i="8"/>
  <c r="D114" i="8"/>
  <c r="J129" i="8"/>
  <c r="J130" i="8"/>
  <c r="J131" i="8"/>
  <c r="J159" i="8"/>
  <c r="D172" i="8"/>
  <c r="D173" i="8"/>
  <c r="J173" i="8" s="1"/>
  <c r="D174" i="8"/>
  <c r="J174" i="8" s="1"/>
  <c r="D175" i="8"/>
  <c r="J175" i="8" s="1"/>
  <c r="D176" i="8"/>
  <c r="J176" i="8" s="1"/>
  <c r="J170" i="8"/>
  <c r="J177" i="8"/>
  <c r="J178" i="8"/>
  <c r="J179" i="8"/>
  <c r="J180" i="8"/>
  <c r="J181" i="8"/>
  <c r="J157" i="8"/>
  <c r="J160" i="8"/>
  <c r="J163" i="8"/>
  <c r="J162" i="8"/>
  <c r="J165" i="8"/>
  <c r="J166" i="8"/>
  <c r="J169" i="8"/>
  <c r="C136" i="8"/>
  <c r="J136" i="8" s="1"/>
  <c r="C137" i="8"/>
  <c r="J137" i="8" s="1"/>
  <c r="C135" i="8"/>
  <c r="J135" i="8" s="1"/>
  <c r="C134" i="8"/>
  <c r="C133" i="8"/>
  <c r="C132" i="8"/>
  <c r="C140" i="8"/>
  <c r="J140" i="8" s="1"/>
  <c r="C139" i="8"/>
  <c r="J139" i="8" s="1"/>
  <c r="C138" i="8"/>
  <c r="J138" i="8" s="1"/>
  <c r="J158" i="8"/>
  <c r="C91" i="8"/>
  <c r="C90" i="8"/>
  <c r="C89" i="8"/>
  <c r="J87" i="8"/>
  <c r="C72" i="8"/>
  <c r="C73" i="8"/>
  <c r="C71" i="8"/>
  <c r="J56" i="8"/>
  <c r="C69" i="8"/>
  <c r="J69" i="8" s="1"/>
  <c r="C70" i="8"/>
  <c r="J70" i="8" s="1"/>
  <c r="C68" i="8"/>
  <c r="J68" i="8" s="1"/>
  <c r="J37" i="8"/>
  <c r="J34" i="8"/>
  <c r="J5" i="8"/>
  <c r="J6" i="8"/>
  <c r="J4" i="8"/>
  <c r="J11" i="8"/>
  <c r="J12" i="8"/>
  <c r="J13" i="8"/>
  <c r="J14" i="8"/>
  <c r="J9" i="8"/>
  <c r="J10" i="8"/>
  <c r="J17" i="8"/>
  <c r="J18" i="8"/>
  <c r="J36" i="8"/>
  <c r="J35" i="8"/>
  <c r="J45" i="8"/>
  <c r="J46" i="8"/>
  <c r="J59" i="8"/>
  <c r="J60" i="8"/>
  <c r="J49" i="8"/>
  <c r="J50" i="8"/>
  <c r="J55" i="8"/>
  <c r="J88" i="3"/>
  <c r="F2" i="3"/>
  <c r="J85" i="3"/>
  <c r="K5" i="11" l="1"/>
  <c r="B5" i="11" s="1"/>
  <c r="I2" i="8"/>
  <c r="K3" i="11"/>
  <c r="B3" i="11" s="1"/>
  <c r="B15" i="11"/>
  <c r="B28" i="11"/>
  <c r="B20" i="11"/>
  <c r="B11" i="11"/>
  <c r="B12" i="11"/>
  <c r="B4" i="11"/>
  <c r="J79" i="8"/>
  <c r="J120" i="8"/>
  <c r="J78" i="8"/>
  <c r="J80" i="8"/>
  <c r="H2" i="8"/>
  <c r="J94" i="8"/>
  <c r="J92" i="8"/>
  <c r="J93" i="8"/>
  <c r="J91" i="8"/>
  <c r="J89" i="8"/>
  <c r="J90" i="8"/>
  <c r="J95" i="8"/>
  <c r="J97" i="8"/>
  <c r="J62" i="8"/>
  <c r="J96" i="8"/>
  <c r="G2" i="8"/>
  <c r="J63" i="8"/>
  <c r="J64" i="8"/>
  <c r="J122" i="8"/>
  <c r="J121" i="8"/>
  <c r="F2" i="8"/>
  <c r="J127" i="8"/>
  <c r="J115" i="8"/>
  <c r="J114" i="8"/>
  <c r="E2" i="8"/>
  <c r="J116" i="8"/>
  <c r="J71" i="8"/>
  <c r="J73" i="8"/>
  <c r="J72" i="8"/>
  <c r="J133" i="8"/>
  <c r="C2" i="8"/>
  <c r="J134" i="8"/>
  <c r="J132" i="8"/>
  <c r="J172" i="8"/>
  <c r="J72" i="3"/>
  <c r="J64" i="3"/>
  <c r="J57" i="3"/>
  <c r="J79" i="3"/>
  <c r="J67" i="3"/>
  <c r="J60" i="3"/>
  <c r="J10" i="3"/>
  <c r="J65" i="3"/>
  <c r="J17" i="3"/>
  <c r="J62" i="3"/>
  <c r="J63" i="3"/>
  <c r="J54" i="3"/>
  <c r="J58" i="3"/>
  <c r="J59" i="3"/>
  <c r="J61" i="3"/>
  <c r="J87" i="3"/>
  <c r="J92" i="3"/>
  <c r="J89" i="3"/>
  <c r="J91" i="3"/>
  <c r="J90" i="3"/>
  <c r="J93" i="3"/>
  <c r="J12" i="3"/>
  <c r="J7" i="3"/>
  <c r="J9" i="3"/>
  <c r="J75" i="3"/>
  <c r="J74" i="3"/>
  <c r="J84" i="3"/>
  <c r="J76" i="3"/>
  <c r="J26" i="3"/>
  <c r="J25" i="3"/>
  <c r="J21" i="3"/>
  <c r="J23" i="3"/>
  <c r="J28" i="3"/>
  <c r="J34" i="3"/>
  <c r="J20" i="3"/>
  <c r="J29" i="3"/>
  <c r="J22" i="3"/>
  <c r="J35" i="3"/>
  <c r="J27" i="3"/>
  <c r="J78" i="3"/>
  <c r="J39" i="3"/>
  <c r="H2" i="3" l="1"/>
  <c r="I2" i="3"/>
  <c r="J80" i="3"/>
  <c r="J81" i="3"/>
  <c r="J6" i="3"/>
  <c r="J86" i="3" l="1"/>
  <c r="J83" i="3"/>
  <c r="J82" i="3"/>
  <c r="J77" i="3"/>
  <c r="J70" i="3"/>
  <c r="J71" i="3"/>
  <c r="J73" i="3"/>
  <c r="J69" i="3"/>
  <c r="J68" i="3"/>
  <c r="J66" i="3"/>
  <c r="J52" i="3"/>
  <c r="J51" i="3"/>
  <c r="J50" i="3"/>
  <c r="J47" i="3"/>
  <c r="J41" i="3"/>
  <c r="J42" i="3"/>
  <c r="J40" i="3"/>
  <c r="J43" i="3"/>
  <c r="J44" i="3"/>
  <c r="J38" i="3"/>
  <c r="J36" i="3"/>
  <c r="J32" i="3"/>
  <c r="J55" i="3"/>
  <c r="J24" i="3"/>
  <c r="J30" i="3"/>
  <c r="J46" i="3"/>
  <c r="J48" i="3"/>
  <c r="J45" i="3"/>
  <c r="J49" i="3"/>
  <c r="J18" i="3"/>
  <c r="J15" i="3"/>
  <c r="J19" i="3"/>
  <c r="J16" i="3"/>
  <c r="J13" i="3"/>
  <c r="J14" i="3"/>
  <c r="J8" i="3"/>
  <c r="J3" i="3"/>
  <c r="J5" i="3"/>
  <c r="J11" i="3"/>
  <c r="J4" i="3"/>
  <c r="C2" i="3" l="1"/>
  <c r="G2" i="3"/>
  <c r="D2" i="3"/>
  <c r="E2" i="3"/>
</calcChain>
</file>

<file path=xl/sharedStrings.xml><?xml version="1.0" encoding="utf-8"?>
<sst xmlns="http://schemas.openxmlformats.org/spreadsheetml/2006/main" count="1348" uniqueCount="297">
  <si>
    <t>Category</t>
  </si>
  <si>
    <t>Lastname</t>
  </si>
  <si>
    <t>Firstname</t>
  </si>
  <si>
    <t>Team</t>
  </si>
  <si>
    <t>Amina</t>
  </si>
  <si>
    <t>Wondo Helsinki</t>
  </si>
  <si>
    <t>Hiltunen</t>
  </si>
  <si>
    <t>Elli</t>
  </si>
  <si>
    <t>Wondo Espoo</t>
  </si>
  <si>
    <t>Kivikangas</t>
  </si>
  <si>
    <t>Silva</t>
  </si>
  <si>
    <t>Taekwondo Vihti</t>
  </si>
  <si>
    <t>Leino</t>
  </si>
  <si>
    <t>Alexina</t>
  </si>
  <si>
    <t>Porin Taekwondo ry</t>
  </si>
  <si>
    <t>Myllyaho</t>
  </si>
  <si>
    <t>Kiira</t>
  </si>
  <si>
    <t>Budokwai Taekwondo</t>
  </si>
  <si>
    <t>Sääksjärvi</t>
  </si>
  <si>
    <t>Ada</t>
  </si>
  <si>
    <t>Helsingin Itsepuolustuskoulu</t>
  </si>
  <si>
    <t>Elonen</t>
  </si>
  <si>
    <t>Viljami</t>
  </si>
  <si>
    <t>Topias</t>
  </si>
  <si>
    <t>leevi</t>
  </si>
  <si>
    <t>Karma</t>
  </si>
  <si>
    <t>Emil</t>
  </si>
  <si>
    <t>Kiiskinen</t>
  </si>
  <si>
    <t>Iivari</t>
  </si>
  <si>
    <t>HNMKY Taekwondo</t>
  </si>
  <si>
    <t>Lonka</t>
  </si>
  <si>
    <t>Luca</t>
  </si>
  <si>
    <t>Alarautalammi</t>
  </si>
  <si>
    <t>Annika</t>
  </si>
  <si>
    <t>Benaissa</t>
  </si>
  <si>
    <t>Inès</t>
  </si>
  <si>
    <t>Matleena</t>
  </si>
  <si>
    <t>Aliya</t>
  </si>
  <si>
    <t>Kleemola</t>
  </si>
  <si>
    <t>Emma</t>
  </si>
  <si>
    <t>Taekwondo Nurmijarvi</t>
  </si>
  <si>
    <t>Laukkanen</t>
  </si>
  <si>
    <t>Aino</t>
  </si>
  <si>
    <t>Määttä</t>
  </si>
  <si>
    <t>Roosa</t>
  </si>
  <si>
    <t>Hausjärvi Hong Taekwondo ry</t>
  </si>
  <si>
    <t>Mäkinen</t>
  </si>
  <si>
    <t>Elisa</t>
  </si>
  <si>
    <t>Miettinen</t>
  </si>
  <si>
    <t>Mimi</t>
  </si>
  <si>
    <t>Saaristo</t>
  </si>
  <si>
    <t>Anna</t>
  </si>
  <si>
    <t>Sarala</t>
  </si>
  <si>
    <t>Sofia</t>
  </si>
  <si>
    <t>Taekwondourheilijat 2011</t>
  </si>
  <si>
    <t>Trieu</t>
  </si>
  <si>
    <t>Bao Boi</t>
  </si>
  <si>
    <t>KampSport-fighters Taekwondo</t>
  </si>
  <si>
    <t>Kaasinen</t>
  </si>
  <si>
    <t>Lassi</t>
  </si>
  <si>
    <t>Herttoniemen Taekwondo Hwang</t>
  </si>
  <si>
    <t>Alatalo</t>
  </si>
  <si>
    <t>Knutsson</t>
  </si>
  <si>
    <t>Mia</t>
  </si>
  <si>
    <t>Lampinen</t>
  </si>
  <si>
    <t>Veera</t>
  </si>
  <si>
    <t>Helmi</t>
  </si>
  <si>
    <t>Mänty</t>
  </si>
  <si>
    <t>Mira</t>
  </si>
  <si>
    <t>Nguyen</t>
  </si>
  <si>
    <t>Kati</t>
  </si>
  <si>
    <t>Mudokwan Vantaa</t>
  </si>
  <si>
    <t>Räkköläinen</t>
  </si>
  <si>
    <t>Linda</t>
  </si>
  <si>
    <t>Riuttala</t>
  </si>
  <si>
    <t>Salminen</t>
  </si>
  <si>
    <t>Kerttu</t>
  </si>
  <si>
    <t>Vienonen</t>
  </si>
  <si>
    <t>Saila-Kristine</t>
  </si>
  <si>
    <t>Antti</t>
  </si>
  <si>
    <t>Oskari</t>
  </si>
  <si>
    <t>Salmi</t>
  </si>
  <si>
    <t>Frans</t>
  </si>
  <si>
    <t>Henry</t>
  </si>
  <si>
    <t>Kinnunen</t>
  </si>
  <si>
    <t>Laura</t>
  </si>
  <si>
    <t>Miia</t>
  </si>
  <si>
    <t>Wild</t>
  </si>
  <si>
    <t>Aukio</t>
  </si>
  <si>
    <t>Jeppe</t>
  </si>
  <si>
    <t>Siltanen</t>
  </si>
  <si>
    <t>Olli</t>
  </si>
  <si>
    <t>Astala</t>
  </si>
  <si>
    <t>Kuosmanen</t>
  </si>
  <si>
    <t>Nukari</t>
  </si>
  <si>
    <t>Johanna</t>
  </si>
  <si>
    <t>Halminen</t>
  </si>
  <si>
    <t>Korhonen</t>
  </si>
  <si>
    <t>Ilkka</t>
  </si>
  <si>
    <t>Mudo ry</t>
  </si>
  <si>
    <t>Vehman</t>
  </si>
  <si>
    <t>Metsälä</t>
  </si>
  <si>
    <t>Juho</t>
  </si>
  <si>
    <t>Malmin Taekwondo ry</t>
  </si>
  <si>
    <t>Hilda</t>
  </si>
  <si>
    <t>Rukiye</t>
  </si>
  <si>
    <t>Klaukkalan Tae Kwon Do ry</t>
  </si>
  <si>
    <t>Teerioja</t>
  </si>
  <si>
    <t>Jade</t>
  </si>
  <si>
    <t>Vuokila</t>
  </si>
  <si>
    <t>Rytkönen</t>
  </si>
  <si>
    <t>Kukkonen</t>
  </si>
  <si>
    <t>Neea</t>
  </si>
  <si>
    <t>Kuusento</t>
  </si>
  <si>
    <t>Lumi</t>
  </si>
  <si>
    <t>Kesseli</t>
  </si>
  <si>
    <t>Mari</t>
  </si>
  <si>
    <t>Riihimäen Taekwondo ry</t>
  </si>
  <si>
    <t>Ronja</t>
  </si>
  <si>
    <t>Tikkurilan Taekwondo Hwang</t>
  </si>
  <si>
    <t>Moilanen</t>
  </si>
  <si>
    <t>Närhi</t>
  </si>
  <si>
    <t>Katri</t>
  </si>
  <si>
    <t>Alavillamo</t>
  </si>
  <si>
    <t>Esa</t>
  </si>
  <si>
    <t>Elsa</t>
  </si>
  <si>
    <t>Alex</t>
  </si>
  <si>
    <t>Immonen</t>
  </si>
  <si>
    <t>Anette</t>
  </si>
  <si>
    <t>Jaakkola</t>
  </si>
  <si>
    <t>Marita</t>
  </si>
  <si>
    <t>Raitasalo</t>
  </si>
  <si>
    <t>Kirsimarja</t>
  </si>
  <si>
    <t>Rantamäki</t>
  </si>
  <si>
    <t>Olga</t>
  </si>
  <si>
    <t>Huuskonen</t>
  </si>
  <si>
    <t>Matti</t>
  </si>
  <si>
    <t>Arto</t>
  </si>
  <si>
    <t>Zolfaghar</t>
  </si>
  <si>
    <t>Elia</t>
  </si>
  <si>
    <t>Mansen Taekwondo Seura ry</t>
  </si>
  <si>
    <t>SM</t>
  </si>
  <si>
    <t>YHTEENSÄ</t>
  </si>
  <si>
    <t>Loviisa</t>
  </si>
  <si>
    <t>Lohja</t>
  </si>
  <si>
    <t>Reijasto</t>
  </si>
  <si>
    <t xml:space="preserve">Sami </t>
  </si>
  <si>
    <t>Taekwondo Kouvola Ry</t>
  </si>
  <si>
    <t>Mynttinen</t>
  </si>
  <si>
    <t>Gustafsson</t>
  </si>
  <si>
    <t>Nyman</t>
  </si>
  <si>
    <t>Jenny</t>
  </si>
  <si>
    <t>Ponkilainen</t>
  </si>
  <si>
    <t>Mikko</t>
  </si>
  <si>
    <t>Suoniitty</t>
  </si>
  <si>
    <t>Jürgens</t>
  </si>
  <si>
    <t>Taekwondourheilijat 2010</t>
  </si>
  <si>
    <t>Halhul</t>
  </si>
  <si>
    <t>Forsell</t>
  </si>
  <si>
    <t>Nea</t>
  </si>
  <si>
    <t>Sara</t>
  </si>
  <si>
    <t xml:space="preserve">Iivanainen </t>
  </si>
  <si>
    <t>Tatu</t>
  </si>
  <si>
    <t>Eveliina</t>
  </si>
  <si>
    <t>Tommi</t>
  </si>
  <si>
    <t>Marjo</t>
  </si>
  <si>
    <t>Yli 50 (51+), Female</t>
  </si>
  <si>
    <t>Alle 40 (31-40), Female</t>
  </si>
  <si>
    <t>Alle 50 (41-50), Male</t>
  </si>
  <si>
    <t>Alle 40 (31-40), Male</t>
  </si>
  <si>
    <t>Alle 30 (18-30), Male</t>
  </si>
  <si>
    <t>Alle 50 (41-50), Female</t>
  </si>
  <si>
    <t>Alle 30 (18-30), Female</t>
  </si>
  <si>
    <t>Kadetit (12-14), Male</t>
  </si>
  <si>
    <t>Juniorit (15-17), Female</t>
  </si>
  <si>
    <t>Kadetit (12-14), Female</t>
  </si>
  <si>
    <t>Yli 50 (51+), Male</t>
  </si>
  <si>
    <t>nr</t>
  </si>
  <si>
    <t>Sirpa</t>
  </si>
  <si>
    <t>Heikkilä</t>
  </si>
  <si>
    <t>Jessica</t>
  </si>
  <si>
    <t>Linkojärvi</t>
  </si>
  <si>
    <t>Yong Taekwondo</t>
  </si>
  <si>
    <t>pisteitä jaettu (SM on tupla)</t>
  </si>
  <si>
    <t>Heiskanen</t>
  </si>
  <si>
    <t>Taekwondo Nurmijärvi</t>
  </si>
  <si>
    <t>Kortelainen</t>
  </si>
  <si>
    <t>Virta</t>
  </si>
  <si>
    <t>Hausjärvi Hong Taekwondo Ry</t>
  </si>
  <si>
    <t>Kampsport-Fighters Taekwondo</t>
  </si>
  <si>
    <t xml:space="preserve">Demirel </t>
  </si>
  <si>
    <t xml:space="preserve">Pietilä </t>
  </si>
  <si>
    <t>Nordberg</t>
  </si>
  <si>
    <t>Elmer</t>
  </si>
  <si>
    <t>Patrikainen</t>
  </si>
  <si>
    <t>Riitta</t>
  </si>
  <si>
    <t>De Ocampo</t>
  </si>
  <si>
    <t xml:space="preserve">Mir Josef </t>
  </si>
  <si>
    <t>Petjoi</t>
  </si>
  <si>
    <t>Ambassador's Cup</t>
  </si>
  <si>
    <t>Chung</t>
  </si>
  <si>
    <t>Kim</t>
  </si>
  <si>
    <t>Pro Dobok Cup II 2025 Poomsae</t>
  </si>
  <si>
    <t>PARIT YLI 30</t>
  </si>
  <si>
    <t xml:space="preserve">Aukio </t>
  </si>
  <si>
    <t xml:space="preserve">Kinnunen </t>
  </si>
  <si>
    <t>Iivanainen</t>
  </si>
  <si>
    <t>Porin Taekwondo</t>
  </si>
  <si>
    <t xml:space="preserve">Vehman </t>
  </si>
  <si>
    <t>Juha</t>
  </si>
  <si>
    <t>Mati</t>
  </si>
  <si>
    <t>PARIT ALLE 30</t>
  </si>
  <si>
    <t>PARIT ALLE 17</t>
  </si>
  <si>
    <t>Leevi</t>
  </si>
  <si>
    <t>Henri</t>
  </si>
  <si>
    <t>Jurgens</t>
  </si>
  <si>
    <t>TEAM YLI 30</t>
  </si>
  <si>
    <t>Ville</t>
  </si>
  <si>
    <t>Lehtinen</t>
  </si>
  <si>
    <t xml:space="preserve">Porin Taekwondo </t>
  </si>
  <si>
    <t>Mudo</t>
  </si>
  <si>
    <t>TEAM ALLE 30</t>
  </si>
  <si>
    <t>Hausjärvi Hong Taekwondo</t>
  </si>
  <si>
    <t>Gustavsson</t>
  </si>
  <si>
    <t>Kesseri</t>
  </si>
  <si>
    <t>Riihimäen Taekwondo</t>
  </si>
  <si>
    <t>TEAM ALLE 17</t>
  </si>
  <si>
    <t>Villjami</t>
  </si>
  <si>
    <t xml:space="preserve">Teerioja </t>
  </si>
  <si>
    <t>Atika</t>
  </si>
  <si>
    <t>Aziza</t>
  </si>
  <si>
    <t>Mohamed</t>
  </si>
  <si>
    <t>YKSILÖ FREESTYLE FEMALE</t>
  </si>
  <si>
    <t>YKSILÖ FREESTYLE MALE</t>
  </si>
  <si>
    <t>FREESTYLE PARI</t>
  </si>
  <si>
    <t>FREESTYLE RYHMÄ</t>
  </si>
  <si>
    <t>Eloranta</t>
  </si>
  <si>
    <t>Eerin</t>
  </si>
  <si>
    <t>Aada</t>
  </si>
  <si>
    <t>Grönlund</t>
  </si>
  <si>
    <t>Ines</t>
  </si>
  <si>
    <t>Böluk</t>
  </si>
  <si>
    <t>Sengul Ada</t>
  </si>
  <si>
    <t xml:space="preserve">Virta </t>
  </si>
  <si>
    <t>Lasse</t>
  </si>
  <si>
    <t>Porin Taekwond</t>
  </si>
  <si>
    <t>Raumanni</t>
  </si>
  <si>
    <t>Porvoon Taekwondo</t>
  </si>
  <si>
    <t>Ngyuen</t>
  </si>
  <si>
    <t>TEAM YLI 50</t>
  </si>
  <si>
    <t>PARIT YLI 50</t>
  </si>
  <si>
    <t>PORVOO</t>
  </si>
  <si>
    <t>NURZI</t>
  </si>
  <si>
    <t>Porvoo</t>
  </si>
  <si>
    <t>Nurzi</t>
  </si>
  <si>
    <t>Bäcklund</t>
  </si>
  <si>
    <t>Marissa</t>
  </si>
  <si>
    <t>Maljanen</t>
  </si>
  <si>
    <t>Reponen</t>
  </si>
  <si>
    <t>Max</t>
  </si>
  <si>
    <t>Levälampi</t>
  </si>
  <si>
    <t>Iisalmen Taekwondo ry</t>
  </si>
  <si>
    <t>Action Sport Center</t>
  </si>
  <si>
    <t>Maijanen</t>
  </si>
  <si>
    <t>Juniorit (15-17), Male</t>
  </si>
  <si>
    <t xml:space="preserve">HNMKY Taekwondo </t>
  </si>
  <si>
    <t>Klaukkalan Tae Kwon Do Ry</t>
  </si>
  <si>
    <t>Kuopion Taekwondo Ry</t>
  </si>
  <si>
    <t>Lohjan Taekwondoseura Ry</t>
  </si>
  <si>
    <t>Malmin Taekwondo Ry</t>
  </si>
  <si>
    <t>Mansen Taekwondo Seura Ry</t>
  </si>
  <si>
    <t>Mudo Ry</t>
  </si>
  <si>
    <t>Mukwan Jyväskylä</t>
  </si>
  <si>
    <t>Porin Taekwondo Ry</t>
  </si>
  <si>
    <t>Porvoon Taekwondo Ry</t>
  </si>
  <si>
    <t>Riihimäen Taekwondo Ry</t>
  </si>
  <si>
    <t>Eurowon Jyväskylä</t>
  </si>
  <si>
    <t>Kamppailu Vihti Ry</t>
  </si>
  <si>
    <t>Korson Kaiku / Taekwondo</t>
  </si>
  <si>
    <t>Taekwondo Defense Finland Ry.</t>
  </si>
  <si>
    <t>Vatado Ry</t>
  </si>
  <si>
    <t>SEURA</t>
  </si>
  <si>
    <t>Amba</t>
  </si>
  <si>
    <t>PISTEET</t>
  </si>
  <si>
    <t>Länkyn Taekwondo</t>
  </si>
  <si>
    <t>Parit/ryhmät</t>
  </si>
  <si>
    <t>Yksilöt</t>
  </si>
  <si>
    <t>Wondo Espoo - Lohjallla TU2011</t>
  </si>
  <si>
    <t>Tagel</t>
  </si>
  <si>
    <t>Airon</t>
  </si>
  <si>
    <t>PARIT ALLE 50</t>
  </si>
  <si>
    <t>TEAM ALLE 50</t>
  </si>
  <si>
    <t>ProDobok</t>
  </si>
  <si>
    <t>SIJA</t>
  </si>
  <si>
    <t>7 kilpailua</t>
  </si>
  <si>
    <t>PORI</t>
  </si>
  <si>
    <t>Saariston Taekwondo Park 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</si>
</sst>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000000"/>
      <name val="Aptos Narrow"/>
      <family val="2"/>
    </font>
    <font>
      <b/>
      <sz val="12"/>
      <color rgb="FF000000"/>
      <name val="Aptos Narrow"/>
      <family val="2"/>
    </font>
  </fonts>
  <fills count="4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C9D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7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/>
      <right/>
      <top/>
      <bottom style="dotted">
        <color auto="1"/>
      </bottom>
      <diagonal/>
    </border>
    <border>
      <left/>
      <right style="thin">
        <color indexed="64"/>
      </right>
      <top style="dotted">
        <color auto="1"/>
      </top>
      <bottom style="dotted">
        <color auto="1"/>
      </bottom>
      <diagonal/>
    </border>
    <border>
      <left/>
      <right style="thin">
        <color indexed="64"/>
      </right>
      <top style="dotted">
        <color auto="1"/>
      </top>
      <bottom/>
      <diagonal/>
    </border>
    <border>
      <left/>
      <right style="thin">
        <color indexed="64"/>
      </right>
      <top/>
      <bottom style="dotted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 style="thin">
        <color indexed="64"/>
      </right>
      <top/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 style="dotted">
        <color auto="1"/>
      </right>
      <top style="medium">
        <color indexed="64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medium">
        <color indexed="64"/>
      </bottom>
      <diagonal/>
    </border>
    <border>
      <left style="dotted">
        <color auto="1"/>
      </left>
      <right style="dotted">
        <color auto="1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dotted">
        <color auto="1"/>
      </left>
      <right style="dotted">
        <color auto="1"/>
      </right>
      <top/>
      <bottom style="medium">
        <color indexed="64"/>
      </bottom>
      <diagonal/>
    </border>
    <border>
      <left style="dotted">
        <color auto="1"/>
      </left>
      <right style="dotted">
        <color auto="1"/>
      </right>
      <top style="medium">
        <color indexed="64"/>
      </top>
      <bottom/>
      <diagonal/>
    </border>
    <border>
      <left style="medium">
        <color indexed="64"/>
      </left>
      <right style="dotted">
        <color auto="1"/>
      </right>
      <top style="medium">
        <color indexed="64"/>
      </top>
      <bottom style="dotted">
        <color auto="1"/>
      </bottom>
      <diagonal/>
    </border>
    <border>
      <left style="medium">
        <color indexed="64"/>
      </left>
      <right style="dotted">
        <color auto="1"/>
      </right>
      <top style="dotted">
        <color auto="1"/>
      </top>
      <bottom style="medium">
        <color indexed="64"/>
      </bottom>
      <diagonal/>
    </border>
    <border>
      <left/>
      <right/>
      <top style="dotted">
        <color auto="1"/>
      </top>
      <bottom style="medium">
        <color indexed="64"/>
      </bottom>
      <diagonal/>
    </border>
    <border>
      <left/>
      <right/>
      <top style="medium">
        <color indexed="64"/>
      </top>
      <bottom style="dotted">
        <color auto="1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dotted">
        <color auto="1"/>
      </left>
      <right style="dotted">
        <color auto="1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auto="1"/>
      </right>
      <top style="medium">
        <color indexed="64"/>
      </top>
      <bottom style="medium">
        <color indexed="64"/>
      </bottom>
      <diagonal/>
    </border>
    <border>
      <left/>
      <right style="dotted">
        <color auto="1"/>
      </right>
      <top style="dotted">
        <color auto="1"/>
      </top>
      <bottom/>
      <diagonal/>
    </border>
    <border>
      <left/>
      <right style="dotted">
        <color auto="1"/>
      </right>
      <top/>
      <bottom style="dotted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otted">
        <color auto="1"/>
      </right>
      <top style="medium">
        <color indexed="64"/>
      </top>
      <bottom style="medium">
        <color indexed="64"/>
      </bottom>
      <diagonal/>
    </border>
    <border>
      <left/>
      <right style="dotted">
        <color auto="1"/>
      </right>
      <top style="medium">
        <color indexed="64"/>
      </top>
      <bottom style="dotted">
        <color auto="1"/>
      </bottom>
      <diagonal/>
    </border>
    <border>
      <left/>
      <right style="dotted">
        <color auto="1"/>
      </right>
      <top/>
      <bottom style="medium">
        <color indexed="64"/>
      </bottom>
      <diagonal/>
    </border>
    <border>
      <left/>
      <right style="dotted">
        <color auto="1"/>
      </right>
      <top/>
      <bottom/>
      <diagonal/>
    </border>
    <border>
      <left/>
      <right style="dotted">
        <color auto="1"/>
      </right>
      <top style="dotted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42">
    <xf numFmtId="0" fontId="0" fillId="0" borderId="0" xfId="0"/>
    <xf numFmtId="0" fontId="0" fillId="0" borderId="13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16" fillId="33" borderId="10" xfId="0" applyFont="1" applyFill="1" applyBorder="1" applyAlignment="1">
      <alignment horizontal="left" vertical="center"/>
    </xf>
    <xf numFmtId="0" fontId="21" fillId="33" borderId="0" xfId="0" applyFont="1" applyFill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19" fillId="33" borderId="10" xfId="0" applyFont="1" applyFill="1" applyBorder="1" applyAlignment="1">
      <alignment horizontal="left" vertical="center" wrapText="1"/>
    </xf>
    <xf numFmtId="0" fontId="21" fillId="33" borderId="16" xfId="0" applyFont="1" applyFill="1" applyBorder="1" applyAlignment="1">
      <alignment horizontal="right" vertical="center"/>
    </xf>
    <xf numFmtId="0" fontId="0" fillId="0" borderId="16" xfId="0" applyBorder="1" applyAlignment="1">
      <alignment vertical="center"/>
    </xf>
    <xf numFmtId="1" fontId="16" fillId="33" borderId="14" xfId="0" applyNumberFormat="1" applyFont="1" applyFill="1" applyBorder="1" applyAlignment="1">
      <alignment horizontal="center" vertical="center"/>
    </xf>
    <xf numFmtId="1" fontId="16" fillId="33" borderId="11" xfId="0" applyNumberFormat="1" applyFont="1" applyFill="1" applyBorder="1" applyAlignment="1">
      <alignment horizontal="center" vertical="center"/>
    </xf>
    <xf numFmtId="0" fontId="19" fillId="33" borderId="11" xfId="0" applyFont="1" applyFill="1" applyBorder="1" applyAlignment="1">
      <alignment horizontal="center" vertical="center" wrapText="1"/>
    </xf>
    <xf numFmtId="0" fontId="16" fillId="33" borderId="11" xfId="0" applyFont="1" applyFill="1" applyBorder="1" applyAlignment="1">
      <alignment vertical="center"/>
    </xf>
    <xf numFmtId="2" fontId="0" fillId="0" borderId="12" xfId="0" applyNumberFormat="1" applyBorder="1" applyAlignment="1">
      <alignment horizontal="center" vertical="center"/>
    </xf>
    <xf numFmtId="2" fontId="0" fillId="0" borderId="18" xfId="0" applyNumberFormat="1" applyBorder="1" applyAlignment="1">
      <alignment horizontal="center" vertical="center"/>
    </xf>
    <xf numFmtId="0" fontId="0" fillId="0" borderId="12" xfId="0" applyBorder="1" applyAlignment="1">
      <alignment vertical="center"/>
    </xf>
    <xf numFmtId="0" fontId="0" fillId="35" borderId="20" xfId="0" applyFill="1" applyBorder="1" applyAlignment="1">
      <alignment vertical="center"/>
    </xf>
    <xf numFmtId="2" fontId="0" fillId="34" borderId="20" xfId="0" applyNumberFormat="1" applyFill="1" applyBorder="1" applyAlignment="1">
      <alignment horizontal="center" vertical="center"/>
    </xf>
    <xf numFmtId="2" fontId="0" fillId="0" borderId="15" xfId="0" applyNumberFormat="1" applyBorder="1" applyAlignment="1">
      <alignment horizontal="center" vertical="center"/>
    </xf>
    <xf numFmtId="0" fontId="0" fillId="37" borderId="20" xfId="0" applyFill="1" applyBorder="1" applyAlignment="1">
      <alignment vertical="center"/>
    </xf>
    <xf numFmtId="0" fontId="0" fillId="37" borderId="23" xfId="0" applyFill="1" applyBorder="1" applyAlignment="1">
      <alignment vertical="center"/>
    </xf>
    <xf numFmtId="0" fontId="0" fillId="37" borderId="24" xfId="0" applyFill="1" applyBorder="1" applyAlignment="1">
      <alignment vertical="center"/>
    </xf>
    <xf numFmtId="0" fontId="0" fillId="37" borderId="21" xfId="0" applyFill="1" applyBorder="1" applyAlignment="1">
      <alignment vertical="center"/>
    </xf>
    <xf numFmtId="0" fontId="0" fillId="37" borderId="0" xfId="0" applyFill="1" applyAlignment="1">
      <alignment vertical="center"/>
    </xf>
    <xf numFmtId="22" fontId="18" fillId="37" borderId="0" xfId="0" applyNumberFormat="1" applyFont="1" applyFill="1" applyAlignment="1">
      <alignment vertical="center" wrapText="1"/>
    </xf>
    <xf numFmtId="0" fontId="0" fillId="37" borderId="27" xfId="0" applyFill="1" applyBorder="1" applyAlignment="1">
      <alignment vertical="center"/>
    </xf>
    <xf numFmtId="22" fontId="18" fillId="37" borderId="27" xfId="0" applyNumberFormat="1" applyFont="1" applyFill="1" applyBorder="1" applyAlignment="1">
      <alignment vertical="center" wrapText="1"/>
    </xf>
    <xf numFmtId="0" fontId="0" fillId="38" borderId="20" xfId="0" applyFill="1" applyBorder="1" applyAlignment="1">
      <alignment vertical="center"/>
    </xf>
    <xf numFmtId="0" fontId="0" fillId="38" borderId="22" xfId="0" applyFill="1" applyBorder="1" applyAlignment="1">
      <alignment vertical="center"/>
    </xf>
    <xf numFmtId="0" fontId="21" fillId="36" borderId="19" xfId="0" applyFont="1" applyFill="1" applyBorder="1" applyAlignment="1">
      <alignment horizontal="center" vertical="center"/>
    </xf>
    <xf numFmtId="0" fontId="0" fillId="36" borderId="20" xfId="0" applyFill="1" applyBorder="1" applyAlignment="1">
      <alignment vertical="center"/>
    </xf>
    <xf numFmtId="2" fontId="0" fillId="36" borderId="20" xfId="0" applyNumberFormat="1" applyFill="1" applyBorder="1" applyAlignment="1">
      <alignment horizontal="center" vertical="center"/>
    </xf>
    <xf numFmtId="2" fontId="0" fillId="36" borderId="21" xfId="0" applyNumberFormat="1" applyFill="1" applyBorder="1" applyAlignment="1">
      <alignment horizontal="center" vertical="center"/>
    </xf>
    <xf numFmtId="0" fontId="0" fillId="36" borderId="21" xfId="0" applyFill="1" applyBorder="1" applyAlignment="1">
      <alignment vertical="center"/>
    </xf>
    <xf numFmtId="0" fontId="0" fillId="36" borderId="23" xfId="0" applyFill="1" applyBorder="1" applyAlignment="1">
      <alignment vertical="center"/>
    </xf>
    <xf numFmtId="2" fontId="0" fillId="36" borderId="23" xfId="0" applyNumberFormat="1" applyFill="1" applyBorder="1" applyAlignment="1">
      <alignment horizontal="center" vertical="center"/>
    </xf>
    <xf numFmtId="0" fontId="0" fillId="36" borderId="24" xfId="0" applyFill="1" applyBorder="1" applyAlignment="1">
      <alignment vertical="center"/>
    </xf>
    <xf numFmtId="2" fontId="0" fillId="36" borderId="24" xfId="0" applyNumberFormat="1" applyFill="1" applyBorder="1" applyAlignment="1">
      <alignment horizontal="center" vertical="center"/>
    </xf>
    <xf numFmtId="0" fontId="0" fillId="36" borderId="22" xfId="0" applyFill="1" applyBorder="1" applyAlignment="1">
      <alignment vertical="center"/>
    </xf>
    <xf numFmtId="2" fontId="0" fillId="36" borderId="22" xfId="0" applyNumberFormat="1" applyFill="1" applyBorder="1" applyAlignment="1">
      <alignment horizontal="center" vertical="center"/>
    </xf>
    <xf numFmtId="0" fontId="0" fillId="36" borderId="0" xfId="0" applyFill="1" applyAlignment="1">
      <alignment vertical="center"/>
    </xf>
    <xf numFmtId="0" fontId="0" fillId="36" borderId="27" xfId="0" applyFill="1" applyBorder="1" applyAlignment="1">
      <alignment vertical="center"/>
    </xf>
    <xf numFmtId="0" fontId="0" fillId="36" borderId="25" xfId="0" applyFill="1" applyBorder="1" applyAlignment="1">
      <alignment vertical="center"/>
    </xf>
    <xf numFmtId="2" fontId="0" fillId="34" borderId="21" xfId="0" applyNumberFormat="1" applyFill="1" applyBorder="1" applyAlignment="1">
      <alignment horizontal="center" vertical="center"/>
    </xf>
    <xf numFmtId="2" fontId="0" fillId="34" borderId="23" xfId="0" applyNumberFormat="1" applyFill="1" applyBorder="1" applyAlignment="1">
      <alignment horizontal="center" vertical="center"/>
    </xf>
    <xf numFmtId="2" fontId="0" fillId="34" borderId="24" xfId="0" applyNumberFormat="1" applyFill="1" applyBorder="1" applyAlignment="1">
      <alignment horizontal="center" vertical="center"/>
    </xf>
    <xf numFmtId="2" fontId="0" fillId="34" borderId="25" xfId="0" applyNumberFormat="1" applyFill="1" applyBorder="1" applyAlignment="1">
      <alignment horizontal="center" vertical="center"/>
    </xf>
    <xf numFmtId="2" fontId="0" fillId="34" borderId="22" xfId="0" applyNumberFormat="1" applyFill="1" applyBorder="1" applyAlignment="1">
      <alignment horizontal="center" vertical="center"/>
    </xf>
    <xf numFmtId="2" fontId="0" fillId="34" borderId="0" xfId="0" applyNumberFormat="1" applyFill="1" applyAlignment="1">
      <alignment horizontal="center" vertical="center"/>
    </xf>
    <xf numFmtId="22" fontId="18" fillId="38" borderId="0" xfId="0" applyNumberFormat="1" applyFont="1" applyFill="1" applyAlignment="1">
      <alignment vertical="center" wrapText="1"/>
    </xf>
    <xf numFmtId="0" fontId="0" fillId="38" borderId="0" xfId="0" applyFill="1" applyAlignment="1">
      <alignment vertical="center"/>
    </xf>
    <xf numFmtId="2" fontId="0" fillId="34" borderId="27" xfId="0" applyNumberFormat="1" applyFill="1" applyBorder="1" applyAlignment="1">
      <alignment horizontal="center" vertical="center"/>
    </xf>
    <xf numFmtId="2" fontId="0" fillId="34" borderId="0" xfId="0" applyNumberFormat="1" applyFill="1" applyAlignment="1">
      <alignment horizontal="center"/>
    </xf>
    <xf numFmtId="0" fontId="0" fillId="36" borderId="28" xfId="0" applyFill="1" applyBorder="1" applyAlignment="1">
      <alignment vertical="center"/>
    </xf>
    <xf numFmtId="2" fontId="0" fillId="34" borderId="28" xfId="0" applyNumberFormat="1" applyFill="1" applyBorder="1" applyAlignment="1">
      <alignment horizontal="center" vertical="center"/>
    </xf>
    <xf numFmtId="2" fontId="0" fillId="36" borderId="28" xfId="0" applyNumberFormat="1" applyFill="1" applyBorder="1" applyAlignment="1">
      <alignment horizontal="center" vertical="center"/>
    </xf>
    <xf numFmtId="0" fontId="0" fillId="38" borderId="28" xfId="0" applyFill="1" applyBorder="1" applyAlignment="1">
      <alignment vertical="center"/>
    </xf>
    <xf numFmtId="22" fontId="18" fillId="38" borderId="27" xfId="0" applyNumberFormat="1" applyFont="1" applyFill="1" applyBorder="1" applyAlignment="1">
      <alignment vertical="center" wrapText="1"/>
    </xf>
    <xf numFmtId="0" fontId="0" fillId="38" borderId="27" xfId="0" applyFill="1" applyBorder="1" applyAlignment="1">
      <alignment vertical="center"/>
    </xf>
    <xf numFmtId="0" fontId="16" fillId="0" borderId="0" xfId="0" applyFont="1"/>
    <xf numFmtId="0" fontId="0" fillId="35" borderId="21" xfId="0" applyFill="1" applyBorder="1" applyAlignment="1">
      <alignment vertical="center"/>
    </xf>
    <xf numFmtId="2" fontId="0" fillId="36" borderId="25" xfId="0" applyNumberFormat="1" applyFill="1" applyBorder="1" applyAlignment="1">
      <alignment horizontal="center" vertical="center"/>
    </xf>
    <xf numFmtId="0" fontId="0" fillId="38" borderId="25" xfId="0" applyFill="1" applyBorder="1" applyAlignment="1">
      <alignment vertical="center"/>
    </xf>
    <xf numFmtId="0" fontId="21" fillId="33" borderId="0" xfId="0" applyFont="1" applyFill="1" applyAlignment="1">
      <alignment horizontal="left" vertical="center"/>
    </xf>
    <xf numFmtId="0" fontId="16" fillId="33" borderId="16" xfId="0" applyFont="1" applyFill="1" applyBorder="1" applyAlignment="1">
      <alignment horizontal="left" vertical="center"/>
    </xf>
    <xf numFmtId="0" fontId="16" fillId="33" borderId="17" xfId="0" applyFont="1" applyFill="1" applyBorder="1" applyAlignment="1">
      <alignment horizontal="left" vertical="center"/>
    </xf>
    <xf numFmtId="0" fontId="16" fillId="33" borderId="13" xfId="0" applyFont="1" applyFill="1" applyBorder="1" applyAlignment="1">
      <alignment horizontal="left" vertical="center"/>
    </xf>
    <xf numFmtId="2" fontId="0" fillId="34" borderId="29" xfId="0" applyNumberFormat="1" applyFill="1" applyBorder="1" applyAlignment="1">
      <alignment horizontal="center" vertical="center"/>
    </xf>
    <xf numFmtId="0" fontId="21" fillId="33" borderId="19" xfId="0" applyFont="1" applyFill="1" applyBorder="1" applyAlignment="1">
      <alignment horizontal="center" vertical="center"/>
    </xf>
    <xf numFmtId="0" fontId="0" fillId="33" borderId="20" xfId="0" applyFill="1" applyBorder="1" applyAlignment="1">
      <alignment vertical="center"/>
    </xf>
    <xf numFmtId="2" fontId="0" fillId="33" borderId="20" xfId="0" applyNumberFormat="1" applyFill="1" applyBorder="1" applyAlignment="1">
      <alignment horizontal="center" vertical="center"/>
    </xf>
    <xf numFmtId="0" fontId="19" fillId="33" borderId="0" xfId="0" applyFont="1" applyFill="1" applyAlignment="1">
      <alignment horizontal="center" vertical="center" wrapText="1"/>
    </xf>
    <xf numFmtId="0" fontId="16" fillId="33" borderId="0" xfId="0" applyFont="1" applyFill="1" applyAlignment="1">
      <alignment vertical="center"/>
    </xf>
    <xf numFmtId="0" fontId="19" fillId="33" borderId="26" xfId="0" applyFont="1" applyFill="1" applyBorder="1" applyAlignment="1">
      <alignment horizontal="center" vertical="center" wrapText="1"/>
    </xf>
    <xf numFmtId="0" fontId="16" fillId="33" borderId="26" xfId="0" applyFont="1" applyFill="1" applyBorder="1" applyAlignment="1">
      <alignment vertical="center"/>
    </xf>
    <xf numFmtId="0" fontId="21" fillId="36" borderId="31" xfId="0" applyFont="1" applyFill="1" applyBorder="1" applyAlignment="1">
      <alignment horizontal="center" vertical="center"/>
    </xf>
    <xf numFmtId="0" fontId="19" fillId="33" borderId="32" xfId="0" applyFont="1" applyFill="1" applyBorder="1" applyAlignment="1">
      <alignment horizontal="center" vertical="center" wrapText="1"/>
    </xf>
    <xf numFmtId="0" fontId="16" fillId="33" borderId="32" xfId="0" applyFont="1" applyFill="1" applyBorder="1" applyAlignment="1">
      <alignment vertical="center"/>
    </xf>
    <xf numFmtId="0" fontId="19" fillId="33" borderId="27" xfId="0" applyFont="1" applyFill="1" applyBorder="1" applyAlignment="1">
      <alignment horizontal="center" vertical="center" wrapText="1"/>
    </xf>
    <xf numFmtId="0" fontId="16" fillId="33" borderId="27" xfId="0" applyFont="1" applyFill="1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33" xfId="0" applyBorder="1" applyAlignment="1">
      <alignment vertical="center"/>
    </xf>
    <xf numFmtId="0" fontId="0" fillId="0" borderId="34" xfId="0" applyBorder="1" applyAlignment="1">
      <alignment vertical="center"/>
    </xf>
    <xf numFmtId="0" fontId="0" fillId="0" borderId="32" xfId="0" applyBorder="1" applyAlignment="1">
      <alignment vertical="center"/>
    </xf>
    <xf numFmtId="0" fontId="0" fillId="0" borderId="35" xfId="0" applyBorder="1" applyAlignment="1">
      <alignment vertical="center"/>
    </xf>
    <xf numFmtId="0" fontId="0" fillId="0" borderId="0" xfId="0" applyAlignment="1">
      <alignment vertical="center"/>
    </xf>
    <xf numFmtId="0" fontId="0" fillId="36" borderId="36" xfId="0" applyFill="1" applyBorder="1" applyAlignment="1">
      <alignment vertical="center"/>
    </xf>
    <xf numFmtId="2" fontId="0" fillId="34" borderId="36" xfId="0" applyNumberFormat="1" applyFill="1" applyBorder="1" applyAlignment="1">
      <alignment horizontal="center" vertical="center"/>
    </xf>
    <xf numFmtId="2" fontId="0" fillId="36" borderId="36" xfId="0" applyNumberFormat="1" applyFill="1" applyBorder="1" applyAlignment="1">
      <alignment horizontal="center" vertical="center"/>
    </xf>
    <xf numFmtId="0" fontId="19" fillId="33" borderId="37" xfId="0" applyFont="1" applyFill="1" applyBorder="1" applyAlignment="1">
      <alignment horizontal="center" vertical="center" wrapText="1"/>
    </xf>
    <xf numFmtId="0" fontId="0" fillId="0" borderId="37" xfId="0" applyBorder="1" applyAlignment="1">
      <alignment vertical="center"/>
    </xf>
    <xf numFmtId="0" fontId="0" fillId="0" borderId="27" xfId="0" applyBorder="1" applyAlignment="1">
      <alignment vertical="center"/>
    </xf>
    <xf numFmtId="0" fontId="0" fillId="36" borderId="29" xfId="0" applyFill="1" applyBorder="1" applyAlignment="1">
      <alignment vertical="center"/>
    </xf>
    <xf numFmtId="0" fontId="0" fillId="33" borderId="25" xfId="0" applyFill="1" applyBorder="1" applyAlignment="1">
      <alignment vertical="center"/>
    </xf>
    <xf numFmtId="2" fontId="0" fillId="33" borderId="25" xfId="0" applyNumberFormat="1" applyFill="1" applyBorder="1" applyAlignment="1">
      <alignment horizontal="center" vertical="center"/>
    </xf>
    <xf numFmtId="0" fontId="0" fillId="33" borderId="22" xfId="0" applyFill="1" applyBorder="1" applyAlignment="1">
      <alignment vertical="center"/>
    </xf>
    <xf numFmtId="2" fontId="0" fillId="33" borderId="22" xfId="0" applyNumberFormat="1" applyFill="1" applyBorder="1" applyAlignment="1">
      <alignment horizontal="center" vertical="center"/>
    </xf>
    <xf numFmtId="0" fontId="0" fillId="33" borderId="12" xfId="0" applyFill="1" applyBorder="1" applyAlignment="1">
      <alignment vertical="center"/>
    </xf>
    <xf numFmtId="0" fontId="0" fillId="33" borderId="16" xfId="0" applyFill="1" applyBorder="1" applyAlignment="1">
      <alignment vertical="center"/>
    </xf>
    <xf numFmtId="0" fontId="21" fillId="36" borderId="39" xfId="0" applyFont="1" applyFill="1" applyBorder="1" applyAlignment="1">
      <alignment horizontal="center" vertical="center"/>
    </xf>
    <xf numFmtId="0" fontId="0" fillId="33" borderId="36" xfId="0" applyFill="1" applyBorder="1" applyAlignment="1">
      <alignment vertical="center"/>
    </xf>
    <xf numFmtId="2" fontId="0" fillId="33" borderId="36" xfId="0" applyNumberFormat="1" applyFill="1" applyBorder="1" applyAlignment="1">
      <alignment horizontal="center" vertical="center"/>
    </xf>
    <xf numFmtId="0" fontId="16" fillId="33" borderId="37" xfId="0" applyFont="1" applyFill="1" applyBorder="1" applyAlignment="1">
      <alignment vertical="center"/>
    </xf>
    <xf numFmtId="0" fontId="21" fillId="36" borderId="40" xfId="0" applyFont="1" applyFill="1" applyBorder="1" applyAlignment="1">
      <alignment horizontal="center" vertical="center"/>
    </xf>
    <xf numFmtId="2" fontId="0" fillId="34" borderId="37" xfId="0" applyNumberFormat="1" applyFill="1" applyBorder="1" applyAlignment="1">
      <alignment horizontal="center"/>
    </xf>
    <xf numFmtId="0" fontId="0" fillId="37" borderId="36" xfId="0" applyFill="1" applyBorder="1" applyAlignment="1">
      <alignment vertical="center"/>
    </xf>
    <xf numFmtId="2" fontId="0" fillId="39" borderId="29" xfId="0" applyNumberFormat="1" applyFill="1" applyBorder="1" applyAlignment="1">
      <alignment horizontal="center" vertical="center"/>
    </xf>
    <xf numFmtId="2" fontId="0" fillId="39" borderId="28" xfId="0" applyNumberFormat="1" applyFill="1" applyBorder="1" applyAlignment="1">
      <alignment horizontal="center" vertical="center"/>
    </xf>
    <xf numFmtId="2" fontId="0" fillId="39" borderId="23" xfId="0" applyNumberFormat="1" applyFill="1" applyBorder="1" applyAlignment="1">
      <alignment horizontal="center" vertical="center"/>
    </xf>
    <xf numFmtId="2" fontId="0" fillId="39" borderId="24" xfId="0" applyNumberFormat="1" applyFill="1" applyBorder="1" applyAlignment="1">
      <alignment horizontal="center" vertical="center"/>
    </xf>
    <xf numFmtId="2" fontId="0" fillId="39" borderId="20" xfId="0" applyNumberFormat="1" applyFill="1" applyBorder="1" applyAlignment="1">
      <alignment horizontal="center" vertical="center"/>
    </xf>
    <xf numFmtId="2" fontId="0" fillId="39" borderId="22" xfId="0" applyNumberFormat="1" applyFill="1" applyBorder="1" applyAlignment="1">
      <alignment horizontal="center" vertical="center"/>
    </xf>
    <xf numFmtId="2" fontId="0" fillId="39" borderId="21" xfId="0" applyNumberFormat="1" applyFill="1" applyBorder="1" applyAlignment="1">
      <alignment horizontal="center" vertical="center"/>
    </xf>
    <xf numFmtId="0" fontId="0" fillId="37" borderId="22" xfId="0" applyFill="1" applyBorder="1" applyAlignment="1">
      <alignment vertical="center"/>
    </xf>
    <xf numFmtId="0" fontId="0" fillId="36" borderId="48" xfId="0" applyFill="1" applyBorder="1" applyAlignment="1">
      <alignment vertical="center"/>
    </xf>
    <xf numFmtId="2" fontId="0" fillId="34" borderId="48" xfId="0" applyNumberFormat="1" applyFill="1" applyBorder="1" applyAlignment="1">
      <alignment horizontal="center" vertical="center"/>
    </xf>
    <xf numFmtId="2" fontId="0" fillId="36" borderId="48" xfId="0" applyNumberFormat="1" applyFill="1" applyBorder="1" applyAlignment="1">
      <alignment horizontal="center" vertical="center"/>
    </xf>
    <xf numFmtId="0" fontId="16" fillId="36" borderId="48" xfId="0" applyFont="1" applyFill="1" applyBorder="1" applyAlignment="1">
      <alignment vertical="center" wrapText="1"/>
    </xf>
    <xf numFmtId="0" fontId="18" fillId="36" borderId="48" xfId="0" applyFont="1" applyFill="1" applyBorder="1" applyAlignment="1">
      <alignment horizontal="left" vertical="center" wrapText="1"/>
    </xf>
    <xf numFmtId="0" fontId="18" fillId="36" borderId="48" xfId="0" applyFont="1" applyFill="1" applyBorder="1" applyAlignment="1">
      <alignment vertical="center" wrapText="1"/>
    </xf>
    <xf numFmtId="2" fontId="20" fillId="36" borderId="48" xfId="0" applyNumberFormat="1" applyFont="1" applyFill="1" applyBorder="1" applyAlignment="1">
      <alignment horizontal="center" vertical="center" wrapText="1"/>
    </xf>
    <xf numFmtId="0" fontId="16" fillId="36" borderId="50" xfId="0" applyFont="1" applyFill="1" applyBorder="1" applyAlignment="1">
      <alignment vertical="center" wrapText="1"/>
    </xf>
    <xf numFmtId="0" fontId="18" fillId="36" borderId="50" xfId="0" applyFont="1" applyFill="1" applyBorder="1" applyAlignment="1">
      <alignment horizontal="left" vertical="center" wrapText="1"/>
    </xf>
    <xf numFmtId="0" fontId="21" fillId="36" borderId="51" xfId="0" applyFont="1" applyFill="1" applyBorder="1" applyAlignment="1">
      <alignment horizontal="center" vertical="center"/>
    </xf>
    <xf numFmtId="0" fontId="21" fillId="36" borderId="52" xfId="0" applyFont="1" applyFill="1" applyBorder="1" applyAlignment="1">
      <alignment horizontal="center" vertical="center"/>
    </xf>
    <xf numFmtId="0" fontId="0" fillId="36" borderId="53" xfId="0" applyFill="1" applyBorder="1" applyAlignment="1">
      <alignment vertical="center"/>
    </xf>
    <xf numFmtId="2" fontId="0" fillId="34" borderId="53" xfId="0" applyNumberFormat="1" applyFill="1" applyBorder="1" applyAlignment="1">
      <alignment horizontal="center" vertical="center"/>
    </xf>
    <xf numFmtId="2" fontId="0" fillId="36" borderId="53" xfId="0" applyNumberFormat="1" applyFill="1" applyBorder="1" applyAlignment="1">
      <alignment horizontal="center" vertical="center"/>
    </xf>
    <xf numFmtId="0" fontId="16" fillId="36" borderId="53" xfId="0" applyFont="1" applyFill="1" applyBorder="1" applyAlignment="1">
      <alignment vertical="center" wrapText="1"/>
    </xf>
    <xf numFmtId="0" fontId="18" fillId="36" borderId="53" xfId="0" applyFont="1" applyFill="1" applyBorder="1" applyAlignment="1">
      <alignment horizontal="left" vertical="center" wrapText="1"/>
    </xf>
    <xf numFmtId="0" fontId="16" fillId="37" borderId="22" xfId="0" applyFont="1" applyFill="1" applyBorder="1" applyAlignment="1">
      <alignment vertical="center"/>
    </xf>
    <xf numFmtId="0" fontId="16" fillId="37" borderId="20" xfId="0" applyFont="1" applyFill="1" applyBorder="1" applyAlignment="1">
      <alignment vertical="center"/>
    </xf>
    <xf numFmtId="22" fontId="19" fillId="37" borderId="26" xfId="0" applyNumberFormat="1" applyFont="1" applyFill="1" applyBorder="1" applyAlignment="1">
      <alignment vertical="center" wrapText="1"/>
    </xf>
    <xf numFmtId="0" fontId="16" fillId="37" borderId="26" xfId="0" applyFont="1" applyFill="1" applyBorder="1" applyAlignment="1">
      <alignment vertical="center"/>
    </xf>
    <xf numFmtId="0" fontId="21" fillId="37" borderId="41" xfId="0" applyFont="1" applyFill="1" applyBorder="1" applyAlignment="1">
      <alignment horizontal="center" vertical="center"/>
    </xf>
    <xf numFmtId="2" fontId="0" fillId="37" borderId="22" xfId="0" applyNumberFormat="1" applyFill="1" applyBorder="1" applyAlignment="1">
      <alignment horizontal="center" vertical="center"/>
    </xf>
    <xf numFmtId="0" fontId="21" fillId="37" borderId="19" xfId="0" applyFont="1" applyFill="1" applyBorder="1" applyAlignment="1">
      <alignment horizontal="center" vertical="center"/>
    </xf>
    <xf numFmtId="2" fontId="0" fillId="37" borderId="20" xfId="0" applyNumberFormat="1" applyFill="1" applyBorder="1" applyAlignment="1">
      <alignment horizontal="center" vertical="center"/>
    </xf>
    <xf numFmtId="0" fontId="16" fillId="37" borderId="41" xfId="0" applyFont="1" applyFill="1" applyBorder="1" applyAlignment="1">
      <alignment horizontal="center" vertical="center"/>
    </xf>
    <xf numFmtId="2" fontId="16" fillId="37" borderId="22" xfId="0" applyNumberFormat="1" applyFont="1" applyFill="1" applyBorder="1" applyAlignment="1">
      <alignment horizontal="center" vertical="center"/>
    </xf>
    <xf numFmtId="0" fontId="16" fillId="37" borderId="19" xfId="0" applyFont="1" applyFill="1" applyBorder="1" applyAlignment="1">
      <alignment horizontal="center" vertical="center"/>
    </xf>
    <xf numFmtId="2" fontId="16" fillId="37" borderId="20" xfId="0" applyNumberFormat="1" applyFont="1" applyFill="1" applyBorder="1" applyAlignment="1">
      <alignment horizontal="center" vertical="center"/>
    </xf>
    <xf numFmtId="0" fontId="21" fillId="37" borderId="49" xfId="0" applyFont="1" applyFill="1" applyBorder="1" applyAlignment="1">
      <alignment horizontal="center" vertical="center"/>
    </xf>
    <xf numFmtId="0" fontId="16" fillId="37" borderId="50" xfId="0" applyFont="1" applyFill="1" applyBorder="1" applyAlignment="1">
      <alignment vertical="center"/>
    </xf>
    <xf numFmtId="2" fontId="16" fillId="37" borderId="50" xfId="0" applyNumberFormat="1" applyFont="1" applyFill="1" applyBorder="1" applyAlignment="1">
      <alignment horizontal="center" vertical="center"/>
    </xf>
    <xf numFmtId="2" fontId="16" fillId="37" borderId="50" xfId="0" applyNumberFormat="1" applyFont="1" applyFill="1" applyBorder="1" applyAlignment="1">
      <alignment horizontal="left" vertical="center"/>
    </xf>
    <xf numFmtId="0" fontId="16" fillId="37" borderId="50" xfId="6" applyFont="1" applyFill="1" applyBorder="1" applyAlignment="1">
      <alignment vertical="center" wrapText="1"/>
    </xf>
    <xf numFmtId="0" fontId="16" fillId="37" borderId="50" xfId="0" applyFont="1" applyFill="1" applyBorder="1" applyAlignment="1">
      <alignment vertical="center" wrapText="1"/>
    </xf>
    <xf numFmtId="0" fontId="19" fillId="37" borderId="50" xfId="0" applyFont="1" applyFill="1" applyBorder="1" applyAlignment="1">
      <alignment horizontal="left" vertical="center" wrapText="1"/>
    </xf>
    <xf numFmtId="0" fontId="21" fillId="37" borderId="51" xfId="0" applyFont="1" applyFill="1" applyBorder="1" applyAlignment="1">
      <alignment horizontal="center" vertical="center"/>
    </xf>
    <xf numFmtId="0" fontId="16" fillId="37" borderId="48" xfId="0" applyFont="1" applyFill="1" applyBorder="1" applyAlignment="1">
      <alignment vertical="center"/>
    </xf>
    <xf numFmtId="2" fontId="16" fillId="37" borderId="48" xfId="0" applyNumberFormat="1" applyFont="1" applyFill="1" applyBorder="1" applyAlignment="1">
      <alignment horizontal="center" vertical="center"/>
    </xf>
    <xf numFmtId="2" fontId="16" fillId="37" borderId="48" xfId="0" applyNumberFormat="1" applyFont="1" applyFill="1" applyBorder="1" applyAlignment="1">
      <alignment horizontal="left" vertical="center"/>
    </xf>
    <xf numFmtId="0" fontId="16" fillId="37" borderId="48" xfId="6" applyFont="1" applyFill="1" applyBorder="1" applyAlignment="1">
      <alignment vertical="center" wrapText="1"/>
    </xf>
    <xf numFmtId="0" fontId="16" fillId="37" borderId="48" xfId="0" applyFont="1" applyFill="1" applyBorder="1" applyAlignment="1">
      <alignment vertical="center" wrapText="1"/>
    </xf>
    <xf numFmtId="0" fontId="19" fillId="37" borderId="48" xfId="0" applyFont="1" applyFill="1" applyBorder="1" applyAlignment="1">
      <alignment horizontal="left" vertical="center" wrapText="1"/>
    </xf>
    <xf numFmtId="0" fontId="0" fillId="37" borderId="29" xfId="0" applyFill="1" applyBorder="1" applyAlignment="1">
      <alignment vertical="center"/>
    </xf>
    <xf numFmtId="2" fontId="0" fillId="37" borderId="29" xfId="0" applyNumberFormat="1" applyFill="1" applyBorder="1" applyAlignment="1">
      <alignment horizontal="center" vertical="center"/>
    </xf>
    <xf numFmtId="0" fontId="19" fillId="37" borderId="26" xfId="0" applyFont="1" applyFill="1" applyBorder="1" applyAlignment="1">
      <alignment horizontal="center" vertical="center" wrapText="1"/>
    </xf>
    <xf numFmtId="2" fontId="0" fillId="37" borderId="28" xfId="0" applyNumberFormat="1" applyFill="1" applyBorder="1" applyAlignment="1">
      <alignment horizontal="center" vertical="center"/>
    </xf>
    <xf numFmtId="0" fontId="19" fillId="37" borderId="27" xfId="0" applyFont="1" applyFill="1" applyBorder="1" applyAlignment="1">
      <alignment horizontal="center" vertical="center" wrapText="1"/>
    </xf>
    <xf numFmtId="0" fontId="16" fillId="37" borderId="27" xfId="0" applyFont="1" applyFill="1" applyBorder="1" applyAlignment="1">
      <alignment vertical="center"/>
    </xf>
    <xf numFmtId="2" fontId="0" fillId="37" borderId="23" xfId="0" applyNumberFormat="1" applyFill="1" applyBorder="1" applyAlignment="1">
      <alignment horizontal="center" vertical="center"/>
    </xf>
    <xf numFmtId="2" fontId="0" fillId="37" borderId="24" xfId="0" applyNumberFormat="1" applyFill="1" applyBorder="1" applyAlignment="1">
      <alignment horizontal="center" vertical="center"/>
    </xf>
    <xf numFmtId="0" fontId="21" fillId="37" borderId="30" xfId="0" applyFont="1" applyFill="1" applyBorder="1" applyAlignment="1">
      <alignment horizontal="center" vertical="center"/>
    </xf>
    <xf numFmtId="2" fontId="0" fillId="37" borderId="25" xfId="0" applyNumberFormat="1" applyFill="1" applyBorder="1" applyAlignment="1">
      <alignment horizontal="center" vertical="center"/>
    </xf>
    <xf numFmtId="0" fontId="19" fillId="37" borderId="32" xfId="0" applyFont="1" applyFill="1" applyBorder="1" applyAlignment="1">
      <alignment horizontal="center" vertical="center" wrapText="1"/>
    </xf>
    <xf numFmtId="0" fontId="16" fillId="37" borderId="32" xfId="0" applyFont="1" applyFill="1" applyBorder="1" applyAlignment="1">
      <alignment vertical="center"/>
    </xf>
    <xf numFmtId="0" fontId="19" fillId="37" borderId="0" xfId="0" applyFont="1" applyFill="1" applyAlignment="1">
      <alignment horizontal="center" vertical="center" wrapText="1"/>
    </xf>
    <xf numFmtId="0" fontId="16" fillId="37" borderId="0" xfId="0" applyFont="1" applyFill="1" applyAlignment="1">
      <alignment vertical="center"/>
    </xf>
    <xf numFmtId="0" fontId="19" fillId="37" borderId="11" xfId="0" applyFont="1" applyFill="1" applyBorder="1" applyAlignment="1">
      <alignment horizontal="center" vertical="center" wrapText="1"/>
    </xf>
    <xf numFmtId="0" fontId="16" fillId="37" borderId="11" xfId="0" applyFont="1" applyFill="1" applyBorder="1" applyAlignment="1">
      <alignment vertical="center"/>
    </xf>
    <xf numFmtId="2" fontId="0" fillId="37" borderId="21" xfId="0" applyNumberFormat="1" applyFill="1" applyBorder="1" applyAlignment="1">
      <alignment horizontal="center" vertical="center"/>
    </xf>
    <xf numFmtId="2" fontId="16" fillId="37" borderId="23" xfId="0" applyNumberFormat="1" applyFont="1" applyFill="1" applyBorder="1" applyAlignment="1">
      <alignment horizontal="center" vertical="center"/>
    </xf>
    <xf numFmtId="0" fontId="16" fillId="37" borderId="21" xfId="0" applyFont="1" applyFill="1" applyBorder="1" applyAlignment="1">
      <alignment vertical="center"/>
    </xf>
    <xf numFmtId="2" fontId="16" fillId="37" borderId="21" xfId="0" applyNumberFormat="1" applyFont="1" applyFill="1" applyBorder="1" applyAlignment="1">
      <alignment horizontal="center" vertical="center"/>
    </xf>
    <xf numFmtId="2" fontId="16" fillId="37" borderId="24" xfId="0" applyNumberFormat="1" applyFont="1" applyFill="1" applyBorder="1" applyAlignment="1">
      <alignment horizontal="center" vertical="center"/>
    </xf>
    <xf numFmtId="0" fontId="16" fillId="37" borderId="23" xfId="0" applyFont="1" applyFill="1" applyBorder="1" applyAlignment="1">
      <alignment vertical="center"/>
    </xf>
    <xf numFmtId="0" fontId="16" fillId="37" borderId="24" xfId="0" applyFont="1" applyFill="1" applyBorder="1" applyAlignment="1">
      <alignment vertical="center"/>
    </xf>
    <xf numFmtId="2" fontId="16" fillId="37" borderId="28" xfId="0" applyNumberFormat="1" applyFont="1" applyFill="1" applyBorder="1" applyAlignment="1">
      <alignment horizontal="center" vertical="center"/>
    </xf>
    <xf numFmtId="0" fontId="0" fillId="37" borderId="33" xfId="0" applyFill="1" applyBorder="1" applyAlignment="1">
      <alignment vertical="center"/>
    </xf>
    <xf numFmtId="0" fontId="0" fillId="37" borderId="32" xfId="0" applyFill="1" applyBorder="1" applyAlignment="1">
      <alignment vertical="center"/>
    </xf>
    <xf numFmtId="2" fontId="0" fillId="37" borderId="36" xfId="0" applyNumberFormat="1" applyFill="1" applyBorder="1" applyAlignment="1">
      <alignment horizontal="center" vertical="center"/>
    </xf>
    <xf numFmtId="0" fontId="19" fillId="37" borderId="37" xfId="0" applyFont="1" applyFill="1" applyBorder="1" applyAlignment="1">
      <alignment horizontal="center" vertical="center" wrapText="1"/>
    </xf>
    <xf numFmtId="0" fontId="0" fillId="37" borderId="37" xfId="0" applyFill="1" applyBorder="1" applyAlignment="1">
      <alignment vertical="center"/>
    </xf>
    <xf numFmtId="0" fontId="0" fillId="37" borderId="38" xfId="0" applyFill="1" applyBorder="1" applyAlignment="1">
      <alignment vertical="center"/>
    </xf>
    <xf numFmtId="0" fontId="0" fillId="37" borderId="10" xfId="0" applyFill="1" applyBorder="1" applyAlignment="1">
      <alignment vertical="center"/>
    </xf>
    <xf numFmtId="0" fontId="0" fillId="37" borderId="12" xfId="0" applyFill="1" applyBorder="1" applyAlignment="1">
      <alignment vertical="center"/>
    </xf>
    <xf numFmtId="0" fontId="0" fillId="37" borderId="16" xfId="0" applyFill="1" applyBorder="1" applyAlignment="1">
      <alignment vertical="center"/>
    </xf>
    <xf numFmtId="0" fontId="0" fillId="37" borderId="35" xfId="0" applyFill="1" applyBorder="1" applyAlignment="1">
      <alignment vertical="center"/>
    </xf>
    <xf numFmtId="2" fontId="16" fillId="37" borderId="26" xfId="0" applyNumberFormat="1" applyFont="1" applyFill="1" applyBorder="1" applyAlignment="1">
      <alignment horizontal="center" vertical="center"/>
    </xf>
    <xf numFmtId="2" fontId="16" fillId="37" borderId="0" xfId="0" applyNumberFormat="1" applyFont="1" applyFill="1" applyAlignment="1">
      <alignment horizontal="center" vertical="center"/>
    </xf>
    <xf numFmtId="22" fontId="19" fillId="37" borderId="0" xfId="0" applyNumberFormat="1" applyFont="1" applyFill="1" applyAlignment="1">
      <alignment vertical="center" wrapText="1"/>
    </xf>
    <xf numFmtId="0" fontId="0" fillId="37" borderId="25" xfId="0" applyFill="1" applyBorder="1" applyAlignment="1">
      <alignment vertical="center"/>
    </xf>
    <xf numFmtId="2" fontId="0" fillId="37" borderId="0" xfId="0" applyNumberFormat="1" applyFill="1" applyAlignment="1">
      <alignment horizontal="center" vertical="center"/>
    </xf>
    <xf numFmtId="0" fontId="0" fillId="37" borderId="0" xfId="0" applyFill="1"/>
    <xf numFmtId="0" fontId="21" fillId="37" borderId="43" xfId="0" applyFont="1" applyFill="1" applyBorder="1" applyAlignment="1">
      <alignment horizontal="center" vertical="center"/>
    </xf>
    <xf numFmtId="0" fontId="0" fillId="37" borderId="44" xfId="0" applyFill="1" applyBorder="1" applyAlignment="1">
      <alignment vertical="center"/>
    </xf>
    <xf numFmtId="2" fontId="0" fillId="37" borderId="44" xfId="0" applyNumberFormat="1" applyFill="1" applyBorder="1" applyAlignment="1">
      <alignment horizontal="center" vertical="center"/>
    </xf>
    <xf numFmtId="22" fontId="18" fillId="37" borderId="44" xfId="0" applyNumberFormat="1" applyFont="1" applyFill="1" applyBorder="1" applyAlignment="1">
      <alignment vertical="center" wrapText="1"/>
    </xf>
    <xf numFmtId="0" fontId="21" fillId="37" borderId="45" xfId="0" applyFont="1" applyFill="1" applyBorder="1" applyAlignment="1">
      <alignment horizontal="center" vertical="center"/>
    </xf>
    <xf numFmtId="0" fontId="0" fillId="37" borderId="42" xfId="0" applyFill="1" applyBorder="1" applyAlignment="1">
      <alignment vertical="center"/>
    </xf>
    <xf numFmtId="2" fontId="0" fillId="37" borderId="42" xfId="0" applyNumberFormat="1" applyFill="1" applyBorder="1" applyAlignment="1">
      <alignment horizontal="center" vertical="center"/>
    </xf>
    <xf numFmtId="22" fontId="18" fillId="37" borderId="42" xfId="0" applyNumberFormat="1" applyFont="1" applyFill="1" applyBorder="1" applyAlignment="1">
      <alignment vertical="center" wrapText="1"/>
    </xf>
    <xf numFmtId="0" fontId="21" fillId="37" borderId="46" xfId="0" applyFont="1" applyFill="1" applyBorder="1" applyAlignment="1">
      <alignment horizontal="center" vertical="center"/>
    </xf>
    <xf numFmtId="0" fontId="0" fillId="37" borderId="47" xfId="0" applyFill="1" applyBorder="1" applyAlignment="1">
      <alignment vertical="center"/>
    </xf>
    <xf numFmtId="2" fontId="0" fillId="37" borderId="47" xfId="0" applyNumberFormat="1" applyFill="1" applyBorder="1" applyAlignment="1">
      <alignment horizontal="center" vertical="center"/>
    </xf>
    <xf numFmtId="22" fontId="18" fillId="37" borderId="47" xfId="0" applyNumberFormat="1" applyFont="1" applyFill="1" applyBorder="1" applyAlignment="1">
      <alignment vertical="center" wrapText="1"/>
    </xf>
    <xf numFmtId="0" fontId="0" fillId="0" borderId="48" xfId="0" applyBorder="1"/>
    <xf numFmtId="2" fontId="16" fillId="36" borderId="48" xfId="0" applyNumberFormat="1" applyFont="1" applyFill="1" applyBorder="1" applyAlignment="1">
      <alignment horizontal="left" vertical="center"/>
    </xf>
    <xf numFmtId="0" fontId="18" fillId="37" borderId="48" xfId="0" applyFont="1" applyFill="1" applyBorder="1" applyAlignment="1">
      <alignment horizontal="left" vertical="center" wrapText="1"/>
    </xf>
    <xf numFmtId="0" fontId="16" fillId="40" borderId="0" xfId="0" applyFont="1" applyFill="1"/>
    <xf numFmtId="0" fontId="16" fillId="38" borderId="0" xfId="0" applyFont="1" applyFill="1"/>
    <xf numFmtId="0" fontId="16" fillId="38" borderId="0" xfId="0" applyFont="1" applyFill="1" applyAlignment="1">
      <alignment horizontal="center" vertical="center"/>
    </xf>
    <xf numFmtId="0" fontId="23" fillId="38" borderId="0" xfId="0" applyFont="1" applyFill="1"/>
    <xf numFmtId="0" fontId="0" fillId="38" borderId="0" xfId="0" applyFill="1"/>
    <xf numFmtId="2" fontId="20" fillId="38" borderId="0" xfId="0" applyNumberFormat="1" applyFont="1" applyFill="1"/>
    <xf numFmtId="0" fontId="24" fillId="38" borderId="0" xfId="0" applyFont="1" applyFill="1"/>
    <xf numFmtId="0" fontId="19" fillId="41" borderId="0" xfId="0" applyFont="1" applyFill="1" applyAlignment="1">
      <alignment horizontal="center"/>
    </xf>
    <xf numFmtId="2" fontId="18" fillId="41" borderId="0" xfId="0" applyNumberFormat="1" applyFont="1" applyFill="1" applyAlignment="1">
      <alignment horizontal="right"/>
    </xf>
    <xf numFmtId="2" fontId="18" fillId="34" borderId="0" xfId="0" applyNumberFormat="1" applyFont="1" applyFill="1" applyAlignment="1">
      <alignment horizontal="right"/>
    </xf>
    <xf numFmtId="0" fontId="18" fillId="41" borderId="0" xfId="0" applyFont="1" applyFill="1" applyAlignment="1">
      <alignment horizontal="center"/>
    </xf>
    <xf numFmtId="0" fontId="18" fillId="34" borderId="0" xfId="0" applyFont="1" applyFill="1"/>
    <xf numFmtId="0" fontId="19" fillId="34" borderId="0" xfId="0" applyFont="1" applyFill="1" applyAlignment="1">
      <alignment horizontal="left" vertical="center"/>
    </xf>
    <xf numFmtId="22" fontId="18" fillId="37" borderId="19" xfId="0" applyNumberFormat="1" applyFont="1" applyFill="1" applyBorder="1" applyAlignment="1">
      <alignment vertical="center" wrapText="1"/>
    </xf>
    <xf numFmtId="22" fontId="18" fillId="36" borderId="40" xfId="0" applyNumberFormat="1" applyFont="1" applyFill="1" applyBorder="1" applyAlignment="1">
      <alignment vertical="center" wrapText="1"/>
    </xf>
    <xf numFmtId="22" fontId="18" fillId="36" borderId="19" xfId="0" applyNumberFormat="1" applyFont="1" applyFill="1" applyBorder="1" applyAlignment="1">
      <alignment vertical="center" wrapText="1"/>
    </xf>
    <xf numFmtId="22" fontId="19" fillId="37" borderId="54" xfId="0" applyNumberFormat="1" applyFont="1" applyFill="1" applyBorder="1" applyAlignment="1">
      <alignment vertical="center" wrapText="1"/>
    </xf>
    <xf numFmtId="22" fontId="19" fillId="37" borderId="55" xfId="0" applyNumberFormat="1" applyFont="1" applyFill="1" applyBorder="1" applyAlignment="1">
      <alignment vertical="center" wrapText="1"/>
    </xf>
    <xf numFmtId="22" fontId="18" fillId="36" borderId="55" xfId="0" applyNumberFormat="1" applyFont="1" applyFill="1" applyBorder="1" applyAlignment="1">
      <alignment vertical="center" wrapText="1"/>
    </xf>
    <xf numFmtId="22" fontId="18" fillId="36" borderId="56" xfId="0" applyNumberFormat="1" applyFont="1" applyFill="1" applyBorder="1" applyAlignment="1">
      <alignment vertical="center" wrapText="1"/>
    </xf>
    <xf numFmtId="22" fontId="16" fillId="37" borderId="41" xfId="0" applyNumberFormat="1" applyFont="1" applyFill="1" applyBorder="1" applyAlignment="1">
      <alignment vertical="center" wrapText="1"/>
    </xf>
    <xf numFmtId="22" fontId="16" fillId="37" borderId="19" xfId="0" applyNumberFormat="1" applyFont="1" applyFill="1" applyBorder="1" applyAlignment="1">
      <alignment vertical="center" wrapText="1"/>
    </xf>
    <xf numFmtId="22" fontId="18" fillId="37" borderId="40" xfId="0" applyNumberFormat="1" applyFont="1" applyFill="1" applyBorder="1" applyAlignment="1">
      <alignment vertical="center" wrapText="1"/>
    </xf>
    <xf numFmtId="22" fontId="18" fillId="37" borderId="57" xfId="0" applyNumberFormat="1" applyFont="1" applyFill="1" applyBorder="1" applyAlignment="1">
      <alignment vertical="center" wrapText="1"/>
    </xf>
    <xf numFmtId="22" fontId="18" fillId="37" borderId="41" xfId="0" applyNumberFormat="1" applyFont="1" applyFill="1" applyBorder="1" applyAlignment="1">
      <alignment vertical="center" wrapText="1"/>
    </xf>
    <xf numFmtId="22" fontId="18" fillId="38" borderId="19" xfId="0" applyNumberFormat="1" applyFont="1" applyFill="1" applyBorder="1" applyAlignment="1">
      <alignment vertical="center" wrapText="1"/>
    </xf>
    <xf numFmtId="22" fontId="18" fillId="38" borderId="41" xfId="0" applyNumberFormat="1" applyFont="1" applyFill="1" applyBorder="1" applyAlignment="1">
      <alignment vertical="center" wrapText="1"/>
    </xf>
    <xf numFmtId="22" fontId="18" fillId="35" borderId="40" xfId="0" applyNumberFormat="1" applyFont="1" applyFill="1" applyBorder="1" applyAlignment="1">
      <alignment vertical="center" wrapText="1"/>
    </xf>
    <xf numFmtId="22" fontId="18" fillId="35" borderId="19" xfId="0" applyNumberFormat="1" applyFont="1" applyFill="1" applyBorder="1" applyAlignment="1">
      <alignment vertical="center" wrapText="1"/>
    </xf>
    <xf numFmtId="22" fontId="18" fillId="37" borderId="58" xfId="0" applyNumberFormat="1" applyFont="1" applyFill="1" applyBorder="1" applyAlignment="1">
      <alignment vertical="center" wrapText="1"/>
    </xf>
    <xf numFmtId="22" fontId="18" fillId="38" borderId="59" xfId="0" applyNumberFormat="1" applyFont="1" applyFill="1" applyBorder="1" applyAlignment="1">
      <alignment vertical="center" wrapText="1"/>
    </xf>
    <xf numFmtId="22" fontId="18" fillId="38" borderId="60" xfId="0" applyNumberFormat="1" applyFont="1" applyFill="1" applyBorder="1" applyAlignment="1">
      <alignment vertical="center" wrapText="1"/>
    </xf>
    <xf numFmtId="22" fontId="19" fillId="37" borderId="58" xfId="0" applyNumberFormat="1" applyFont="1" applyFill="1" applyBorder="1" applyAlignment="1">
      <alignment vertical="center" wrapText="1"/>
    </xf>
    <xf numFmtId="22" fontId="19" fillId="37" borderId="19" xfId="0" applyNumberFormat="1" applyFont="1" applyFill="1" applyBorder="1" applyAlignment="1">
      <alignment vertical="center" wrapText="1"/>
    </xf>
    <xf numFmtId="22" fontId="18" fillId="37" borderId="61" xfId="0" applyNumberFormat="1" applyFont="1" applyFill="1" applyBorder="1" applyAlignment="1">
      <alignment vertical="center" wrapText="1"/>
    </xf>
    <xf numFmtId="0" fontId="20" fillId="33" borderId="48" xfId="0" applyFont="1" applyFill="1" applyBorder="1" applyAlignment="1">
      <alignment horizontal="left" vertical="center" wrapText="1"/>
    </xf>
    <xf numFmtId="0" fontId="16" fillId="33" borderId="48" xfId="0" applyFont="1" applyFill="1" applyBorder="1" applyAlignment="1">
      <alignment horizontal="left" vertical="center" wrapText="1"/>
    </xf>
    <xf numFmtId="0" fontId="19" fillId="33" borderId="48" xfId="0" applyFont="1" applyFill="1" applyBorder="1" applyAlignment="1">
      <alignment horizontal="left" vertical="center" wrapText="1"/>
    </xf>
    <xf numFmtId="0" fontId="16" fillId="33" borderId="48" xfId="0" applyFont="1" applyFill="1" applyBorder="1" applyAlignment="1">
      <alignment horizontal="left" vertical="center"/>
    </xf>
    <xf numFmtId="0" fontId="16" fillId="37" borderId="48" xfId="0" applyFont="1" applyFill="1" applyBorder="1" applyAlignment="1">
      <alignment horizontal="left" vertical="center" wrapText="1"/>
    </xf>
    <xf numFmtId="0" fontId="16" fillId="0" borderId="48" xfId="0" applyFont="1" applyBorder="1"/>
    <xf numFmtId="0" fontId="16" fillId="36" borderId="48" xfId="0" applyFont="1" applyFill="1" applyBorder="1" applyAlignment="1">
      <alignment horizontal="left" vertical="center" wrapText="1"/>
    </xf>
    <xf numFmtId="0" fontId="16" fillId="38" borderId="48" xfId="0" applyFont="1" applyFill="1" applyBorder="1" applyAlignment="1">
      <alignment vertical="center" wrapText="1"/>
    </xf>
    <xf numFmtId="0" fontId="18" fillId="38" borderId="48" xfId="0" applyFont="1" applyFill="1" applyBorder="1" applyAlignment="1">
      <alignment horizontal="left" vertical="center" wrapText="1"/>
    </xf>
    <xf numFmtId="2" fontId="16" fillId="37" borderId="48" xfId="6" applyNumberFormat="1" applyFont="1" applyFill="1" applyBorder="1" applyAlignment="1">
      <alignment horizontal="left" vertical="center"/>
    </xf>
    <xf numFmtId="0" fontId="16" fillId="0" borderId="48" xfId="0" applyFont="1" applyBorder="1" applyAlignment="1">
      <alignment vertical="center"/>
    </xf>
    <xf numFmtId="0" fontId="18" fillId="0" borderId="48" xfId="0" applyFont="1" applyBorder="1" applyAlignment="1">
      <alignment horizontal="left" vertical="center"/>
    </xf>
    <xf numFmtId="0" fontId="0" fillId="0" borderId="48" xfId="0" applyBorder="1" applyAlignment="1">
      <alignment vertical="center"/>
    </xf>
    <xf numFmtId="0" fontId="20" fillId="0" borderId="48" xfId="0" applyFont="1" applyBorder="1" applyAlignment="1">
      <alignment horizontal="center" vertical="center"/>
    </xf>
    <xf numFmtId="2" fontId="20" fillId="36" borderId="62" xfId="0" applyNumberFormat="1" applyFont="1" applyFill="1" applyBorder="1" applyAlignment="1">
      <alignment horizontal="center" vertical="center" wrapText="1"/>
    </xf>
    <xf numFmtId="0" fontId="16" fillId="36" borderId="62" xfId="0" applyFont="1" applyFill="1" applyBorder="1" applyAlignment="1">
      <alignment vertical="center" wrapText="1"/>
    </xf>
    <xf numFmtId="0" fontId="18" fillId="36" borderId="62" xfId="0" applyFont="1" applyFill="1" applyBorder="1" applyAlignment="1">
      <alignment horizontal="left" vertical="center" wrapText="1"/>
    </xf>
    <xf numFmtId="2" fontId="20" fillId="0" borderId="63" xfId="0" applyNumberFormat="1" applyFont="1" applyBorder="1" applyAlignment="1">
      <alignment horizontal="center" vertical="center"/>
    </xf>
    <xf numFmtId="0" fontId="16" fillId="0" borderId="63" xfId="0" applyFont="1" applyBorder="1" applyAlignment="1">
      <alignment vertical="center"/>
    </xf>
    <xf numFmtId="0" fontId="18" fillId="0" borderId="63" xfId="0" applyFont="1" applyBorder="1" applyAlignment="1">
      <alignment horizontal="left" vertical="center"/>
    </xf>
    <xf numFmtId="0" fontId="0" fillId="0" borderId="63" xfId="0" applyBorder="1" applyAlignment="1">
      <alignment vertical="center"/>
    </xf>
    <xf numFmtId="2" fontId="16" fillId="37" borderId="49" xfId="6" applyNumberFormat="1" applyFont="1" applyFill="1" applyBorder="1" applyAlignment="1">
      <alignment horizontal="center" vertical="center"/>
    </xf>
    <xf numFmtId="2" fontId="16" fillId="37" borderId="50" xfId="6" applyNumberFormat="1" applyFont="1" applyFill="1" applyBorder="1" applyAlignment="1">
      <alignment horizontal="left" vertical="center"/>
    </xf>
    <xf numFmtId="0" fontId="0" fillId="37" borderId="64" xfId="0" applyFill="1" applyBorder="1" applyAlignment="1">
      <alignment vertical="center"/>
    </xf>
    <xf numFmtId="2" fontId="16" fillId="37" borderId="51" xfId="6" applyNumberFormat="1" applyFont="1" applyFill="1" applyBorder="1" applyAlignment="1">
      <alignment horizontal="center" vertical="center"/>
    </xf>
    <xf numFmtId="0" fontId="0" fillId="37" borderId="65" xfId="0" applyFill="1" applyBorder="1" applyAlignment="1">
      <alignment vertical="center"/>
    </xf>
    <xf numFmtId="0" fontId="0" fillId="36" borderId="65" xfId="0" applyFill="1" applyBorder="1" applyAlignment="1">
      <alignment vertical="center"/>
    </xf>
    <xf numFmtId="2" fontId="16" fillId="36" borderId="53" xfId="0" applyNumberFormat="1" applyFont="1" applyFill="1" applyBorder="1" applyAlignment="1">
      <alignment horizontal="left" vertical="center"/>
    </xf>
    <xf numFmtId="0" fontId="0" fillId="36" borderId="66" xfId="0" applyFill="1" applyBorder="1" applyAlignment="1">
      <alignment vertical="center"/>
    </xf>
    <xf numFmtId="2" fontId="16" fillId="37" borderId="49" xfId="6" applyNumberFormat="1" applyFont="1" applyFill="1" applyBorder="1" applyAlignment="1">
      <alignment horizontal="center" vertical="center" wrapText="1"/>
    </xf>
    <xf numFmtId="0" fontId="16" fillId="37" borderId="64" xfId="0" applyFont="1" applyFill="1" applyBorder="1" applyAlignment="1">
      <alignment vertical="center"/>
    </xf>
    <xf numFmtId="0" fontId="16" fillId="37" borderId="65" xfId="0" applyFont="1" applyFill="1" applyBorder="1" applyAlignment="1">
      <alignment vertical="center"/>
    </xf>
    <xf numFmtId="2" fontId="20" fillId="36" borderId="51" xfId="0" applyNumberFormat="1" applyFont="1" applyFill="1" applyBorder="1" applyAlignment="1">
      <alignment horizontal="center" vertical="center" wrapText="1"/>
    </xf>
    <xf numFmtId="2" fontId="20" fillId="36" borderId="52" xfId="0" applyNumberFormat="1" applyFont="1" applyFill="1" applyBorder="1" applyAlignment="1">
      <alignment horizontal="center" vertical="center" wrapText="1"/>
    </xf>
    <xf numFmtId="0" fontId="18" fillId="37" borderId="50" xfId="0" applyFont="1" applyFill="1" applyBorder="1" applyAlignment="1">
      <alignment horizontal="left" vertical="center" wrapText="1"/>
    </xf>
    <xf numFmtId="2" fontId="16" fillId="37" borderId="51" xfId="6" applyNumberFormat="1" applyFont="1" applyFill="1" applyBorder="1" applyAlignment="1">
      <alignment horizontal="center" vertical="center" wrapText="1"/>
    </xf>
    <xf numFmtId="2" fontId="16" fillId="37" borderId="67" xfId="6" applyNumberFormat="1" applyFont="1" applyFill="1" applyBorder="1" applyAlignment="1">
      <alignment horizontal="center" vertical="center" wrapText="1"/>
    </xf>
    <xf numFmtId="0" fontId="16" fillId="37" borderId="62" xfId="6" applyFont="1" applyFill="1" applyBorder="1" applyAlignment="1">
      <alignment vertical="center" wrapText="1"/>
    </xf>
    <xf numFmtId="0" fontId="16" fillId="37" borderId="62" xfId="0" applyFont="1" applyFill="1" applyBorder="1" applyAlignment="1">
      <alignment vertical="center" wrapText="1"/>
    </xf>
    <xf numFmtId="0" fontId="18" fillId="37" borderId="62" xfId="0" applyFont="1" applyFill="1" applyBorder="1" applyAlignment="1">
      <alignment horizontal="left" vertical="center" wrapText="1"/>
    </xf>
    <xf numFmtId="0" fontId="0" fillId="37" borderId="68" xfId="0" applyFill="1" applyBorder="1" applyAlignment="1">
      <alignment vertical="center"/>
    </xf>
    <xf numFmtId="2" fontId="20" fillId="36" borderId="69" xfId="0" applyNumberFormat="1" applyFont="1" applyFill="1" applyBorder="1" applyAlignment="1">
      <alignment horizontal="center" vertical="center" wrapText="1"/>
    </xf>
    <xf numFmtId="0" fontId="16" fillId="36" borderId="70" xfId="0" applyFont="1" applyFill="1" applyBorder="1" applyAlignment="1">
      <alignment vertical="center" wrapText="1"/>
    </xf>
    <xf numFmtId="0" fontId="18" fillId="36" borderId="70" xfId="0" applyFont="1" applyFill="1" applyBorder="1" applyAlignment="1">
      <alignment horizontal="left" vertical="center" wrapText="1"/>
    </xf>
    <xf numFmtId="0" fontId="0" fillId="36" borderId="71" xfId="0" applyFill="1" applyBorder="1" applyAlignment="1">
      <alignment vertical="center"/>
    </xf>
    <xf numFmtId="0" fontId="16" fillId="37" borderId="50" xfId="0" applyFont="1" applyFill="1" applyBorder="1" applyAlignment="1">
      <alignment horizontal="left" vertical="center" wrapText="1"/>
    </xf>
    <xf numFmtId="2" fontId="16" fillId="37" borderId="51" xfId="0" applyNumberFormat="1" applyFont="1" applyFill="1" applyBorder="1" applyAlignment="1">
      <alignment horizontal="center" vertical="center" wrapText="1"/>
    </xf>
    <xf numFmtId="0" fontId="20" fillId="33" borderId="62" xfId="0" applyFont="1" applyFill="1" applyBorder="1" applyAlignment="1">
      <alignment horizontal="center" vertical="center" wrapText="1"/>
    </xf>
    <xf numFmtId="0" fontId="16" fillId="33" borderId="62" xfId="0" applyFont="1" applyFill="1" applyBorder="1" applyAlignment="1">
      <alignment horizontal="center" vertical="center" wrapText="1"/>
    </xf>
    <xf numFmtId="0" fontId="19" fillId="33" borderId="62" xfId="0" applyFont="1" applyFill="1" applyBorder="1" applyAlignment="1">
      <alignment horizontal="left" vertical="center" wrapText="1"/>
    </xf>
    <xf numFmtId="0" fontId="21" fillId="33" borderId="62" xfId="0" applyFont="1" applyFill="1" applyBorder="1" applyAlignment="1">
      <alignment horizontal="right" vertical="center"/>
    </xf>
    <xf numFmtId="0" fontId="19" fillId="36" borderId="48" xfId="0" applyFont="1" applyFill="1" applyBorder="1" applyAlignment="1">
      <alignment horizontal="left" vertical="center" wrapText="1"/>
    </xf>
    <xf numFmtId="0" fontId="19" fillId="36" borderId="48" xfId="0" applyFont="1" applyFill="1" applyBorder="1" applyAlignment="1">
      <alignment vertical="center" wrapText="1"/>
    </xf>
    <xf numFmtId="0" fontId="18" fillId="36" borderId="62" xfId="0" applyFont="1" applyFill="1" applyBorder="1" applyAlignment="1">
      <alignment vertical="center" wrapText="1"/>
    </xf>
    <xf numFmtId="2" fontId="20" fillId="36" borderId="63" xfId="0" applyNumberFormat="1" applyFont="1" applyFill="1" applyBorder="1" applyAlignment="1">
      <alignment horizontal="center" vertical="center" wrapText="1"/>
    </xf>
    <xf numFmtId="0" fontId="16" fillId="36" borderId="63" xfId="0" applyFont="1" applyFill="1" applyBorder="1" applyAlignment="1">
      <alignment vertical="center" wrapText="1"/>
    </xf>
    <xf numFmtId="0" fontId="18" fillId="36" borderId="63" xfId="0" applyFont="1" applyFill="1" applyBorder="1" applyAlignment="1">
      <alignment horizontal="left" vertical="center" wrapText="1"/>
    </xf>
    <xf numFmtId="0" fontId="18" fillId="36" borderId="63" xfId="0" applyFont="1" applyFill="1" applyBorder="1" applyAlignment="1">
      <alignment vertical="center" wrapText="1"/>
    </xf>
    <xf numFmtId="2" fontId="20" fillId="36" borderId="49" xfId="0" applyNumberFormat="1" applyFont="1" applyFill="1" applyBorder="1" applyAlignment="1">
      <alignment horizontal="center" vertical="center" wrapText="1"/>
    </xf>
    <xf numFmtId="0" fontId="18" fillId="36" borderId="64" xfId="0" applyFont="1" applyFill="1" applyBorder="1" applyAlignment="1">
      <alignment vertical="center" wrapText="1"/>
    </xf>
    <xf numFmtId="0" fontId="18" fillId="36" borderId="66" xfId="0" applyFont="1" applyFill="1" applyBorder="1" applyAlignment="1">
      <alignment vertical="center" wrapText="1"/>
    </xf>
    <xf numFmtId="2" fontId="20" fillId="36" borderId="72" xfId="0" applyNumberFormat="1" applyFont="1" applyFill="1" applyBorder="1" applyAlignment="1">
      <alignment horizontal="center" vertical="center" wrapText="1"/>
    </xf>
    <xf numFmtId="0" fontId="16" fillId="36" borderId="72" xfId="0" applyFont="1" applyFill="1" applyBorder="1" applyAlignment="1">
      <alignment vertical="center" wrapText="1"/>
    </xf>
    <xf numFmtId="0" fontId="18" fillId="36" borderId="72" xfId="0" applyFont="1" applyFill="1" applyBorder="1" applyAlignment="1">
      <alignment horizontal="left" vertical="center" wrapText="1"/>
    </xf>
    <xf numFmtId="0" fontId="18" fillId="36" borderId="72" xfId="0" applyFont="1" applyFill="1" applyBorder="1" applyAlignment="1">
      <alignment vertical="center" wrapText="1"/>
    </xf>
    <xf numFmtId="0" fontId="20" fillId="33" borderId="49" xfId="0" applyFont="1" applyFill="1" applyBorder="1" applyAlignment="1">
      <alignment horizontal="left" vertical="center" wrapText="1"/>
    </xf>
    <xf numFmtId="0" fontId="16" fillId="33" borderId="50" xfId="0" applyFont="1" applyFill="1" applyBorder="1" applyAlignment="1">
      <alignment horizontal="left" vertical="center" wrapText="1"/>
    </xf>
    <xf numFmtId="0" fontId="19" fillId="33" borderId="50" xfId="0" applyFont="1" applyFill="1" applyBorder="1" applyAlignment="1">
      <alignment horizontal="left" vertical="center" wrapText="1"/>
    </xf>
    <xf numFmtId="0" fontId="19" fillId="33" borderId="64" xfId="0" applyFont="1" applyFill="1" applyBorder="1" applyAlignment="1">
      <alignment horizontal="left" vertical="center" wrapText="1"/>
    </xf>
    <xf numFmtId="2" fontId="20" fillId="33" borderId="52" xfId="0" applyNumberFormat="1" applyFont="1" applyFill="1" applyBorder="1" applyAlignment="1">
      <alignment horizontal="center" vertical="center" wrapText="1"/>
    </xf>
    <xf numFmtId="0" fontId="16" fillId="33" borderId="53" xfId="0" applyFont="1" applyFill="1" applyBorder="1" applyAlignment="1">
      <alignment vertical="center" wrapText="1"/>
    </xf>
    <xf numFmtId="0" fontId="18" fillId="33" borderId="53" xfId="0" applyFont="1" applyFill="1" applyBorder="1" applyAlignment="1">
      <alignment horizontal="left" vertical="center" wrapText="1"/>
    </xf>
    <xf numFmtId="0" fontId="18" fillId="33" borderId="66" xfId="0" applyFont="1" applyFill="1" applyBorder="1" applyAlignment="1">
      <alignment vertical="center" wrapText="1"/>
    </xf>
    <xf numFmtId="0" fontId="19" fillId="36" borderId="62" xfId="0" applyFont="1" applyFill="1" applyBorder="1" applyAlignment="1">
      <alignment horizontal="left" vertical="center" wrapText="1"/>
    </xf>
    <xf numFmtId="0" fontId="19" fillId="36" borderId="62" xfId="0" applyFont="1" applyFill="1" applyBorder="1" applyAlignment="1">
      <alignment vertical="center" wrapText="1"/>
    </xf>
    <xf numFmtId="0" fontId="19" fillId="36" borderId="63" xfId="0" applyFont="1" applyFill="1" applyBorder="1" applyAlignment="1">
      <alignment horizontal="left" vertical="center" wrapText="1"/>
    </xf>
    <xf numFmtId="0" fontId="19" fillId="36" borderId="63" xfId="0" applyFont="1" applyFill="1" applyBorder="1" applyAlignment="1">
      <alignment vertical="center" wrapText="1"/>
    </xf>
    <xf numFmtId="0" fontId="18" fillId="36" borderId="71" xfId="0" applyFont="1" applyFill="1" applyBorder="1" applyAlignment="1">
      <alignment vertical="center" wrapText="1"/>
    </xf>
    <xf numFmtId="0" fontId="18" fillId="36" borderId="65" xfId="0" applyFont="1" applyFill="1" applyBorder="1" applyAlignment="1">
      <alignment vertical="center" wrapText="1"/>
    </xf>
    <xf numFmtId="0" fontId="19" fillId="36" borderId="50" xfId="0" applyFont="1" applyFill="1" applyBorder="1" applyAlignment="1">
      <alignment horizontal="left" vertical="center" wrapText="1"/>
    </xf>
    <xf numFmtId="0" fontId="19" fillId="36" borderId="64" xfId="0" applyFont="1" applyFill="1" applyBorder="1" applyAlignment="1">
      <alignment vertical="center" wrapText="1"/>
    </xf>
    <xf numFmtId="0" fontId="19" fillId="36" borderId="65" xfId="0" applyFont="1" applyFill="1" applyBorder="1" applyAlignment="1">
      <alignment vertical="center" wrapText="1"/>
    </xf>
    <xf numFmtId="0" fontId="19" fillId="36" borderId="53" xfId="0" applyFont="1" applyFill="1" applyBorder="1" applyAlignment="1">
      <alignment horizontal="left" vertical="center" wrapText="1"/>
    </xf>
    <xf numFmtId="0" fontId="19" fillId="36" borderId="66" xfId="0" applyFont="1" applyFill="1" applyBorder="1" applyAlignment="1">
      <alignment vertical="center" wrapText="1"/>
    </xf>
    <xf numFmtId="0" fontId="19" fillId="42" borderId="0" xfId="0" applyFont="1" applyFill="1" applyAlignment="1">
      <alignment horizontal="center"/>
    </xf>
    <xf numFmtId="2" fontId="18" fillId="42" borderId="0" xfId="0" applyNumberFormat="1" applyFont="1" applyFill="1" applyAlignment="1">
      <alignment horizontal="right"/>
    </xf>
    <xf numFmtId="0" fontId="16" fillId="0" borderId="0" xfId="0" applyFont="1" applyAlignment="1">
      <alignment horizontal="center"/>
    </xf>
    <xf numFmtId="2" fontId="16" fillId="36" borderId="51" xfId="0" applyNumberFormat="1" applyFont="1" applyFill="1" applyBorder="1" applyAlignment="1">
      <alignment horizontal="center" vertical="center" wrapText="1"/>
    </xf>
    <xf numFmtId="2" fontId="16" fillId="36" borderId="52" xfId="0" applyNumberFormat="1" applyFont="1" applyFill="1" applyBorder="1" applyAlignment="1">
      <alignment horizontal="center" vertical="center" wrapText="1"/>
    </xf>
    <xf numFmtId="2" fontId="16" fillId="36" borderId="69" xfId="0" applyNumberFormat="1" applyFont="1" applyFill="1" applyBorder="1" applyAlignment="1">
      <alignment horizontal="center" vertical="center" wrapText="1"/>
    </xf>
    <xf numFmtId="2" fontId="16" fillId="38" borderId="51" xfId="0" applyNumberFormat="1" applyFont="1" applyFill="1" applyBorder="1" applyAlignment="1">
      <alignment horizontal="center" vertical="center" wrapText="1"/>
    </xf>
    <xf numFmtId="2" fontId="16" fillId="37" borderId="51" xfId="0" applyNumberFormat="1" applyFont="1" applyFill="1" applyBorder="1" applyAlignment="1">
      <alignment horizontal="center" vertical="center"/>
    </xf>
    <xf numFmtId="2" fontId="16" fillId="36" borderId="51" xfId="0" applyNumberFormat="1" applyFont="1" applyFill="1" applyBorder="1" applyAlignment="1">
      <alignment horizontal="center" vertical="center"/>
    </xf>
    <xf numFmtId="2" fontId="16" fillId="36" borderId="52" xfId="0" applyNumberFormat="1" applyFont="1" applyFill="1" applyBorder="1" applyAlignment="1">
      <alignment horizontal="center" vertical="center"/>
    </xf>
  </cellXfs>
  <cellStyles count="42">
    <cellStyle name="20 % - Aksentti1" xfId="19" builtinId="30" customBuiltin="1"/>
    <cellStyle name="20 % - Aksentti2" xfId="23" builtinId="34" customBuiltin="1"/>
    <cellStyle name="20 % - Aksentti3" xfId="27" builtinId="38" customBuiltin="1"/>
    <cellStyle name="20 % - Aksentti4" xfId="31" builtinId="42" customBuiltin="1"/>
    <cellStyle name="20 % - Aksentti5" xfId="35" builtinId="46" customBuiltin="1"/>
    <cellStyle name="20 % - Aksentti6" xfId="39" builtinId="50" customBuiltin="1"/>
    <cellStyle name="40 % - Aksentti1" xfId="20" builtinId="31" customBuiltin="1"/>
    <cellStyle name="40 % - Aksentti2" xfId="24" builtinId="35" customBuiltin="1"/>
    <cellStyle name="40 % - Aksentti3" xfId="28" builtinId="39" customBuiltin="1"/>
    <cellStyle name="40 % - Aksentti4" xfId="32" builtinId="43" customBuiltin="1"/>
    <cellStyle name="40 % - Aksentti5" xfId="36" builtinId="47" customBuiltin="1"/>
    <cellStyle name="40 % - Aksentti6" xfId="40" builtinId="51" customBuiltin="1"/>
    <cellStyle name="60 % - Aksentti1" xfId="21" builtinId="32" customBuiltin="1"/>
    <cellStyle name="60 % - Aksentti2" xfId="25" builtinId="36" customBuiltin="1"/>
    <cellStyle name="60 % - Aksentti3" xfId="29" builtinId="40" customBuiltin="1"/>
    <cellStyle name="60 % - Aksentti4" xfId="33" builtinId="44" customBuiltin="1"/>
    <cellStyle name="60 % - Aksentti5" xfId="37" builtinId="48" customBuiltin="1"/>
    <cellStyle name="60 % - Aksentti6" xfId="41" builtinId="52" customBuiltin="1"/>
    <cellStyle name="Aksentti1" xfId="18" builtinId="29" customBuiltin="1"/>
    <cellStyle name="Aksentti2" xfId="22" builtinId="33" customBuiltin="1"/>
    <cellStyle name="Aksentti3" xfId="26" builtinId="37" customBuiltin="1"/>
    <cellStyle name="Aksentti4" xfId="30" builtinId="41" customBuiltin="1"/>
    <cellStyle name="Aksentti5" xfId="34" builtinId="45" customBuiltin="1"/>
    <cellStyle name="Aksentti6" xfId="38" builtinId="49" customBuiltin="1"/>
    <cellStyle name="Huomautus" xfId="15" builtinId="10" customBuiltin="1"/>
    <cellStyle name="Huono" xfId="7" builtinId="27" customBuiltin="1"/>
    <cellStyle name="Hyvä" xfId="6" builtinId="26" customBuiltin="1"/>
    <cellStyle name="Laskenta" xfId="11" builtinId="22" customBuiltin="1"/>
    <cellStyle name="Linkitetty solu" xfId="12" builtinId="24" customBuiltin="1"/>
    <cellStyle name="Neutraali" xfId="8" builtinId="28" customBuiltin="1"/>
    <cellStyle name="Normaali" xfId="0" builtinId="0"/>
    <cellStyle name="Otsikko" xfId="1" builtinId="15" customBuiltin="1"/>
    <cellStyle name="Otsikko 1" xfId="2" builtinId="16" customBuiltin="1"/>
    <cellStyle name="Otsikko 2" xfId="3" builtinId="17" customBuiltin="1"/>
    <cellStyle name="Otsikko 3" xfId="4" builtinId="18" customBuiltin="1"/>
    <cellStyle name="Otsikko 4" xfId="5" builtinId="19" customBuiltin="1"/>
    <cellStyle name="Selittävä teksti" xfId="16" builtinId="53" customBuiltin="1"/>
    <cellStyle name="Summa" xfId="17" builtinId="25" customBuiltin="1"/>
    <cellStyle name="Syöttö" xfId="9" builtinId="20" customBuiltin="1"/>
    <cellStyle name="Tarkistussolu" xfId="13" builtinId="23" customBuiltin="1"/>
    <cellStyle name="Tulostus" xfId="10" builtinId="21" customBuiltin="1"/>
    <cellStyle name="Varoitusteksti" xfId="14" builtinId="11" customBuiltin="1"/>
  </cellStyles>
  <dxfs count="0"/>
  <tableStyles count="0" defaultTableStyle="TableStyleMedium2" defaultPivotStyle="PivotStyleLight16"/>
  <colors>
    <mruColors>
      <color rgb="FFFFC9DF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– 2022 -te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B2CF65-3A3E-4575-BB19-5DA1B26DB727}">
  <dimension ref="A1:S61"/>
  <sheetViews>
    <sheetView tabSelected="1" zoomScaleNormal="100" workbookViewId="0">
      <pane ySplit="1" topLeftCell="A2" activePane="bottomLeft" state="frozen"/>
      <selection pane="bottomLeft" activeCell="O7" sqref="O7"/>
    </sheetView>
  </sheetViews>
  <sheetFormatPr defaultRowHeight="15" x14ac:dyDescent="0.25"/>
  <cols>
    <col min="2" max="2" width="10.5703125" style="217" customWidth="1"/>
    <col min="3" max="3" width="28.28515625" style="217" customWidth="1"/>
    <col min="4" max="10" width="7.140625" style="223" customWidth="1"/>
    <col min="11" max="11" width="10.7109375" style="223" customWidth="1"/>
    <col min="12" max="12" width="7.28515625" style="224" customWidth="1"/>
    <col min="13" max="13" width="8.5703125" style="224" customWidth="1"/>
    <col min="14" max="14" width="7" style="224" customWidth="1"/>
  </cols>
  <sheetData>
    <row r="1" spans="1:19" s="213" customFormat="1" x14ac:dyDescent="0.25">
      <c r="A1" s="215" t="s">
        <v>293</v>
      </c>
      <c r="B1" s="214" t="s">
        <v>283</v>
      </c>
      <c r="C1" s="214" t="s">
        <v>281</v>
      </c>
      <c r="D1" s="220" t="s">
        <v>143</v>
      </c>
      <c r="E1" s="332" t="s">
        <v>295</v>
      </c>
      <c r="F1" s="220" t="s">
        <v>144</v>
      </c>
      <c r="G1" s="220" t="s">
        <v>282</v>
      </c>
      <c r="H1" s="220" t="s">
        <v>292</v>
      </c>
      <c r="I1" s="220" t="s">
        <v>253</v>
      </c>
      <c r="J1" s="220" t="s">
        <v>254</v>
      </c>
      <c r="K1" s="220" t="s">
        <v>294</v>
      </c>
      <c r="L1" s="225" t="s">
        <v>254</v>
      </c>
      <c r="M1" s="225" t="s">
        <v>285</v>
      </c>
      <c r="N1" s="225" t="s">
        <v>286</v>
      </c>
      <c r="O1"/>
      <c r="P1"/>
      <c r="Q1"/>
      <c r="R1"/>
      <c r="S1"/>
    </row>
    <row r="2" spans="1:19" s="197" customFormat="1" ht="15.75" x14ac:dyDescent="0.25">
      <c r="A2" s="334">
        <v>1</v>
      </c>
      <c r="B2" s="218">
        <f t="shared" ref="B2:B35" si="0">SUM(D2:K2)</f>
        <v>1975.67</v>
      </c>
      <c r="C2" s="219" t="s">
        <v>8</v>
      </c>
      <c r="D2" s="221">
        <v>19.5</v>
      </c>
      <c r="E2" s="333">
        <v>19.5</v>
      </c>
      <c r="F2" s="221">
        <v>16.5</v>
      </c>
      <c r="G2" s="221">
        <v>24</v>
      </c>
      <c r="H2" s="221">
        <v>28.5</v>
      </c>
      <c r="I2" s="221">
        <v>34.5</v>
      </c>
      <c r="J2" s="221">
        <v>25.5</v>
      </c>
      <c r="K2" s="221">
        <f t="shared" ref="K2:K35" si="1">SUM(L2:N2)</f>
        <v>1807.67</v>
      </c>
      <c r="L2" s="222">
        <f>80+86.5</f>
        <v>166.5</v>
      </c>
      <c r="M2" s="222">
        <v>677.17</v>
      </c>
      <c r="N2" s="222">
        <v>964</v>
      </c>
      <c r="O2"/>
      <c r="P2"/>
      <c r="Q2"/>
      <c r="R2"/>
      <c r="S2"/>
    </row>
    <row r="3" spans="1:19" s="197" customFormat="1" ht="15.75" x14ac:dyDescent="0.25">
      <c r="A3" s="334">
        <v>2</v>
      </c>
      <c r="B3" s="218">
        <f t="shared" si="0"/>
        <v>1223</v>
      </c>
      <c r="C3" s="219" t="s">
        <v>11</v>
      </c>
      <c r="D3" s="221">
        <v>22</v>
      </c>
      <c r="E3" s="333">
        <v>24</v>
      </c>
      <c r="F3" s="221">
        <v>46</v>
      </c>
      <c r="G3" s="221">
        <v>31</v>
      </c>
      <c r="H3" s="221">
        <v>12</v>
      </c>
      <c r="I3" s="221">
        <v>34</v>
      </c>
      <c r="J3" s="221">
        <v>46</v>
      </c>
      <c r="K3" s="221">
        <f t="shared" si="1"/>
        <v>1008</v>
      </c>
      <c r="L3" s="222">
        <f>62+62.5</f>
        <v>124.5</v>
      </c>
      <c r="M3" s="222">
        <f>491.83+6.67</f>
        <v>498.5</v>
      </c>
      <c r="N3" s="222">
        <v>385</v>
      </c>
      <c r="O3"/>
      <c r="P3"/>
      <c r="Q3"/>
      <c r="R3"/>
      <c r="S3"/>
    </row>
    <row r="4" spans="1:19" s="197" customFormat="1" ht="15.75" x14ac:dyDescent="0.25">
      <c r="A4" s="334">
        <v>3</v>
      </c>
      <c r="B4" s="218">
        <f t="shared" si="0"/>
        <v>1121.47</v>
      </c>
      <c r="C4" s="219" t="s">
        <v>5</v>
      </c>
      <c r="D4" s="221">
        <v>27</v>
      </c>
      <c r="E4" s="333">
        <v>0</v>
      </c>
      <c r="F4" s="221">
        <v>30</v>
      </c>
      <c r="G4" s="221">
        <v>24</v>
      </c>
      <c r="H4" s="221">
        <v>12</v>
      </c>
      <c r="I4" s="221">
        <v>54.5</v>
      </c>
      <c r="J4" s="221">
        <v>39</v>
      </c>
      <c r="K4" s="221">
        <f t="shared" si="1"/>
        <v>934.97</v>
      </c>
      <c r="L4" s="222">
        <f>83+37.5</f>
        <v>120.5</v>
      </c>
      <c r="M4" s="222">
        <v>265.47000000000003</v>
      </c>
      <c r="N4" s="222">
        <v>549</v>
      </c>
      <c r="O4"/>
      <c r="P4"/>
      <c r="Q4"/>
      <c r="R4"/>
      <c r="S4"/>
    </row>
    <row r="5" spans="1:19" ht="15.75" x14ac:dyDescent="0.25">
      <c r="A5" s="334">
        <v>4</v>
      </c>
      <c r="B5" s="218">
        <f t="shared" si="0"/>
        <v>920.16</v>
      </c>
      <c r="C5" s="216" t="s">
        <v>54</v>
      </c>
      <c r="D5" s="221">
        <v>6</v>
      </c>
      <c r="E5" s="333">
        <v>3</v>
      </c>
      <c r="F5" s="221">
        <v>3</v>
      </c>
      <c r="G5" s="221">
        <v>9</v>
      </c>
      <c r="H5" s="221">
        <v>3</v>
      </c>
      <c r="I5" s="221">
        <v>6</v>
      </c>
      <c r="J5" s="221">
        <v>3</v>
      </c>
      <c r="K5" s="221">
        <f t="shared" si="1"/>
        <v>887.16</v>
      </c>
      <c r="L5" s="222">
        <v>59.33</v>
      </c>
      <c r="M5" s="222">
        <f>293.83-15</f>
        <v>278.83</v>
      </c>
      <c r="N5" s="222">
        <f>487+62</f>
        <v>549</v>
      </c>
    </row>
    <row r="6" spans="1:19" ht="15.75" x14ac:dyDescent="0.25">
      <c r="A6" s="334">
        <v>5</v>
      </c>
      <c r="B6" s="218">
        <f t="shared" si="0"/>
        <v>792.66</v>
      </c>
      <c r="C6" s="216" t="s">
        <v>273</v>
      </c>
      <c r="D6" s="221">
        <v>3</v>
      </c>
      <c r="E6" s="333">
        <v>51</v>
      </c>
      <c r="F6" s="221">
        <v>21</v>
      </c>
      <c r="G6" s="221">
        <v>13.5</v>
      </c>
      <c r="H6" s="221">
        <v>16.5</v>
      </c>
      <c r="I6" s="221">
        <v>7.5</v>
      </c>
      <c r="J6" s="221">
        <v>17.5</v>
      </c>
      <c r="K6" s="221">
        <f t="shared" si="1"/>
        <v>662.66</v>
      </c>
      <c r="L6" s="222">
        <v>68.5</v>
      </c>
      <c r="M6" s="222">
        <v>234.16</v>
      </c>
      <c r="N6" s="222">
        <v>360</v>
      </c>
    </row>
    <row r="7" spans="1:19" ht="15.75" x14ac:dyDescent="0.25">
      <c r="A7" s="334">
        <v>6</v>
      </c>
      <c r="B7" s="218">
        <f t="shared" si="0"/>
        <v>596.82999999999993</v>
      </c>
      <c r="C7" s="216" t="s">
        <v>265</v>
      </c>
      <c r="D7" s="221">
        <v>17</v>
      </c>
      <c r="E7" s="333">
        <v>0</v>
      </c>
      <c r="F7" s="221">
        <v>3</v>
      </c>
      <c r="G7" s="221">
        <v>3</v>
      </c>
      <c r="H7" s="221">
        <v>3</v>
      </c>
      <c r="I7" s="221">
        <v>0</v>
      </c>
      <c r="J7" s="221">
        <v>0</v>
      </c>
      <c r="K7" s="221">
        <f t="shared" si="1"/>
        <v>570.82999999999993</v>
      </c>
      <c r="L7" s="222">
        <v>56</v>
      </c>
      <c r="M7" s="222">
        <v>110.83</v>
      </c>
      <c r="N7" s="222">
        <v>404</v>
      </c>
    </row>
    <row r="8" spans="1:19" ht="15.75" x14ac:dyDescent="0.25">
      <c r="A8" s="334">
        <v>7</v>
      </c>
      <c r="B8" s="218">
        <f t="shared" si="0"/>
        <v>480.17</v>
      </c>
      <c r="C8" s="216" t="s">
        <v>17</v>
      </c>
      <c r="D8" s="221">
        <v>9</v>
      </c>
      <c r="E8" s="333">
        <v>21</v>
      </c>
      <c r="F8" s="221">
        <v>15</v>
      </c>
      <c r="G8" s="221">
        <v>24</v>
      </c>
      <c r="H8" s="221">
        <v>12</v>
      </c>
      <c r="I8" s="221">
        <v>15</v>
      </c>
      <c r="J8" s="221">
        <v>20.5</v>
      </c>
      <c r="K8" s="221">
        <f t="shared" si="1"/>
        <v>363.67</v>
      </c>
      <c r="L8" s="222">
        <v>41</v>
      </c>
      <c r="M8" s="222">
        <v>99.67</v>
      </c>
      <c r="N8" s="222">
        <v>223</v>
      </c>
    </row>
    <row r="9" spans="1:19" ht="15.75" x14ac:dyDescent="0.25">
      <c r="A9" s="334">
        <v>8</v>
      </c>
      <c r="B9" s="218">
        <f t="shared" si="0"/>
        <v>424.34</v>
      </c>
      <c r="C9" s="216" t="s">
        <v>71</v>
      </c>
      <c r="D9" s="221">
        <v>17.5</v>
      </c>
      <c r="E9" s="333">
        <v>7.5</v>
      </c>
      <c r="F9" s="221">
        <v>14</v>
      </c>
      <c r="G9" s="221">
        <v>17</v>
      </c>
      <c r="H9" s="221">
        <v>3</v>
      </c>
      <c r="I9" s="221">
        <v>8</v>
      </c>
      <c r="J9" s="221">
        <v>17</v>
      </c>
      <c r="K9" s="221">
        <f t="shared" si="1"/>
        <v>340.34</v>
      </c>
      <c r="L9" s="222">
        <v>12.67</v>
      </c>
      <c r="M9" s="222">
        <v>147.66999999999999</v>
      </c>
      <c r="N9" s="222">
        <v>180</v>
      </c>
    </row>
    <row r="10" spans="1:19" ht="15.75" x14ac:dyDescent="0.25">
      <c r="A10" s="334">
        <v>9</v>
      </c>
      <c r="B10" s="218">
        <f t="shared" si="0"/>
        <v>392.34000000000003</v>
      </c>
      <c r="C10" s="216" t="s">
        <v>185</v>
      </c>
      <c r="D10" s="221">
        <v>27</v>
      </c>
      <c r="E10" s="333">
        <v>18</v>
      </c>
      <c r="F10" s="221">
        <v>26.5</v>
      </c>
      <c r="G10" s="221">
        <v>29.5</v>
      </c>
      <c r="H10" s="221">
        <v>24</v>
      </c>
      <c r="I10" s="221">
        <v>24</v>
      </c>
      <c r="J10" s="221">
        <v>26</v>
      </c>
      <c r="K10" s="221">
        <f t="shared" si="1"/>
        <v>217.34</v>
      </c>
      <c r="L10" s="222">
        <v>29.67</v>
      </c>
      <c r="M10" s="222">
        <v>47.67</v>
      </c>
      <c r="N10" s="222">
        <v>140</v>
      </c>
    </row>
    <row r="11" spans="1:19" ht="15.75" x14ac:dyDescent="0.25">
      <c r="A11" s="334">
        <v>10</v>
      </c>
      <c r="B11" s="218">
        <f t="shared" si="0"/>
        <v>356.17</v>
      </c>
      <c r="C11" s="216" t="s">
        <v>60</v>
      </c>
      <c r="D11" s="221">
        <v>22</v>
      </c>
      <c r="E11" s="333">
        <v>15</v>
      </c>
      <c r="F11" s="221">
        <v>27</v>
      </c>
      <c r="G11" s="221">
        <v>21</v>
      </c>
      <c r="H11" s="221">
        <v>15</v>
      </c>
      <c r="I11" s="221">
        <v>3</v>
      </c>
      <c r="J11" s="221">
        <v>16.5</v>
      </c>
      <c r="K11" s="221">
        <f t="shared" si="1"/>
        <v>236.67000000000002</v>
      </c>
      <c r="L11" s="222">
        <v>58</v>
      </c>
      <c r="M11" s="222">
        <v>49.67</v>
      </c>
      <c r="N11" s="222">
        <v>129</v>
      </c>
    </row>
    <row r="12" spans="1:19" ht="15.75" x14ac:dyDescent="0.25">
      <c r="A12" s="334">
        <v>11</v>
      </c>
      <c r="B12" s="218">
        <f t="shared" si="0"/>
        <v>350.87</v>
      </c>
      <c r="C12" s="216" t="s">
        <v>20</v>
      </c>
      <c r="D12" s="221">
        <v>7</v>
      </c>
      <c r="E12" s="333">
        <v>6</v>
      </c>
      <c r="F12" s="221">
        <v>4.5</v>
      </c>
      <c r="G12" s="221">
        <v>9</v>
      </c>
      <c r="H12" s="221">
        <v>9</v>
      </c>
      <c r="I12" s="221">
        <v>9</v>
      </c>
      <c r="J12" s="221">
        <v>9</v>
      </c>
      <c r="K12" s="221">
        <f t="shared" si="1"/>
        <v>297.37</v>
      </c>
      <c r="L12" s="222">
        <v>52</v>
      </c>
      <c r="M12" s="222">
        <v>54.37</v>
      </c>
      <c r="N12" s="222">
        <v>191</v>
      </c>
    </row>
    <row r="13" spans="1:19" ht="15.75" x14ac:dyDescent="0.25">
      <c r="A13" s="334">
        <v>12</v>
      </c>
      <c r="B13" s="218">
        <f t="shared" si="0"/>
        <v>270.5</v>
      </c>
      <c r="C13" s="216" t="s">
        <v>268</v>
      </c>
      <c r="D13" s="221">
        <v>9</v>
      </c>
      <c r="E13" s="333">
        <v>51</v>
      </c>
      <c r="F13" s="221">
        <v>66</v>
      </c>
      <c r="G13" s="221">
        <v>36</v>
      </c>
      <c r="H13" s="221">
        <v>9</v>
      </c>
      <c r="I13" s="221">
        <v>48</v>
      </c>
      <c r="J13" s="221">
        <v>51.5</v>
      </c>
      <c r="K13" s="221">
        <f t="shared" si="1"/>
        <v>0</v>
      </c>
      <c r="L13" s="222">
        <v>0</v>
      </c>
      <c r="M13" s="222">
        <v>0</v>
      </c>
      <c r="N13" s="222">
        <v>0</v>
      </c>
    </row>
    <row r="14" spans="1:19" ht="15.75" x14ac:dyDescent="0.25">
      <c r="A14" s="334">
        <v>13</v>
      </c>
      <c r="B14" s="218">
        <f t="shared" si="0"/>
        <v>268</v>
      </c>
      <c r="C14" s="216" t="s">
        <v>266</v>
      </c>
      <c r="D14" s="221">
        <v>15</v>
      </c>
      <c r="E14" s="333">
        <v>24</v>
      </c>
      <c r="F14" s="221">
        <v>24</v>
      </c>
      <c r="G14" s="221">
        <v>24</v>
      </c>
      <c r="H14" s="221">
        <v>24.5</v>
      </c>
      <c r="I14" s="221">
        <v>27.5</v>
      </c>
      <c r="J14" s="221">
        <v>24</v>
      </c>
      <c r="K14" s="221">
        <f t="shared" si="1"/>
        <v>105</v>
      </c>
      <c r="L14" s="222">
        <v>12</v>
      </c>
      <c r="M14" s="222">
        <v>0</v>
      </c>
      <c r="N14" s="222">
        <v>93</v>
      </c>
    </row>
    <row r="15" spans="1:19" ht="15.75" x14ac:dyDescent="0.25">
      <c r="A15" s="334">
        <v>14</v>
      </c>
      <c r="B15" s="218">
        <f t="shared" si="0"/>
        <v>260.15999999999997</v>
      </c>
      <c r="C15" s="216" t="s">
        <v>188</v>
      </c>
      <c r="D15" s="221">
        <v>5</v>
      </c>
      <c r="E15" s="333">
        <v>0</v>
      </c>
      <c r="F15" s="221">
        <v>6</v>
      </c>
      <c r="G15" s="221">
        <v>3</v>
      </c>
      <c r="H15" s="221">
        <v>10.5</v>
      </c>
      <c r="I15" s="221">
        <v>6</v>
      </c>
      <c r="J15" s="221">
        <v>3</v>
      </c>
      <c r="K15" s="221">
        <f t="shared" si="1"/>
        <v>226.66</v>
      </c>
      <c r="L15" s="222">
        <v>63.33</v>
      </c>
      <c r="M15" s="222">
        <v>64.33</v>
      </c>
      <c r="N15" s="222">
        <v>99</v>
      </c>
    </row>
    <row r="16" spans="1:19" ht="15.75" x14ac:dyDescent="0.25">
      <c r="A16" s="334">
        <v>15</v>
      </c>
      <c r="B16" s="218">
        <f t="shared" si="0"/>
        <v>184.82999999999998</v>
      </c>
      <c r="C16" s="216" t="s">
        <v>119</v>
      </c>
      <c r="D16" s="221">
        <v>11</v>
      </c>
      <c r="E16" s="333">
        <v>0</v>
      </c>
      <c r="F16" s="221">
        <v>6</v>
      </c>
      <c r="G16" s="221">
        <v>9</v>
      </c>
      <c r="H16" s="221">
        <v>18</v>
      </c>
      <c r="I16" s="221">
        <v>21</v>
      </c>
      <c r="J16" s="221">
        <v>28.5</v>
      </c>
      <c r="K16" s="221">
        <f t="shared" si="1"/>
        <v>91.33</v>
      </c>
      <c r="L16" s="222">
        <v>27</v>
      </c>
      <c r="M16" s="222">
        <v>15.33</v>
      </c>
      <c r="N16" s="222">
        <v>49</v>
      </c>
    </row>
    <row r="17" spans="1:14" ht="15.75" x14ac:dyDescent="0.25">
      <c r="A17" s="334">
        <v>16</v>
      </c>
      <c r="B17" s="218">
        <f t="shared" si="0"/>
        <v>152</v>
      </c>
      <c r="C17" s="216" t="s">
        <v>147</v>
      </c>
      <c r="D17" s="221">
        <v>6</v>
      </c>
      <c r="E17" s="333">
        <v>6</v>
      </c>
      <c r="F17" s="221">
        <v>0</v>
      </c>
      <c r="G17" s="221">
        <v>0</v>
      </c>
      <c r="H17" s="221">
        <v>0</v>
      </c>
      <c r="I17" s="221">
        <v>0</v>
      </c>
      <c r="J17" s="221">
        <v>0</v>
      </c>
      <c r="K17" s="221">
        <f t="shared" si="1"/>
        <v>140</v>
      </c>
      <c r="L17" s="222">
        <v>20</v>
      </c>
      <c r="M17" s="222">
        <v>0</v>
      </c>
      <c r="N17" s="222">
        <v>120</v>
      </c>
    </row>
    <row r="18" spans="1:14" ht="15.75" x14ac:dyDescent="0.25">
      <c r="A18" s="334">
        <v>17</v>
      </c>
      <c r="B18" s="218">
        <f t="shared" si="0"/>
        <v>114</v>
      </c>
      <c r="C18" s="216" t="s">
        <v>189</v>
      </c>
      <c r="D18" s="221">
        <v>9</v>
      </c>
      <c r="E18" s="333">
        <v>3</v>
      </c>
      <c r="F18" s="221">
        <v>3</v>
      </c>
      <c r="G18" s="221">
        <v>3</v>
      </c>
      <c r="H18" s="221">
        <v>0</v>
      </c>
      <c r="I18" s="221">
        <v>3</v>
      </c>
      <c r="J18" s="221">
        <v>12</v>
      </c>
      <c r="K18" s="221">
        <f t="shared" si="1"/>
        <v>81</v>
      </c>
      <c r="L18" s="222">
        <v>15</v>
      </c>
      <c r="M18" s="222">
        <v>0</v>
      </c>
      <c r="N18" s="222">
        <v>66</v>
      </c>
    </row>
    <row r="19" spans="1:14" ht="15.75" x14ac:dyDescent="0.25">
      <c r="A19" s="334">
        <v>18</v>
      </c>
      <c r="B19" s="218">
        <f t="shared" si="0"/>
        <v>91</v>
      </c>
      <c r="C19" s="216" t="s">
        <v>269</v>
      </c>
      <c r="D19" s="221">
        <v>3</v>
      </c>
      <c r="E19" s="333">
        <v>6</v>
      </c>
      <c r="F19" s="221">
        <v>26</v>
      </c>
      <c r="G19" s="221">
        <v>2</v>
      </c>
      <c r="H19" s="221">
        <v>0</v>
      </c>
      <c r="I19" s="221">
        <v>9</v>
      </c>
      <c r="J19" s="221">
        <v>0</v>
      </c>
      <c r="K19" s="221">
        <f t="shared" si="1"/>
        <v>45</v>
      </c>
      <c r="L19" s="222">
        <v>0</v>
      </c>
      <c r="M19" s="222">
        <v>0</v>
      </c>
      <c r="N19" s="222">
        <v>45</v>
      </c>
    </row>
    <row r="20" spans="1:14" ht="15.75" x14ac:dyDescent="0.25">
      <c r="A20" s="334">
        <v>19</v>
      </c>
      <c r="B20" s="218">
        <f t="shared" si="0"/>
        <v>54</v>
      </c>
      <c r="C20" s="216" t="s">
        <v>278</v>
      </c>
      <c r="D20" s="221">
        <v>0</v>
      </c>
      <c r="E20" s="333">
        <v>0</v>
      </c>
      <c r="F20" s="221">
        <v>12</v>
      </c>
      <c r="G20" s="221">
        <v>12</v>
      </c>
      <c r="H20" s="221">
        <v>12</v>
      </c>
      <c r="I20" s="221">
        <v>18</v>
      </c>
      <c r="J20" s="221">
        <v>0</v>
      </c>
      <c r="K20" s="221">
        <f t="shared" si="1"/>
        <v>0</v>
      </c>
      <c r="L20" s="222">
        <v>0</v>
      </c>
      <c r="M20" s="222">
        <v>0</v>
      </c>
      <c r="N20" s="222">
        <v>0</v>
      </c>
    </row>
    <row r="21" spans="1:14" ht="15.75" x14ac:dyDescent="0.25">
      <c r="A21" s="334">
        <v>20</v>
      </c>
      <c r="B21" s="218">
        <f t="shared" si="0"/>
        <v>51</v>
      </c>
      <c r="C21" s="216" t="s">
        <v>262</v>
      </c>
      <c r="D21" s="221">
        <v>3</v>
      </c>
      <c r="E21" s="333">
        <v>6</v>
      </c>
      <c r="F21" s="221">
        <v>18</v>
      </c>
      <c r="G21" s="221">
        <v>3</v>
      </c>
      <c r="H21" s="221">
        <v>6</v>
      </c>
      <c r="I21" s="221">
        <v>9</v>
      </c>
      <c r="J21" s="221">
        <v>6</v>
      </c>
      <c r="K21" s="221">
        <f t="shared" si="1"/>
        <v>0</v>
      </c>
      <c r="L21" s="222">
        <v>0</v>
      </c>
      <c r="M21" s="222">
        <v>0</v>
      </c>
      <c r="N21" s="222">
        <v>0</v>
      </c>
    </row>
    <row r="22" spans="1:14" ht="15.75" x14ac:dyDescent="0.25">
      <c r="A22" s="334">
        <v>21</v>
      </c>
      <c r="B22" s="218">
        <f t="shared" si="0"/>
        <v>47</v>
      </c>
      <c r="C22" s="216" t="s">
        <v>182</v>
      </c>
      <c r="D22" s="221">
        <v>3</v>
      </c>
      <c r="E22" s="333">
        <v>3</v>
      </c>
      <c r="F22" s="221">
        <v>9</v>
      </c>
      <c r="G22" s="221">
        <v>0</v>
      </c>
      <c r="H22" s="221">
        <v>0</v>
      </c>
      <c r="I22" s="221">
        <v>0</v>
      </c>
      <c r="J22" s="221">
        <v>0</v>
      </c>
      <c r="K22" s="221">
        <f t="shared" si="1"/>
        <v>32</v>
      </c>
      <c r="L22" s="222">
        <v>0</v>
      </c>
      <c r="M22" s="222">
        <v>0</v>
      </c>
      <c r="N22" s="222">
        <v>32</v>
      </c>
    </row>
    <row r="23" spans="1:14" ht="15.75" x14ac:dyDescent="0.25">
      <c r="A23" s="334">
        <v>22</v>
      </c>
      <c r="B23" s="218">
        <f t="shared" si="0"/>
        <v>42.67</v>
      </c>
      <c r="C23" s="216" t="s">
        <v>271</v>
      </c>
      <c r="D23" s="221">
        <v>0</v>
      </c>
      <c r="E23" s="333">
        <v>0</v>
      </c>
      <c r="F23" s="221">
        <v>6</v>
      </c>
      <c r="G23" s="221">
        <v>0</v>
      </c>
      <c r="H23" s="221">
        <v>0</v>
      </c>
      <c r="I23" s="221">
        <v>0</v>
      </c>
      <c r="J23" s="221">
        <v>0</v>
      </c>
      <c r="K23" s="221">
        <f t="shared" si="1"/>
        <v>36.67</v>
      </c>
      <c r="L23" s="222">
        <v>8</v>
      </c>
      <c r="M23" s="222">
        <v>8.67</v>
      </c>
      <c r="N23" s="222">
        <v>20</v>
      </c>
    </row>
    <row r="24" spans="1:14" ht="15.75" x14ac:dyDescent="0.25">
      <c r="A24" s="334">
        <v>23</v>
      </c>
      <c r="B24" s="218">
        <f t="shared" si="0"/>
        <v>42</v>
      </c>
      <c r="C24" s="216" t="s">
        <v>267</v>
      </c>
      <c r="D24" s="221">
        <v>9</v>
      </c>
      <c r="E24" s="333">
        <v>0</v>
      </c>
      <c r="F24" s="221">
        <v>6</v>
      </c>
      <c r="G24" s="221">
        <v>12</v>
      </c>
      <c r="H24" s="221">
        <v>0</v>
      </c>
      <c r="I24" s="221">
        <v>12</v>
      </c>
      <c r="J24" s="221">
        <v>3</v>
      </c>
      <c r="K24" s="221">
        <f t="shared" si="1"/>
        <v>0</v>
      </c>
      <c r="L24" s="222">
        <v>0</v>
      </c>
      <c r="M24" s="222">
        <v>0</v>
      </c>
      <c r="N24" s="222">
        <v>0</v>
      </c>
    </row>
    <row r="25" spans="1:14" ht="15.75" x14ac:dyDescent="0.25">
      <c r="A25" s="334">
        <v>24</v>
      </c>
      <c r="B25" s="218">
        <f t="shared" si="0"/>
        <v>42</v>
      </c>
      <c r="C25" s="216" t="s">
        <v>274</v>
      </c>
      <c r="D25" s="221">
        <v>9</v>
      </c>
      <c r="E25" s="333">
        <v>0</v>
      </c>
      <c r="F25" s="221">
        <v>3</v>
      </c>
      <c r="G25" s="221">
        <v>3</v>
      </c>
      <c r="H25" s="221">
        <v>0</v>
      </c>
      <c r="I25" s="221">
        <v>12</v>
      </c>
      <c r="J25" s="221">
        <v>0</v>
      </c>
      <c r="K25" s="221">
        <f t="shared" si="1"/>
        <v>15</v>
      </c>
      <c r="L25" s="222">
        <v>0</v>
      </c>
      <c r="M25" s="222">
        <v>3</v>
      </c>
      <c r="N25" s="222">
        <v>12</v>
      </c>
    </row>
    <row r="26" spans="1:14" ht="15.75" x14ac:dyDescent="0.25">
      <c r="A26" s="334">
        <v>25</v>
      </c>
      <c r="B26" s="218">
        <f t="shared" si="0"/>
        <v>39</v>
      </c>
      <c r="C26" s="216" t="s">
        <v>270</v>
      </c>
      <c r="D26" s="221">
        <v>0</v>
      </c>
      <c r="E26" s="333">
        <v>3</v>
      </c>
      <c r="F26" s="221">
        <v>0</v>
      </c>
      <c r="G26" s="221">
        <v>0</v>
      </c>
      <c r="H26" s="221">
        <v>0</v>
      </c>
      <c r="I26" s="221">
        <v>0</v>
      </c>
      <c r="J26" s="221">
        <v>0</v>
      </c>
      <c r="K26" s="221">
        <f t="shared" si="1"/>
        <v>36</v>
      </c>
      <c r="L26" s="222">
        <v>0</v>
      </c>
      <c r="M26" s="222">
        <v>0</v>
      </c>
      <c r="N26" s="222">
        <v>36</v>
      </c>
    </row>
    <row r="27" spans="1:14" ht="15.75" x14ac:dyDescent="0.25">
      <c r="A27" s="334">
        <v>26</v>
      </c>
      <c r="B27" s="218">
        <f t="shared" si="0"/>
        <v>37.17</v>
      </c>
      <c r="C27" s="216" t="s">
        <v>275</v>
      </c>
      <c r="D27" s="221">
        <v>0</v>
      </c>
      <c r="E27" s="333">
        <v>0</v>
      </c>
      <c r="F27" s="221">
        <v>0</v>
      </c>
      <c r="G27" s="221">
        <v>0</v>
      </c>
      <c r="H27" s="221">
        <v>7.5</v>
      </c>
      <c r="I27" s="221">
        <v>3</v>
      </c>
      <c r="J27" s="221">
        <v>9</v>
      </c>
      <c r="K27" s="221">
        <f t="shared" si="1"/>
        <v>17.670000000000002</v>
      </c>
      <c r="L27" s="222">
        <v>7</v>
      </c>
      <c r="M27" s="222">
        <v>10.67</v>
      </c>
      <c r="N27" s="222">
        <v>0</v>
      </c>
    </row>
    <row r="28" spans="1:14" ht="15.75" x14ac:dyDescent="0.25">
      <c r="A28" s="334">
        <v>27</v>
      </c>
      <c r="B28" s="218">
        <f t="shared" si="0"/>
        <v>27</v>
      </c>
      <c r="C28" s="216" t="s">
        <v>261</v>
      </c>
      <c r="D28" s="221">
        <v>0</v>
      </c>
      <c r="E28" s="333">
        <v>0</v>
      </c>
      <c r="F28" s="221">
        <v>0</v>
      </c>
      <c r="G28" s="221">
        <v>0</v>
      </c>
      <c r="H28" s="221">
        <v>0</v>
      </c>
      <c r="I28" s="221">
        <v>0</v>
      </c>
      <c r="J28" s="221">
        <v>27</v>
      </c>
      <c r="K28" s="221">
        <f t="shared" si="1"/>
        <v>0</v>
      </c>
      <c r="L28" s="222">
        <v>0</v>
      </c>
      <c r="M28" s="222">
        <v>0</v>
      </c>
      <c r="N28" s="222">
        <v>0</v>
      </c>
    </row>
    <row r="29" spans="1:14" ht="15.75" x14ac:dyDescent="0.25">
      <c r="A29" s="334">
        <v>28</v>
      </c>
      <c r="B29" s="218">
        <f t="shared" si="0"/>
        <v>21</v>
      </c>
      <c r="C29" s="216" t="s">
        <v>279</v>
      </c>
      <c r="D29" s="221">
        <v>0</v>
      </c>
      <c r="E29" s="333">
        <v>9</v>
      </c>
      <c r="F29" s="221">
        <v>12</v>
      </c>
      <c r="G29" s="221">
        <v>0</v>
      </c>
      <c r="H29" s="221">
        <v>0</v>
      </c>
      <c r="I29" s="221">
        <v>0</v>
      </c>
      <c r="J29" s="221">
        <v>0</v>
      </c>
      <c r="K29" s="221">
        <f t="shared" si="1"/>
        <v>0</v>
      </c>
      <c r="L29" s="222">
        <v>0</v>
      </c>
      <c r="M29" s="222">
        <v>0</v>
      </c>
      <c r="N29" s="222">
        <v>0</v>
      </c>
    </row>
    <row r="30" spans="1:14" ht="15.75" x14ac:dyDescent="0.25">
      <c r="A30" s="334">
        <v>29</v>
      </c>
      <c r="B30" s="218">
        <f t="shared" si="0"/>
        <v>12</v>
      </c>
      <c r="C30" s="216" t="s">
        <v>277</v>
      </c>
      <c r="D30" s="221">
        <v>0</v>
      </c>
      <c r="E30" s="333">
        <v>0</v>
      </c>
      <c r="F30" s="221">
        <v>3</v>
      </c>
      <c r="G30" s="221">
        <v>0</v>
      </c>
      <c r="H30" s="221">
        <v>0</v>
      </c>
      <c r="I30" s="221">
        <v>3</v>
      </c>
      <c r="J30" s="221">
        <v>6</v>
      </c>
      <c r="K30" s="221">
        <f t="shared" si="1"/>
        <v>0</v>
      </c>
      <c r="L30" s="222">
        <v>0</v>
      </c>
      <c r="M30" s="222">
        <v>0</v>
      </c>
      <c r="N30" s="222">
        <v>0</v>
      </c>
    </row>
    <row r="31" spans="1:14" ht="15.75" x14ac:dyDescent="0.25">
      <c r="A31" s="334">
        <v>30</v>
      </c>
      <c r="B31" s="218">
        <f t="shared" si="0"/>
        <v>12</v>
      </c>
      <c r="C31" s="216" t="s">
        <v>284</v>
      </c>
      <c r="D31" s="221">
        <v>0</v>
      </c>
      <c r="E31" s="333">
        <v>6</v>
      </c>
      <c r="F31" s="221">
        <v>0</v>
      </c>
      <c r="G31" s="221">
        <v>6</v>
      </c>
      <c r="H31" s="221">
        <v>0</v>
      </c>
      <c r="I31" s="221">
        <v>0</v>
      </c>
      <c r="J31" s="221">
        <v>0</v>
      </c>
      <c r="K31" s="221">
        <f t="shared" si="1"/>
        <v>0</v>
      </c>
      <c r="L31" s="222">
        <v>0</v>
      </c>
      <c r="M31" s="222">
        <v>0</v>
      </c>
      <c r="N31" s="222">
        <v>0</v>
      </c>
    </row>
    <row r="32" spans="1:14" ht="15.75" x14ac:dyDescent="0.25">
      <c r="A32" s="334">
        <v>31</v>
      </c>
      <c r="B32" s="218">
        <f t="shared" si="0"/>
        <v>6</v>
      </c>
      <c r="C32" s="216" t="s">
        <v>272</v>
      </c>
      <c r="D32" s="221">
        <v>3</v>
      </c>
      <c r="E32" s="333">
        <v>0</v>
      </c>
      <c r="F32" s="221">
        <v>0</v>
      </c>
      <c r="G32" s="221">
        <v>3</v>
      </c>
      <c r="H32" s="221">
        <v>0</v>
      </c>
      <c r="I32" s="221">
        <v>0</v>
      </c>
      <c r="J32" s="221">
        <v>0</v>
      </c>
      <c r="K32" s="221">
        <f t="shared" si="1"/>
        <v>0</v>
      </c>
      <c r="L32" s="222">
        <v>0</v>
      </c>
      <c r="M32" s="222">
        <v>0</v>
      </c>
      <c r="N32" s="222">
        <v>0</v>
      </c>
    </row>
    <row r="33" spans="1:19" ht="15.75" x14ac:dyDescent="0.25">
      <c r="A33" s="334">
        <v>32</v>
      </c>
      <c r="B33" s="218">
        <f t="shared" si="0"/>
        <v>6</v>
      </c>
      <c r="C33" s="216" t="s">
        <v>280</v>
      </c>
      <c r="D33" s="221">
        <v>0</v>
      </c>
      <c r="E33" s="333">
        <v>0</v>
      </c>
      <c r="F33" s="221">
        <v>3</v>
      </c>
      <c r="G33" s="221">
        <v>0</v>
      </c>
      <c r="H33" s="221">
        <v>0</v>
      </c>
      <c r="I33" s="221">
        <v>0</v>
      </c>
      <c r="J33" s="221">
        <v>3</v>
      </c>
      <c r="K33" s="221">
        <f t="shared" si="1"/>
        <v>0</v>
      </c>
      <c r="L33" s="222">
        <v>0</v>
      </c>
      <c r="M33" s="222">
        <v>0</v>
      </c>
      <c r="N33" s="222">
        <v>0</v>
      </c>
    </row>
    <row r="34" spans="1:19" s="61" customFormat="1" ht="15.75" x14ac:dyDescent="0.25">
      <c r="A34" s="334">
        <v>33</v>
      </c>
      <c r="B34" s="218">
        <f t="shared" si="0"/>
        <v>6</v>
      </c>
      <c r="C34" s="217" t="s">
        <v>296</v>
      </c>
      <c r="D34" s="221">
        <v>0</v>
      </c>
      <c r="E34" s="333">
        <v>6</v>
      </c>
      <c r="F34" s="221">
        <v>0</v>
      </c>
      <c r="G34" s="221">
        <v>0</v>
      </c>
      <c r="H34" s="221">
        <v>0</v>
      </c>
      <c r="I34" s="221">
        <v>0</v>
      </c>
      <c r="J34" s="221">
        <v>0</v>
      </c>
      <c r="K34" s="221">
        <f t="shared" si="1"/>
        <v>0</v>
      </c>
      <c r="L34" s="222">
        <v>0</v>
      </c>
      <c r="M34" s="222">
        <v>0</v>
      </c>
      <c r="N34" s="222">
        <v>0</v>
      </c>
      <c r="O34"/>
      <c r="P34"/>
      <c r="Q34"/>
      <c r="R34"/>
      <c r="S34"/>
    </row>
    <row r="35" spans="1:19" ht="15.75" x14ac:dyDescent="0.25">
      <c r="A35" s="334">
        <v>34</v>
      </c>
      <c r="B35" s="218">
        <f t="shared" si="0"/>
        <v>3</v>
      </c>
      <c r="C35" s="216" t="s">
        <v>276</v>
      </c>
      <c r="D35" s="221">
        <v>0</v>
      </c>
      <c r="E35" s="333">
        <v>0</v>
      </c>
      <c r="F35" s="221">
        <v>3</v>
      </c>
      <c r="G35" s="221">
        <v>0</v>
      </c>
      <c r="H35" s="221">
        <v>0</v>
      </c>
      <c r="I35" s="221">
        <v>0</v>
      </c>
      <c r="J35" s="221">
        <v>0</v>
      </c>
      <c r="K35" s="221">
        <f t="shared" si="1"/>
        <v>0</v>
      </c>
      <c r="L35" s="222">
        <v>0</v>
      </c>
      <c r="M35" s="222">
        <v>0</v>
      </c>
      <c r="N35" s="222">
        <v>0</v>
      </c>
      <c r="S35" s="61"/>
    </row>
    <row r="36" spans="1:19" x14ac:dyDescent="0.25">
      <c r="C36" s="216"/>
    </row>
    <row r="37" spans="1:19" x14ac:dyDescent="0.25">
      <c r="C37" s="216"/>
    </row>
    <row r="38" spans="1:19" x14ac:dyDescent="0.25">
      <c r="C38" s="216"/>
    </row>
    <row r="39" spans="1:19" x14ac:dyDescent="0.25">
      <c r="C39" s="216"/>
    </row>
    <row r="40" spans="1:19" x14ac:dyDescent="0.25">
      <c r="C40" s="216"/>
    </row>
    <row r="41" spans="1:19" x14ac:dyDescent="0.25">
      <c r="C41" s="216"/>
    </row>
    <row r="42" spans="1:19" x14ac:dyDescent="0.25">
      <c r="C42" s="216"/>
    </row>
    <row r="43" spans="1:19" x14ac:dyDescent="0.25">
      <c r="C43" s="216"/>
    </row>
    <row r="44" spans="1:19" x14ac:dyDescent="0.25">
      <c r="C44" s="216"/>
    </row>
    <row r="45" spans="1:19" x14ac:dyDescent="0.25">
      <c r="C45" s="216"/>
    </row>
    <row r="46" spans="1:19" x14ac:dyDescent="0.25">
      <c r="C46" s="216"/>
    </row>
    <row r="47" spans="1:19" x14ac:dyDescent="0.25">
      <c r="C47" s="216"/>
    </row>
    <row r="48" spans="1:19" x14ac:dyDescent="0.25">
      <c r="C48" s="216"/>
    </row>
    <row r="49" spans="3:3" x14ac:dyDescent="0.25">
      <c r="C49" s="216"/>
    </row>
    <row r="50" spans="3:3" x14ac:dyDescent="0.25">
      <c r="C50" s="216"/>
    </row>
    <row r="51" spans="3:3" x14ac:dyDescent="0.25">
      <c r="C51" s="216"/>
    </row>
    <row r="52" spans="3:3" x14ac:dyDescent="0.25">
      <c r="C52" s="216"/>
    </row>
    <row r="53" spans="3:3" x14ac:dyDescent="0.25">
      <c r="C53" s="216"/>
    </row>
    <row r="54" spans="3:3" x14ac:dyDescent="0.25">
      <c r="C54" s="216"/>
    </row>
    <row r="55" spans="3:3" x14ac:dyDescent="0.25">
      <c r="C55" s="216"/>
    </row>
    <row r="56" spans="3:3" x14ac:dyDescent="0.25">
      <c r="C56" s="216"/>
    </row>
    <row r="57" spans="3:3" x14ac:dyDescent="0.25">
      <c r="C57" s="216"/>
    </row>
    <row r="58" spans="3:3" x14ac:dyDescent="0.25">
      <c r="C58" s="216"/>
    </row>
    <row r="59" spans="3:3" x14ac:dyDescent="0.25">
      <c r="C59" s="216"/>
    </row>
    <row r="60" spans="3:3" x14ac:dyDescent="0.25">
      <c r="C60" s="216"/>
    </row>
    <row r="61" spans="3:3" x14ac:dyDescent="0.25">
      <c r="C61" s="216"/>
    </row>
  </sheetData>
  <autoFilter ref="A1:S1" xr:uid="{78B2CF65-3A3E-4575-BB19-5DA1B26DB727}">
    <sortState xmlns:xlrd2="http://schemas.microsoft.com/office/spreadsheetml/2017/richdata2" ref="A2:S35">
      <sortCondition descending="1" ref="B1"/>
    </sortState>
  </autoFilter>
  <sortState xmlns:xlrd2="http://schemas.microsoft.com/office/spreadsheetml/2017/richdata2" ref="C2:C61">
    <sortCondition ref="C2:C61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545F6E-A903-4EE0-9652-875E6B500C94}">
  <dimension ref="A1:O113"/>
  <sheetViews>
    <sheetView showGridLines="0" zoomScaleNormal="100" workbookViewId="0">
      <pane ySplit="1" topLeftCell="A2" activePane="bottomLeft" state="frozen"/>
      <selection pane="bottomLeft" activeCell="J22" sqref="J22"/>
    </sheetView>
  </sheetViews>
  <sheetFormatPr defaultColWidth="8.7109375" defaultRowHeight="17.100000000000001" customHeight="1" x14ac:dyDescent="0.25"/>
  <cols>
    <col min="1" max="1" width="3.85546875" style="5" bestFit="1" customWidth="1"/>
    <col min="2" max="2" width="20.42578125" style="10" bestFit="1" customWidth="1"/>
    <col min="3" max="3" width="9.140625" style="2" customWidth="1"/>
    <col min="4" max="4" width="9.140625" style="1" customWidth="1"/>
    <col min="5" max="5" width="9.140625" style="2" customWidth="1"/>
    <col min="6" max="8" width="9.140625" style="6" customWidth="1"/>
    <col min="9" max="9" width="9.140625" style="2" customWidth="1"/>
    <col min="10" max="10" width="13.42578125" style="261" bestFit="1" customWidth="1"/>
    <col min="11" max="11" width="14.140625" style="258" bestFit="1" customWidth="1"/>
    <col min="12" max="12" width="12.7109375" style="258" bestFit="1" customWidth="1"/>
    <col min="13" max="13" width="29.85546875" style="259" bestFit="1" customWidth="1"/>
    <col min="14" max="14" width="22.28515625" style="260" bestFit="1" customWidth="1"/>
    <col min="15" max="15" width="14.5703125" style="7" customWidth="1"/>
    <col min="16" max="16" width="10.5703125" style="7" customWidth="1"/>
    <col min="17" max="16384" width="8.7109375" style="7"/>
  </cols>
  <sheetData>
    <row r="1" spans="1:15" s="3" customFormat="1" ht="17.100000000000001" customHeight="1" x14ac:dyDescent="0.25">
      <c r="A1" s="65" t="s">
        <v>177</v>
      </c>
      <c r="B1" s="66" t="s">
        <v>0</v>
      </c>
      <c r="C1" s="67" t="s">
        <v>143</v>
      </c>
      <c r="D1" s="68" t="s">
        <v>141</v>
      </c>
      <c r="E1" s="67" t="s">
        <v>144</v>
      </c>
      <c r="F1" s="3" t="s">
        <v>199</v>
      </c>
      <c r="G1" s="3" t="s">
        <v>202</v>
      </c>
      <c r="H1" s="3" t="s">
        <v>253</v>
      </c>
      <c r="I1" s="3" t="s">
        <v>254</v>
      </c>
      <c r="J1" s="248" t="s">
        <v>142</v>
      </c>
      <c r="K1" s="249" t="s">
        <v>1</v>
      </c>
      <c r="L1" s="249" t="s">
        <v>2</v>
      </c>
      <c r="M1" s="250" t="s">
        <v>3</v>
      </c>
      <c r="N1" s="251" t="s">
        <v>0</v>
      </c>
      <c r="O1" s="8"/>
    </row>
    <row r="2" spans="1:15" s="14" customFormat="1" ht="17.100000000000001" customHeight="1" thickBot="1" x14ac:dyDescent="0.3">
      <c r="A2" s="4"/>
      <c r="B2" s="9" t="s">
        <v>183</v>
      </c>
      <c r="C2" s="11">
        <f t="shared" ref="C2:I2" si="0">SUM(C3:C93)</f>
        <v>664</v>
      </c>
      <c r="D2" s="11">
        <f t="shared" si="0"/>
        <v>1520</v>
      </c>
      <c r="E2" s="11">
        <f t="shared" si="0"/>
        <v>591</v>
      </c>
      <c r="F2" s="11">
        <f t="shared" si="0"/>
        <v>690</v>
      </c>
      <c r="G2" s="12">
        <f t="shared" si="0"/>
        <v>544</v>
      </c>
      <c r="H2" s="11">
        <f t="shared" si="0"/>
        <v>637</v>
      </c>
      <c r="I2" s="11">
        <f t="shared" si="0"/>
        <v>620</v>
      </c>
      <c r="J2" s="295"/>
      <c r="K2" s="296"/>
      <c r="L2" s="296"/>
      <c r="M2" s="297"/>
      <c r="N2" s="298" t="s">
        <v>183</v>
      </c>
      <c r="O2" s="13"/>
    </row>
    <row r="3" spans="1:15" s="21" customFormat="1" ht="17.100000000000001" customHeight="1" x14ac:dyDescent="0.25">
      <c r="A3" s="138">
        <v>1</v>
      </c>
      <c r="B3" s="21" t="s">
        <v>175</v>
      </c>
      <c r="C3" s="139">
        <v>20</v>
      </c>
      <c r="D3" s="139">
        <v>40</v>
      </c>
      <c r="E3" s="139">
        <v>20</v>
      </c>
      <c r="F3" s="139">
        <v>20</v>
      </c>
      <c r="G3" s="139">
        <v>20</v>
      </c>
      <c r="H3" s="139">
        <v>20</v>
      </c>
      <c r="I3" s="139">
        <v>20</v>
      </c>
      <c r="J3" s="277">
        <f>SUM(C3:I3)</f>
        <v>160</v>
      </c>
      <c r="K3" s="148" t="s">
        <v>157</v>
      </c>
      <c r="L3" s="149" t="s">
        <v>4</v>
      </c>
      <c r="M3" s="282" t="s">
        <v>5</v>
      </c>
      <c r="N3" s="271" t="s">
        <v>175</v>
      </c>
      <c r="O3" s="226"/>
    </row>
    <row r="4" spans="1:15" s="21" customFormat="1" ht="17.100000000000001" customHeight="1" x14ac:dyDescent="0.25">
      <c r="A4" s="138">
        <v>2</v>
      </c>
      <c r="B4" s="21" t="s">
        <v>175</v>
      </c>
      <c r="C4" s="139">
        <v>15</v>
      </c>
      <c r="D4" s="139">
        <v>30</v>
      </c>
      <c r="E4" s="139">
        <v>12</v>
      </c>
      <c r="F4" s="139">
        <v>8</v>
      </c>
      <c r="G4" s="139">
        <v>15</v>
      </c>
      <c r="H4" s="139">
        <v>12</v>
      </c>
      <c r="I4" s="139">
        <v>15</v>
      </c>
      <c r="J4" s="283">
        <f>SUM(C4:I4)</f>
        <v>107</v>
      </c>
      <c r="K4" s="155" t="s">
        <v>9</v>
      </c>
      <c r="L4" s="156" t="s">
        <v>10</v>
      </c>
      <c r="M4" s="212" t="s">
        <v>11</v>
      </c>
      <c r="N4" s="273" t="s">
        <v>175</v>
      </c>
      <c r="O4" s="226"/>
    </row>
    <row r="5" spans="1:15" s="21" customFormat="1" ht="17.100000000000001" customHeight="1" x14ac:dyDescent="0.25">
      <c r="A5" s="138">
        <v>3</v>
      </c>
      <c r="B5" s="21" t="s">
        <v>175</v>
      </c>
      <c r="C5" s="139">
        <v>10</v>
      </c>
      <c r="D5" s="139">
        <v>24</v>
      </c>
      <c r="E5" s="139">
        <v>8</v>
      </c>
      <c r="F5" s="139">
        <v>3</v>
      </c>
      <c r="G5" s="139">
        <v>12</v>
      </c>
      <c r="H5" s="139">
        <v>8</v>
      </c>
      <c r="I5" s="139">
        <v>12</v>
      </c>
      <c r="J5" s="294">
        <f>SUM(C5:I5)</f>
        <v>77</v>
      </c>
      <c r="K5" s="156" t="s">
        <v>15</v>
      </c>
      <c r="L5" s="156" t="s">
        <v>16</v>
      </c>
      <c r="M5" s="212" t="s">
        <v>17</v>
      </c>
      <c r="N5" s="273" t="s">
        <v>175</v>
      </c>
      <c r="O5" s="226"/>
    </row>
    <row r="6" spans="1:15" s="35" customFormat="1" ht="17.100000000000001" customHeight="1" x14ac:dyDescent="0.25">
      <c r="A6" s="31">
        <v>4</v>
      </c>
      <c r="B6" s="35" t="s">
        <v>175</v>
      </c>
      <c r="C6" s="45">
        <v>8</v>
      </c>
      <c r="D6" s="45">
        <v>12</v>
      </c>
      <c r="E6" s="45">
        <v>12</v>
      </c>
      <c r="F6" s="45">
        <v>8</v>
      </c>
      <c r="G6" s="45">
        <v>12</v>
      </c>
      <c r="H6" s="45">
        <v>8</v>
      </c>
      <c r="I6" s="34">
        <v>12</v>
      </c>
      <c r="J6" s="335">
        <f>SUM(C6:I6)</f>
        <v>72</v>
      </c>
      <c r="K6" s="119" t="s">
        <v>123</v>
      </c>
      <c r="L6" s="119" t="s">
        <v>125</v>
      </c>
      <c r="M6" s="120" t="s">
        <v>11</v>
      </c>
      <c r="N6" s="274" t="s">
        <v>175</v>
      </c>
      <c r="O6" s="227"/>
    </row>
    <row r="7" spans="1:15" s="32" customFormat="1" ht="17.100000000000001" customHeight="1" x14ac:dyDescent="0.25">
      <c r="A7" s="31">
        <v>6</v>
      </c>
      <c r="B7" s="32" t="s">
        <v>175</v>
      </c>
      <c r="C7" s="19">
        <v>12</v>
      </c>
      <c r="D7" s="19">
        <v>20</v>
      </c>
      <c r="E7" s="19">
        <v>3</v>
      </c>
      <c r="F7" s="19">
        <v>8</v>
      </c>
      <c r="G7" s="19">
        <v>0</v>
      </c>
      <c r="H7" s="19">
        <v>12</v>
      </c>
      <c r="I7" s="33">
        <v>8</v>
      </c>
      <c r="J7" s="335">
        <f>SUM(C7:I7)</f>
        <v>63</v>
      </c>
      <c r="K7" s="119" t="s">
        <v>18</v>
      </c>
      <c r="L7" s="119" t="s">
        <v>19</v>
      </c>
      <c r="M7" s="120" t="s">
        <v>20</v>
      </c>
      <c r="N7" s="274" t="s">
        <v>175</v>
      </c>
      <c r="O7" s="228"/>
    </row>
    <row r="8" spans="1:15" s="32" customFormat="1" ht="17.100000000000001" customHeight="1" x14ac:dyDescent="0.25">
      <c r="A8" s="31">
        <v>5</v>
      </c>
      <c r="B8" s="32" t="s">
        <v>175</v>
      </c>
      <c r="C8" s="19">
        <v>0</v>
      </c>
      <c r="D8" s="19">
        <v>16</v>
      </c>
      <c r="E8" s="19">
        <v>8</v>
      </c>
      <c r="F8" s="19">
        <v>12</v>
      </c>
      <c r="G8" s="19">
        <v>8</v>
      </c>
      <c r="H8" s="19">
        <v>8</v>
      </c>
      <c r="I8" s="33">
        <v>8</v>
      </c>
      <c r="J8" s="335">
        <f>SUM(C8:I8)</f>
        <v>60</v>
      </c>
      <c r="K8" s="119" t="s">
        <v>121</v>
      </c>
      <c r="L8" s="119" t="s">
        <v>118</v>
      </c>
      <c r="M8" s="120" t="s">
        <v>40</v>
      </c>
      <c r="N8" s="274" t="s">
        <v>175</v>
      </c>
      <c r="O8" s="228"/>
    </row>
    <row r="9" spans="1:15" s="32" customFormat="1" ht="17.100000000000001" customHeight="1" x14ac:dyDescent="0.25">
      <c r="A9" s="31">
        <v>8</v>
      </c>
      <c r="B9" s="32" t="s">
        <v>175</v>
      </c>
      <c r="C9" s="19">
        <v>0</v>
      </c>
      <c r="D9" s="19">
        <v>0</v>
      </c>
      <c r="E9" s="19">
        <v>8</v>
      </c>
      <c r="F9" s="19">
        <v>15</v>
      </c>
      <c r="G9" s="19">
        <v>0</v>
      </c>
      <c r="H9" s="19">
        <v>15</v>
      </c>
      <c r="I9" s="33">
        <v>8</v>
      </c>
      <c r="J9" s="335">
        <f>SUM(C9:I9)</f>
        <v>46</v>
      </c>
      <c r="K9" s="119" t="s">
        <v>127</v>
      </c>
      <c r="L9" s="119" t="s">
        <v>128</v>
      </c>
      <c r="M9" s="120" t="s">
        <v>5</v>
      </c>
      <c r="N9" s="274" t="s">
        <v>175</v>
      </c>
      <c r="O9" s="228"/>
    </row>
    <row r="10" spans="1:15" s="32" customFormat="1" ht="17.100000000000001" customHeight="1" x14ac:dyDescent="0.25">
      <c r="A10" s="31">
        <v>7</v>
      </c>
      <c r="B10" s="32" t="s">
        <v>175</v>
      </c>
      <c r="C10" s="19">
        <v>5</v>
      </c>
      <c r="D10" s="19">
        <v>8</v>
      </c>
      <c r="E10" s="19">
        <v>3</v>
      </c>
      <c r="F10" s="19">
        <v>8</v>
      </c>
      <c r="G10" s="19">
        <v>0</v>
      </c>
      <c r="H10" s="19">
        <v>8</v>
      </c>
      <c r="I10" s="33">
        <v>8</v>
      </c>
      <c r="J10" s="335">
        <f>SUM(C10:I10)</f>
        <v>40</v>
      </c>
      <c r="K10" s="119" t="s">
        <v>181</v>
      </c>
      <c r="L10" s="119" t="s">
        <v>163</v>
      </c>
      <c r="M10" s="120" t="s">
        <v>182</v>
      </c>
      <c r="N10" s="274" t="s">
        <v>175</v>
      </c>
      <c r="O10" s="228"/>
    </row>
    <row r="11" spans="1:15" s="32" customFormat="1" ht="17.100000000000001" customHeight="1" x14ac:dyDescent="0.25">
      <c r="A11" s="31">
        <v>9</v>
      </c>
      <c r="B11" s="32" t="s">
        <v>175</v>
      </c>
      <c r="C11" s="19">
        <v>6</v>
      </c>
      <c r="D11" s="19">
        <v>10</v>
      </c>
      <c r="E11" s="19">
        <v>3</v>
      </c>
      <c r="F11" s="19">
        <v>0</v>
      </c>
      <c r="G11" s="19">
        <v>0</v>
      </c>
      <c r="H11" s="19">
        <v>0</v>
      </c>
      <c r="I11" s="33">
        <v>0</v>
      </c>
      <c r="J11" s="335">
        <f>SUM(C11:I11)</f>
        <v>19</v>
      </c>
      <c r="K11" s="119" t="s">
        <v>12</v>
      </c>
      <c r="L11" s="119" t="s">
        <v>13</v>
      </c>
      <c r="M11" s="120" t="s">
        <v>14</v>
      </c>
      <c r="N11" s="274" t="s">
        <v>175</v>
      </c>
      <c r="O11" s="228"/>
    </row>
    <row r="12" spans="1:15" s="35" customFormat="1" ht="17.100000000000001" customHeight="1" thickBot="1" x14ac:dyDescent="0.3">
      <c r="A12" s="105">
        <v>10</v>
      </c>
      <c r="B12" s="35" t="s">
        <v>175</v>
      </c>
      <c r="C12" s="45">
        <v>0</v>
      </c>
      <c r="D12" s="45">
        <v>6</v>
      </c>
      <c r="E12" s="45">
        <v>0</v>
      </c>
      <c r="F12" s="45">
        <v>0</v>
      </c>
      <c r="G12" s="45">
        <v>0</v>
      </c>
      <c r="H12" s="45">
        <v>0</v>
      </c>
      <c r="I12" s="34">
        <v>0</v>
      </c>
      <c r="J12" s="336">
        <f>SUM(C12:I12)</f>
        <v>6</v>
      </c>
      <c r="K12" s="130" t="s">
        <v>179</v>
      </c>
      <c r="L12" s="130" t="s">
        <v>180</v>
      </c>
      <c r="M12" s="131" t="s">
        <v>14</v>
      </c>
      <c r="N12" s="276" t="s">
        <v>175</v>
      </c>
      <c r="O12" s="227"/>
    </row>
    <row r="13" spans="1:15" s="145" customFormat="1" ht="17.100000000000001" customHeight="1" x14ac:dyDescent="0.25">
      <c r="A13" s="144">
        <v>12</v>
      </c>
      <c r="B13" s="145" t="s">
        <v>173</v>
      </c>
      <c r="C13" s="146">
        <v>15</v>
      </c>
      <c r="D13" s="146">
        <v>30</v>
      </c>
      <c r="E13" s="146">
        <v>20</v>
      </c>
      <c r="F13" s="146">
        <v>20</v>
      </c>
      <c r="G13" s="146">
        <v>20</v>
      </c>
      <c r="H13" s="146">
        <v>15</v>
      </c>
      <c r="I13" s="146">
        <v>20</v>
      </c>
      <c r="J13" s="277">
        <f>SUM(C13:I13)</f>
        <v>140</v>
      </c>
      <c r="K13" s="148" t="s">
        <v>21</v>
      </c>
      <c r="L13" s="149" t="s">
        <v>23</v>
      </c>
      <c r="M13" s="150" t="s">
        <v>14</v>
      </c>
      <c r="N13" s="278" t="s">
        <v>173</v>
      </c>
      <c r="O13" s="229"/>
    </row>
    <row r="14" spans="1:15" s="152" customFormat="1" ht="17.100000000000001" customHeight="1" x14ac:dyDescent="0.25">
      <c r="A14" s="151">
        <v>11</v>
      </c>
      <c r="B14" s="152" t="s">
        <v>173</v>
      </c>
      <c r="C14" s="153">
        <v>20</v>
      </c>
      <c r="D14" s="153">
        <v>40</v>
      </c>
      <c r="E14" s="153">
        <v>15</v>
      </c>
      <c r="F14" s="153">
        <v>12</v>
      </c>
      <c r="G14" s="153">
        <v>15</v>
      </c>
      <c r="H14" s="153">
        <v>20</v>
      </c>
      <c r="I14" s="153">
        <v>15</v>
      </c>
      <c r="J14" s="283">
        <f>SUM(C14:I14)</f>
        <v>137</v>
      </c>
      <c r="K14" s="155" t="s">
        <v>30</v>
      </c>
      <c r="L14" s="156" t="s">
        <v>31</v>
      </c>
      <c r="M14" s="157" t="s">
        <v>287</v>
      </c>
      <c r="N14" s="279" t="s">
        <v>173</v>
      </c>
      <c r="O14" s="230"/>
    </row>
    <row r="15" spans="1:15" s="152" customFormat="1" ht="17.100000000000001" customHeight="1" x14ac:dyDescent="0.25">
      <c r="A15" s="151">
        <v>13</v>
      </c>
      <c r="B15" s="152" t="s">
        <v>173</v>
      </c>
      <c r="C15" s="153">
        <v>12</v>
      </c>
      <c r="D15" s="153">
        <v>20</v>
      </c>
      <c r="E15" s="153">
        <v>8</v>
      </c>
      <c r="F15" s="153">
        <v>15</v>
      </c>
      <c r="G15" s="153">
        <v>12</v>
      </c>
      <c r="H15" s="153">
        <v>12</v>
      </c>
      <c r="I15" s="153">
        <v>12</v>
      </c>
      <c r="J15" s="283">
        <f>SUM(C15:I15)</f>
        <v>91</v>
      </c>
      <c r="K15" s="155" t="s">
        <v>21</v>
      </c>
      <c r="L15" s="156" t="s">
        <v>22</v>
      </c>
      <c r="M15" s="157" t="s">
        <v>14</v>
      </c>
      <c r="N15" s="279" t="s">
        <v>173</v>
      </c>
      <c r="O15" s="230"/>
    </row>
    <row r="16" spans="1:15" s="116" customFormat="1" ht="17.100000000000001" customHeight="1" x14ac:dyDescent="0.25">
      <c r="A16" s="125">
        <v>14</v>
      </c>
      <c r="B16" s="116" t="s">
        <v>173</v>
      </c>
      <c r="C16" s="117">
        <v>10</v>
      </c>
      <c r="D16" s="117">
        <v>24</v>
      </c>
      <c r="E16" s="117">
        <v>10</v>
      </c>
      <c r="F16" s="117">
        <v>0</v>
      </c>
      <c r="G16" s="117">
        <v>0</v>
      </c>
      <c r="H16" s="117">
        <v>12</v>
      </c>
      <c r="I16" s="118">
        <v>12</v>
      </c>
      <c r="J16" s="335">
        <f>SUM(C16:I16)</f>
        <v>68</v>
      </c>
      <c r="K16" s="119" t="s">
        <v>25</v>
      </c>
      <c r="L16" s="119" t="s">
        <v>26</v>
      </c>
      <c r="M16" s="120" t="s">
        <v>17</v>
      </c>
      <c r="N16" s="274" t="s">
        <v>173</v>
      </c>
      <c r="O16" s="231"/>
    </row>
    <row r="17" spans="1:15" s="116" customFormat="1" ht="17.100000000000001" customHeight="1" x14ac:dyDescent="0.25">
      <c r="A17" s="125">
        <v>15</v>
      </c>
      <c r="B17" s="116" t="s">
        <v>173</v>
      </c>
      <c r="C17" s="117">
        <v>0</v>
      </c>
      <c r="D17" s="117">
        <v>16</v>
      </c>
      <c r="E17" s="117">
        <v>8</v>
      </c>
      <c r="F17" s="117">
        <v>8</v>
      </c>
      <c r="G17" s="117">
        <v>0</v>
      </c>
      <c r="H17" s="117">
        <v>8</v>
      </c>
      <c r="I17" s="118">
        <v>8</v>
      </c>
      <c r="J17" s="335">
        <f>SUM(C17:I17)</f>
        <v>48</v>
      </c>
      <c r="K17" s="119" t="s">
        <v>27</v>
      </c>
      <c r="L17" s="119" t="s">
        <v>28</v>
      </c>
      <c r="M17" s="120" t="s">
        <v>29</v>
      </c>
      <c r="N17" s="274" t="s">
        <v>173</v>
      </c>
      <c r="O17" s="231"/>
    </row>
    <row r="18" spans="1:15" s="116" customFormat="1" ht="17.100000000000001" customHeight="1" x14ac:dyDescent="0.25">
      <c r="A18" s="125">
        <v>16</v>
      </c>
      <c r="B18" s="116" t="s">
        <v>173</v>
      </c>
      <c r="C18" s="117">
        <v>0</v>
      </c>
      <c r="D18" s="117">
        <v>0</v>
      </c>
      <c r="E18" s="117">
        <v>8</v>
      </c>
      <c r="F18" s="117">
        <v>8</v>
      </c>
      <c r="G18" s="117">
        <v>12</v>
      </c>
      <c r="H18" s="117">
        <v>0</v>
      </c>
      <c r="I18" s="118">
        <v>0</v>
      </c>
      <c r="J18" s="335">
        <f>SUM(C18:I18)</f>
        <v>28</v>
      </c>
      <c r="K18" s="119" t="s">
        <v>196</v>
      </c>
      <c r="L18" s="119" t="s">
        <v>197</v>
      </c>
      <c r="M18" s="120" t="s">
        <v>54</v>
      </c>
      <c r="N18" s="274" t="s">
        <v>173</v>
      </c>
      <c r="O18" s="231"/>
    </row>
    <row r="19" spans="1:15" s="127" customFormat="1" ht="17.100000000000001" customHeight="1" thickBot="1" x14ac:dyDescent="0.3">
      <c r="A19" s="126">
        <v>17</v>
      </c>
      <c r="B19" s="127" t="s">
        <v>173</v>
      </c>
      <c r="C19" s="128">
        <v>8</v>
      </c>
      <c r="D19" s="128">
        <v>0</v>
      </c>
      <c r="E19" s="128">
        <v>0</v>
      </c>
      <c r="F19" s="128">
        <v>8</v>
      </c>
      <c r="G19" s="128">
        <v>0</v>
      </c>
      <c r="H19" s="128">
        <v>0</v>
      </c>
      <c r="I19" s="129">
        <v>0</v>
      </c>
      <c r="J19" s="336">
        <f>SUM(C19:I19)</f>
        <v>16</v>
      </c>
      <c r="K19" s="130" t="s">
        <v>184</v>
      </c>
      <c r="L19" s="130" t="s">
        <v>24</v>
      </c>
      <c r="M19" s="131" t="s">
        <v>5</v>
      </c>
      <c r="N19" s="276" t="s">
        <v>173</v>
      </c>
      <c r="O19" s="232"/>
    </row>
    <row r="20" spans="1:15" s="132" customFormat="1" ht="17.100000000000001" customHeight="1" x14ac:dyDescent="0.25">
      <c r="A20" s="140">
        <v>18</v>
      </c>
      <c r="B20" s="132" t="s">
        <v>174</v>
      </c>
      <c r="C20" s="141">
        <v>20</v>
      </c>
      <c r="D20" s="141">
        <v>40</v>
      </c>
      <c r="E20" s="141">
        <v>8</v>
      </c>
      <c r="F20" s="141">
        <v>15</v>
      </c>
      <c r="G20" s="141">
        <v>20</v>
      </c>
      <c r="H20" s="141">
        <v>15</v>
      </c>
      <c r="I20" s="141">
        <v>20</v>
      </c>
      <c r="J20" s="277">
        <f>SUM(C20:I20)</f>
        <v>138</v>
      </c>
      <c r="K20" s="148" t="s">
        <v>48</v>
      </c>
      <c r="L20" s="149" t="s">
        <v>49</v>
      </c>
      <c r="M20" s="293" t="s">
        <v>29</v>
      </c>
      <c r="N20" s="278" t="s">
        <v>174</v>
      </c>
      <c r="O20" s="233"/>
    </row>
    <row r="21" spans="1:15" s="133" customFormat="1" ht="17.100000000000001" customHeight="1" x14ac:dyDescent="0.25">
      <c r="A21" s="142">
        <v>19</v>
      </c>
      <c r="B21" s="133" t="s">
        <v>174</v>
      </c>
      <c r="C21" s="143">
        <v>15</v>
      </c>
      <c r="D21" s="143">
        <v>24</v>
      </c>
      <c r="E21" s="143">
        <v>20</v>
      </c>
      <c r="F21" s="143">
        <v>8</v>
      </c>
      <c r="G21" s="143">
        <v>15</v>
      </c>
      <c r="H21" s="143">
        <v>20</v>
      </c>
      <c r="I21" s="143">
        <v>15</v>
      </c>
      <c r="J21" s="283">
        <f>SUM(C21:I21)</f>
        <v>117</v>
      </c>
      <c r="K21" s="155" t="s">
        <v>157</v>
      </c>
      <c r="L21" s="156" t="s">
        <v>37</v>
      </c>
      <c r="M21" s="252" t="s">
        <v>5</v>
      </c>
      <c r="N21" s="279" t="s">
        <v>174</v>
      </c>
      <c r="O21" s="234"/>
    </row>
    <row r="22" spans="1:15" s="133" customFormat="1" ht="17.100000000000001" customHeight="1" x14ac:dyDescent="0.25">
      <c r="A22" s="142">
        <v>22</v>
      </c>
      <c r="B22" s="133" t="s">
        <v>174</v>
      </c>
      <c r="C22" s="143">
        <v>0</v>
      </c>
      <c r="D22" s="143">
        <v>12</v>
      </c>
      <c r="E22" s="143">
        <v>8</v>
      </c>
      <c r="F22" s="143">
        <v>12</v>
      </c>
      <c r="G22" s="143">
        <v>12</v>
      </c>
      <c r="H22" s="143">
        <v>12</v>
      </c>
      <c r="I22" s="143">
        <v>12</v>
      </c>
      <c r="J22" s="294">
        <f>SUM(C22:I22)</f>
        <v>68</v>
      </c>
      <c r="K22" s="156" t="s">
        <v>34</v>
      </c>
      <c r="L22" s="156" t="s">
        <v>35</v>
      </c>
      <c r="M22" s="252" t="s">
        <v>5</v>
      </c>
      <c r="N22" s="279" t="s">
        <v>174</v>
      </c>
      <c r="O22" s="234"/>
    </row>
    <row r="23" spans="1:15" s="32" customFormat="1" ht="17.100000000000001" customHeight="1" x14ac:dyDescent="0.25">
      <c r="A23" s="31">
        <v>21</v>
      </c>
      <c r="B23" s="32" t="s">
        <v>174</v>
      </c>
      <c r="C23" s="19">
        <v>10</v>
      </c>
      <c r="D23" s="19">
        <v>6</v>
      </c>
      <c r="E23" s="19">
        <v>12</v>
      </c>
      <c r="F23" s="19">
        <v>8</v>
      </c>
      <c r="G23" s="19">
        <v>8</v>
      </c>
      <c r="H23" s="19">
        <v>8</v>
      </c>
      <c r="I23" s="33">
        <v>3</v>
      </c>
      <c r="J23" s="335">
        <f>SUM(C23:I23)</f>
        <v>55</v>
      </c>
      <c r="K23" s="119" t="s">
        <v>6</v>
      </c>
      <c r="L23" s="119" t="s">
        <v>7</v>
      </c>
      <c r="M23" s="120" t="s">
        <v>8</v>
      </c>
      <c r="N23" s="274" t="s">
        <v>174</v>
      </c>
      <c r="O23" s="228"/>
    </row>
    <row r="24" spans="1:15" s="21" customFormat="1" ht="17.100000000000001" customHeight="1" x14ac:dyDescent="0.25">
      <c r="A24" s="31">
        <v>20</v>
      </c>
      <c r="B24" s="32" t="s">
        <v>174</v>
      </c>
      <c r="C24" s="19">
        <v>8</v>
      </c>
      <c r="D24" s="50">
        <v>6</v>
      </c>
      <c r="E24" s="19">
        <v>12</v>
      </c>
      <c r="F24" s="19">
        <v>12</v>
      </c>
      <c r="G24" s="19">
        <v>12</v>
      </c>
      <c r="H24" s="19">
        <v>0</v>
      </c>
      <c r="I24" s="33">
        <v>8</v>
      </c>
      <c r="J24" s="335">
        <f>SUM(C24:I24)</f>
        <v>58</v>
      </c>
      <c r="K24" s="119" t="s">
        <v>239</v>
      </c>
      <c r="L24" s="119" t="s">
        <v>36</v>
      </c>
      <c r="M24" s="120" t="s">
        <v>5</v>
      </c>
      <c r="N24" s="274" t="s">
        <v>174</v>
      </c>
      <c r="O24" s="226"/>
    </row>
    <row r="25" spans="1:15" customFormat="1" ht="15.95" customHeight="1" x14ac:dyDescent="0.25">
      <c r="A25" s="31">
        <v>23</v>
      </c>
      <c r="B25" s="32" t="s">
        <v>174</v>
      </c>
      <c r="C25" s="54">
        <v>6</v>
      </c>
      <c r="D25" s="50">
        <v>8</v>
      </c>
      <c r="E25" s="19">
        <v>8</v>
      </c>
      <c r="F25" s="19">
        <v>8</v>
      </c>
      <c r="G25" s="19">
        <v>8</v>
      </c>
      <c r="H25" s="19">
        <v>0</v>
      </c>
      <c r="I25" s="33">
        <v>12</v>
      </c>
      <c r="J25" s="335">
        <f>SUM(C25:I25)</f>
        <v>50</v>
      </c>
      <c r="K25" s="119" t="s">
        <v>107</v>
      </c>
      <c r="L25" s="119" t="s">
        <v>108</v>
      </c>
      <c r="M25" s="120" t="s">
        <v>60</v>
      </c>
      <c r="N25" s="274" t="s">
        <v>174</v>
      </c>
    </row>
    <row r="26" spans="1:15" s="21" customFormat="1" ht="17.100000000000001" customHeight="1" x14ac:dyDescent="0.25">
      <c r="A26" s="31">
        <v>24</v>
      </c>
      <c r="B26" s="32" t="s">
        <v>174</v>
      </c>
      <c r="C26" s="19">
        <v>0</v>
      </c>
      <c r="D26" s="19">
        <v>30</v>
      </c>
      <c r="E26" s="19">
        <v>0</v>
      </c>
      <c r="F26" s="19">
        <v>0</v>
      </c>
      <c r="G26" s="19">
        <v>8</v>
      </c>
      <c r="H26" s="19">
        <v>0</v>
      </c>
      <c r="I26" s="33">
        <v>0</v>
      </c>
      <c r="J26" s="335">
        <f>SUM(C26:I26)</f>
        <v>38</v>
      </c>
      <c r="K26" s="119" t="s">
        <v>158</v>
      </c>
      <c r="L26" s="119" t="s">
        <v>159</v>
      </c>
      <c r="M26" s="120" t="s">
        <v>14</v>
      </c>
      <c r="N26" s="274" t="s">
        <v>174</v>
      </c>
      <c r="O26" s="226"/>
    </row>
    <row r="27" spans="1:15" customFormat="1" ht="15" x14ac:dyDescent="0.25">
      <c r="A27" s="31">
        <v>26</v>
      </c>
      <c r="B27" s="32" t="s">
        <v>174</v>
      </c>
      <c r="C27" s="54">
        <v>0</v>
      </c>
      <c r="D27" s="50">
        <v>16</v>
      </c>
      <c r="E27" s="19">
        <v>8</v>
      </c>
      <c r="F27" s="19">
        <v>3</v>
      </c>
      <c r="G27" s="19">
        <v>0</v>
      </c>
      <c r="H27" s="19">
        <v>8</v>
      </c>
      <c r="I27" s="33">
        <v>3</v>
      </c>
      <c r="J27" s="335">
        <f>SUM(C27:I27)</f>
        <v>38</v>
      </c>
      <c r="K27" s="253" t="s">
        <v>190</v>
      </c>
      <c r="L27" s="253" t="s">
        <v>105</v>
      </c>
      <c r="M27" s="210" t="s">
        <v>189</v>
      </c>
      <c r="N27" s="274" t="s">
        <v>174</v>
      </c>
    </row>
    <row r="28" spans="1:15" s="21" customFormat="1" ht="17.100000000000001" customHeight="1" x14ac:dyDescent="0.25">
      <c r="A28" s="31">
        <v>27</v>
      </c>
      <c r="B28" s="32" t="s">
        <v>174</v>
      </c>
      <c r="C28" s="19">
        <v>4</v>
      </c>
      <c r="D28" s="19">
        <v>6</v>
      </c>
      <c r="E28" s="19">
        <v>3</v>
      </c>
      <c r="F28" s="19">
        <v>8</v>
      </c>
      <c r="G28" s="19">
        <v>0</v>
      </c>
      <c r="H28" s="19">
        <v>8</v>
      </c>
      <c r="I28" s="33">
        <v>3</v>
      </c>
      <c r="J28" s="335">
        <f>SUM(C28:I28)</f>
        <v>32</v>
      </c>
      <c r="K28" s="119" t="s">
        <v>111</v>
      </c>
      <c r="L28" s="119" t="s">
        <v>112</v>
      </c>
      <c r="M28" s="120" t="s">
        <v>8</v>
      </c>
      <c r="N28" s="274" t="s">
        <v>174</v>
      </c>
      <c r="O28" s="226"/>
    </row>
    <row r="29" spans="1:15" customFormat="1" ht="15" x14ac:dyDescent="0.25">
      <c r="A29" s="31">
        <v>25</v>
      </c>
      <c r="B29" s="32" t="s">
        <v>174</v>
      </c>
      <c r="C29" s="54">
        <v>12</v>
      </c>
      <c r="D29" s="48">
        <v>10</v>
      </c>
      <c r="E29" s="19">
        <v>3</v>
      </c>
      <c r="F29" s="19">
        <v>3</v>
      </c>
      <c r="G29" s="19">
        <v>0</v>
      </c>
      <c r="H29" s="19">
        <v>0</v>
      </c>
      <c r="I29" s="33">
        <v>8</v>
      </c>
      <c r="J29" s="335">
        <f>SUM(C29:I29)</f>
        <v>36</v>
      </c>
      <c r="K29" s="119" t="s">
        <v>50</v>
      </c>
      <c r="L29" s="119" t="s">
        <v>51</v>
      </c>
      <c r="M29" s="120" t="s">
        <v>185</v>
      </c>
      <c r="N29" s="274" t="s">
        <v>174</v>
      </c>
    </row>
    <row r="30" spans="1:15" s="21" customFormat="1" ht="17.100000000000001" customHeight="1" x14ac:dyDescent="0.25">
      <c r="A30" s="31">
        <v>28</v>
      </c>
      <c r="B30" s="32" t="s">
        <v>174</v>
      </c>
      <c r="C30" s="19">
        <v>0</v>
      </c>
      <c r="D30" s="19">
        <v>20</v>
      </c>
      <c r="E30" s="19">
        <v>0</v>
      </c>
      <c r="F30" s="19">
        <v>0</v>
      </c>
      <c r="G30" s="19">
        <v>0</v>
      </c>
      <c r="H30" s="19">
        <v>0</v>
      </c>
      <c r="I30" s="33">
        <v>0</v>
      </c>
      <c r="J30" s="335">
        <f>SUM(C30:I30)</f>
        <v>20</v>
      </c>
      <c r="K30" s="119" t="s">
        <v>46</v>
      </c>
      <c r="L30" s="119" t="s">
        <v>47</v>
      </c>
      <c r="M30" s="120" t="s">
        <v>17</v>
      </c>
      <c r="N30" s="274" t="s">
        <v>174</v>
      </c>
      <c r="O30" s="226"/>
    </row>
    <row r="31" spans="1:15" s="21" customFormat="1" ht="17.100000000000001" customHeight="1" x14ac:dyDescent="0.25">
      <c r="A31" s="31"/>
      <c r="B31" s="32" t="s">
        <v>174</v>
      </c>
      <c r="C31" s="19">
        <v>0</v>
      </c>
      <c r="D31" s="19">
        <v>0</v>
      </c>
      <c r="E31" s="19">
        <v>0</v>
      </c>
      <c r="F31" s="19">
        <v>0</v>
      </c>
      <c r="G31" s="19">
        <v>0</v>
      </c>
      <c r="H31" s="19">
        <v>12</v>
      </c>
      <c r="I31" s="33">
        <v>8</v>
      </c>
      <c r="J31" s="335">
        <f>SUM(C31:I31)</f>
        <v>20</v>
      </c>
      <c r="K31" s="119" t="s">
        <v>255</v>
      </c>
      <c r="L31" s="119" t="s">
        <v>256</v>
      </c>
      <c r="M31" s="120" t="s">
        <v>60</v>
      </c>
      <c r="N31" s="274" t="s">
        <v>174</v>
      </c>
      <c r="O31" s="226"/>
    </row>
    <row r="32" spans="1:15" s="21" customFormat="1" ht="17.100000000000001" customHeight="1" x14ac:dyDescent="0.25">
      <c r="A32" s="31">
        <v>29</v>
      </c>
      <c r="B32" s="32" t="s">
        <v>174</v>
      </c>
      <c r="C32" s="19">
        <v>5</v>
      </c>
      <c r="D32" s="19">
        <v>6</v>
      </c>
      <c r="E32" s="19">
        <v>0</v>
      </c>
      <c r="F32" s="19">
        <v>0</v>
      </c>
      <c r="G32" s="19">
        <v>0</v>
      </c>
      <c r="H32" s="19">
        <v>0</v>
      </c>
      <c r="I32" s="33">
        <v>0</v>
      </c>
      <c r="J32" s="335">
        <f>SUM(C32:I32)</f>
        <v>11</v>
      </c>
      <c r="K32" s="254" t="s">
        <v>32</v>
      </c>
      <c r="L32" s="119" t="s">
        <v>33</v>
      </c>
      <c r="M32" s="120" t="s">
        <v>5</v>
      </c>
      <c r="N32" s="274" t="s">
        <v>174</v>
      </c>
      <c r="O32" s="226"/>
    </row>
    <row r="33" spans="1:15" s="25" customFormat="1" ht="17.100000000000001" customHeight="1" x14ac:dyDescent="0.25">
      <c r="A33" s="31"/>
      <c r="B33" s="32" t="s">
        <v>174</v>
      </c>
      <c r="C33" s="19">
        <v>0</v>
      </c>
      <c r="D33" s="19">
        <v>0</v>
      </c>
      <c r="E33" s="19">
        <v>0</v>
      </c>
      <c r="F33" s="19">
        <v>0</v>
      </c>
      <c r="G33" s="19">
        <v>0</v>
      </c>
      <c r="H33" s="19">
        <v>8</v>
      </c>
      <c r="I33" s="33">
        <v>8</v>
      </c>
      <c r="J33" s="335">
        <f>SUM(C33:I33)</f>
        <v>16</v>
      </c>
      <c r="K33" s="254" t="s">
        <v>263</v>
      </c>
      <c r="L33" s="119" t="s">
        <v>42</v>
      </c>
      <c r="M33" s="120" t="s">
        <v>60</v>
      </c>
      <c r="N33" s="274" t="s">
        <v>174</v>
      </c>
      <c r="O33" s="26"/>
    </row>
    <row r="34" spans="1:15" customFormat="1" ht="15" x14ac:dyDescent="0.25">
      <c r="A34" s="31">
        <v>30</v>
      </c>
      <c r="B34" s="32" t="s">
        <v>174</v>
      </c>
      <c r="C34" s="54">
        <v>0</v>
      </c>
      <c r="D34" s="19">
        <v>6</v>
      </c>
      <c r="E34" s="19">
        <v>0</v>
      </c>
      <c r="F34" s="19">
        <v>0</v>
      </c>
      <c r="G34" s="19">
        <v>0</v>
      </c>
      <c r="H34" s="19">
        <v>0</v>
      </c>
      <c r="I34" s="33">
        <v>0</v>
      </c>
      <c r="J34" s="335">
        <f>SUM(C34:I34)</f>
        <v>6</v>
      </c>
      <c r="K34" s="119" t="s">
        <v>191</v>
      </c>
      <c r="L34" s="119" t="s">
        <v>104</v>
      </c>
      <c r="M34" s="120" t="s">
        <v>185</v>
      </c>
      <c r="N34" s="274" t="s">
        <v>174</v>
      </c>
    </row>
    <row r="35" spans="1:15" customFormat="1" ht="15" x14ac:dyDescent="0.25">
      <c r="A35" s="31">
        <v>31</v>
      </c>
      <c r="B35" s="32" t="s">
        <v>174</v>
      </c>
      <c r="C35" s="54">
        <v>0</v>
      </c>
      <c r="D35" s="19">
        <v>6</v>
      </c>
      <c r="E35" s="19">
        <v>0</v>
      </c>
      <c r="F35" s="19">
        <v>0</v>
      </c>
      <c r="G35" s="19">
        <v>0</v>
      </c>
      <c r="H35" s="19">
        <v>0</v>
      </c>
      <c r="I35" s="33">
        <v>0</v>
      </c>
      <c r="J35" s="335">
        <f>SUM(C35:I35)</f>
        <v>6</v>
      </c>
      <c r="K35" s="253" t="s">
        <v>113</v>
      </c>
      <c r="L35" s="253" t="s">
        <v>95</v>
      </c>
      <c r="M35" s="210" t="s">
        <v>188</v>
      </c>
      <c r="N35" s="274" t="s">
        <v>174</v>
      </c>
    </row>
    <row r="36" spans="1:15" s="24" customFormat="1" ht="17.100000000000001" customHeight="1" thickBot="1" x14ac:dyDescent="0.3">
      <c r="A36" s="105">
        <v>32</v>
      </c>
      <c r="B36" s="35" t="s">
        <v>174</v>
      </c>
      <c r="C36" s="54">
        <v>0</v>
      </c>
      <c r="D36" s="45">
        <v>6</v>
      </c>
      <c r="E36" s="45">
        <v>0</v>
      </c>
      <c r="F36" s="45">
        <v>0</v>
      </c>
      <c r="G36" s="45">
        <v>0</v>
      </c>
      <c r="H36" s="45">
        <v>0</v>
      </c>
      <c r="I36" s="34">
        <v>0</v>
      </c>
      <c r="J36" s="336">
        <f>SUM(C36:I36)</f>
        <v>6</v>
      </c>
      <c r="K36" s="130" t="s">
        <v>150</v>
      </c>
      <c r="L36" s="130" t="s">
        <v>160</v>
      </c>
      <c r="M36" s="131" t="s">
        <v>8</v>
      </c>
      <c r="N36" s="276" t="s">
        <v>174</v>
      </c>
      <c r="O36" s="235"/>
    </row>
    <row r="37" spans="1:15" s="107" customFormat="1" ht="17.100000000000001" customHeight="1" thickBot="1" x14ac:dyDescent="0.3">
      <c r="A37" s="101"/>
      <c r="B37" s="88" t="s">
        <v>264</v>
      </c>
      <c r="C37" s="106">
        <v>0</v>
      </c>
      <c r="D37" s="89">
        <v>0</v>
      </c>
      <c r="E37" s="89">
        <v>0</v>
      </c>
      <c r="F37" s="89">
        <v>0</v>
      </c>
      <c r="G37" s="89">
        <v>0</v>
      </c>
      <c r="H37" s="89">
        <v>0</v>
      </c>
      <c r="I37" s="90">
        <v>20</v>
      </c>
      <c r="J37" s="337">
        <f>SUM(C37:I37)</f>
        <v>20</v>
      </c>
      <c r="K37" s="290" t="s">
        <v>258</v>
      </c>
      <c r="L37" s="290" t="s">
        <v>259</v>
      </c>
      <c r="M37" s="291" t="s">
        <v>60</v>
      </c>
      <c r="N37" s="292" t="s">
        <v>264</v>
      </c>
      <c r="O37" s="236"/>
    </row>
    <row r="38" spans="1:15" s="115" customFormat="1" ht="17.100000000000001" customHeight="1" x14ac:dyDescent="0.25">
      <c r="A38" s="136">
        <v>33</v>
      </c>
      <c r="B38" s="115" t="s">
        <v>172</v>
      </c>
      <c r="C38" s="137">
        <v>20</v>
      </c>
      <c r="D38" s="137">
        <v>40</v>
      </c>
      <c r="E38" s="137">
        <v>20</v>
      </c>
      <c r="F38" s="137">
        <v>20</v>
      </c>
      <c r="G38" s="137">
        <v>20</v>
      </c>
      <c r="H38" s="137">
        <v>0</v>
      </c>
      <c r="I38" s="137">
        <v>0</v>
      </c>
      <c r="J38" s="277">
        <f>SUM(C38:I38)</f>
        <v>120</v>
      </c>
      <c r="K38" s="148" t="s">
        <v>62</v>
      </c>
      <c r="L38" s="149" t="s">
        <v>63</v>
      </c>
      <c r="M38" s="282" t="s">
        <v>8</v>
      </c>
      <c r="N38" s="271" t="s">
        <v>172</v>
      </c>
      <c r="O38" s="237"/>
    </row>
    <row r="39" spans="1:15" s="21" customFormat="1" ht="17.100000000000001" customHeight="1" x14ac:dyDescent="0.25">
      <c r="A39" s="138">
        <v>34</v>
      </c>
      <c r="B39" s="115" t="s">
        <v>172</v>
      </c>
      <c r="C39" s="139">
        <v>0</v>
      </c>
      <c r="D39" s="139">
        <v>24</v>
      </c>
      <c r="E39" s="139">
        <v>15</v>
      </c>
      <c r="F39" s="139">
        <v>15</v>
      </c>
      <c r="G39" s="139">
        <v>15</v>
      </c>
      <c r="H39" s="139">
        <v>8</v>
      </c>
      <c r="I39" s="139">
        <v>0</v>
      </c>
      <c r="J39" s="283">
        <f>SUM(C39:I39)</f>
        <v>77</v>
      </c>
      <c r="K39" s="155" t="s">
        <v>186</v>
      </c>
      <c r="L39" s="156" t="s">
        <v>42</v>
      </c>
      <c r="M39" s="212" t="s">
        <v>54</v>
      </c>
      <c r="N39" s="273" t="s">
        <v>172</v>
      </c>
      <c r="O39" s="226"/>
    </row>
    <row r="40" spans="1:15" s="21" customFormat="1" ht="17.100000000000001" customHeight="1" x14ac:dyDescent="0.25">
      <c r="A40" s="138">
        <v>35</v>
      </c>
      <c r="B40" s="115" t="s">
        <v>172</v>
      </c>
      <c r="C40" s="139">
        <v>8</v>
      </c>
      <c r="D40" s="139">
        <v>8</v>
      </c>
      <c r="E40" s="139">
        <v>8</v>
      </c>
      <c r="F40" s="139">
        <v>12</v>
      </c>
      <c r="G40" s="139">
        <v>12</v>
      </c>
      <c r="H40" s="139">
        <v>3</v>
      </c>
      <c r="I40" s="139">
        <v>12</v>
      </c>
      <c r="J40" s="294">
        <f>SUM(C40:I40)</f>
        <v>63</v>
      </c>
      <c r="K40" s="156" t="s">
        <v>75</v>
      </c>
      <c r="L40" s="156" t="s">
        <v>76</v>
      </c>
      <c r="M40" s="212" t="s">
        <v>8</v>
      </c>
      <c r="N40" s="273" t="s">
        <v>172</v>
      </c>
      <c r="O40" s="226"/>
    </row>
    <row r="41" spans="1:15" s="29" customFormat="1" ht="17.100000000000001" customHeight="1" x14ac:dyDescent="0.25">
      <c r="A41" s="31">
        <v>40</v>
      </c>
      <c r="B41" s="40" t="s">
        <v>172</v>
      </c>
      <c r="C41" s="19">
        <v>10</v>
      </c>
      <c r="D41" s="19">
        <v>6</v>
      </c>
      <c r="E41" s="19">
        <v>12</v>
      </c>
      <c r="F41" s="19">
        <v>3</v>
      </c>
      <c r="G41" s="19">
        <v>3</v>
      </c>
      <c r="H41" s="19">
        <v>3</v>
      </c>
      <c r="I41" s="33">
        <v>20</v>
      </c>
      <c r="J41" s="335">
        <f>SUM(C41:I41)</f>
        <v>57</v>
      </c>
      <c r="K41" s="119" t="s">
        <v>77</v>
      </c>
      <c r="L41" s="119" t="s">
        <v>78</v>
      </c>
      <c r="M41" s="120" t="s">
        <v>45</v>
      </c>
      <c r="N41" s="274" t="s">
        <v>172</v>
      </c>
      <c r="O41" s="238"/>
    </row>
    <row r="42" spans="1:15" s="21" customFormat="1" ht="17.100000000000001" customHeight="1" x14ac:dyDescent="0.25">
      <c r="A42" s="31">
        <v>37</v>
      </c>
      <c r="B42" s="40" t="s">
        <v>172</v>
      </c>
      <c r="C42" s="19">
        <v>3</v>
      </c>
      <c r="D42" s="19">
        <v>12</v>
      </c>
      <c r="E42" s="19">
        <v>8</v>
      </c>
      <c r="F42" s="19">
        <v>12</v>
      </c>
      <c r="G42" s="19">
        <v>0</v>
      </c>
      <c r="H42" s="19">
        <v>12</v>
      </c>
      <c r="I42" s="33">
        <v>8</v>
      </c>
      <c r="J42" s="335">
        <f>SUM(C42:I42)</f>
        <v>55</v>
      </c>
      <c r="K42" s="119" t="s">
        <v>74</v>
      </c>
      <c r="L42" s="119" t="s">
        <v>66</v>
      </c>
      <c r="M42" s="120" t="s">
        <v>14</v>
      </c>
      <c r="N42" s="274" t="s">
        <v>172</v>
      </c>
      <c r="O42" s="226"/>
    </row>
    <row r="43" spans="1:15" s="29" customFormat="1" ht="17.100000000000001" customHeight="1" x14ac:dyDescent="0.25">
      <c r="A43" s="31">
        <v>36</v>
      </c>
      <c r="B43" s="40" t="s">
        <v>172</v>
      </c>
      <c r="C43" s="19">
        <v>12</v>
      </c>
      <c r="D43" s="19">
        <v>10</v>
      </c>
      <c r="E43" s="19">
        <v>3</v>
      </c>
      <c r="F43" s="19">
        <v>8</v>
      </c>
      <c r="G43" s="19">
        <v>8</v>
      </c>
      <c r="H43" s="19">
        <v>12</v>
      </c>
      <c r="I43" s="33">
        <v>0</v>
      </c>
      <c r="J43" s="335">
        <f>SUM(C43:I43)</f>
        <v>53</v>
      </c>
      <c r="K43" s="119" t="s">
        <v>61</v>
      </c>
      <c r="L43" s="119" t="s">
        <v>51</v>
      </c>
      <c r="M43" s="120" t="s">
        <v>8</v>
      </c>
      <c r="N43" s="274" t="s">
        <v>172</v>
      </c>
      <c r="O43" s="238"/>
    </row>
    <row r="44" spans="1:15" s="21" customFormat="1" ht="17.100000000000001" customHeight="1" x14ac:dyDescent="0.25">
      <c r="A44" s="31">
        <v>41</v>
      </c>
      <c r="B44" s="40" t="s">
        <v>172</v>
      </c>
      <c r="C44" s="19">
        <v>0</v>
      </c>
      <c r="D44" s="19">
        <v>30</v>
      </c>
      <c r="E44" s="19">
        <v>0</v>
      </c>
      <c r="F44" s="19">
        <v>0</v>
      </c>
      <c r="G44" s="19">
        <v>0</v>
      </c>
      <c r="H44" s="19">
        <v>20</v>
      </c>
      <c r="I44" s="33">
        <v>0</v>
      </c>
      <c r="J44" s="335">
        <f>SUM(C44:I44)</f>
        <v>50</v>
      </c>
      <c r="K44" s="119" t="s">
        <v>72</v>
      </c>
      <c r="L44" s="119" t="s">
        <v>73</v>
      </c>
      <c r="M44" s="120" t="s">
        <v>20</v>
      </c>
      <c r="N44" s="274" t="s">
        <v>172</v>
      </c>
      <c r="O44" s="226"/>
    </row>
    <row r="45" spans="1:15" s="29" customFormat="1" ht="17.100000000000001" customHeight="1" x14ac:dyDescent="0.25">
      <c r="A45" s="31">
        <v>39</v>
      </c>
      <c r="B45" s="40" t="s">
        <v>172</v>
      </c>
      <c r="C45" s="19">
        <v>0</v>
      </c>
      <c r="D45" s="19">
        <v>16</v>
      </c>
      <c r="E45" s="19">
        <v>3</v>
      </c>
      <c r="F45" s="19">
        <v>3</v>
      </c>
      <c r="G45" s="19">
        <v>12</v>
      </c>
      <c r="H45" s="19">
        <v>15</v>
      </c>
      <c r="I45" s="33">
        <v>0</v>
      </c>
      <c r="J45" s="338">
        <f>SUM(C45:I45)</f>
        <v>49</v>
      </c>
      <c r="K45" s="255" t="s">
        <v>52</v>
      </c>
      <c r="L45" s="255" t="s">
        <v>53</v>
      </c>
      <c r="M45" s="256" t="s">
        <v>54</v>
      </c>
      <c r="N45" s="274" t="s">
        <v>172</v>
      </c>
      <c r="O45" s="238"/>
    </row>
    <row r="46" spans="1:15" s="21" customFormat="1" ht="17.100000000000001" customHeight="1" x14ac:dyDescent="0.25">
      <c r="A46" s="31">
        <v>45</v>
      </c>
      <c r="B46" s="40" t="s">
        <v>172</v>
      </c>
      <c r="C46" s="19">
        <v>5</v>
      </c>
      <c r="D46" s="19">
        <v>6</v>
      </c>
      <c r="E46" s="19">
        <v>3</v>
      </c>
      <c r="F46" s="19">
        <v>0</v>
      </c>
      <c r="G46" s="19">
        <v>8</v>
      </c>
      <c r="H46" s="19">
        <v>8</v>
      </c>
      <c r="I46" s="33">
        <v>15</v>
      </c>
      <c r="J46" s="335">
        <f>SUM(C46:I46)</f>
        <v>45</v>
      </c>
      <c r="K46" s="119" t="s">
        <v>43</v>
      </c>
      <c r="L46" s="119" t="s">
        <v>44</v>
      </c>
      <c r="M46" s="120" t="s">
        <v>45</v>
      </c>
      <c r="N46" s="274" t="s">
        <v>172</v>
      </c>
      <c r="O46" s="226"/>
    </row>
    <row r="47" spans="1:15" s="21" customFormat="1" ht="17.100000000000001" customHeight="1" x14ac:dyDescent="0.25">
      <c r="A47" s="31">
        <v>44</v>
      </c>
      <c r="B47" s="40" t="s">
        <v>172</v>
      </c>
      <c r="C47" s="19">
        <v>6</v>
      </c>
      <c r="D47" s="19">
        <v>6</v>
      </c>
      <c r="E47" s="19">
        <v>3</v>
      </c>
      <c r="F47" s="19">
        <v>8</v>
      </c>
      <c r="G47" s="19">
        <v>0</v>
      </c>
      <c r="H47" s="19">
        <v>8</v>
      </c>
      <c r="I47" s="33">
        <v>12</v>
      </c>
      <c r="J47" s="335">
        <f>SUM(C47:I47)</f>
        <v>43</v>
      </c>
      <c r="K47" s="119" t="s">
        <v>64</v>
      </c>
      <c r="L47" s="119" t="s">
        <v>65</v>
      </c>
      <c r="M47" s="120" t="s">
        <v>57</v>
      </c>
      <c r="N47" s="274" t="s">
        <v>172</v>
      </c>
      <c r="O47" s="226"/>
    </row>
    <row r="48" spans="1:15" s="21" customFormat="1" ht="17.100000000000001" customHeight="1" x14ac:dyDescent="0.25">
      <c r="A48" s="31">
        <v>42</v>
      </c>
      <c r="B48" s="40" t="s">
        <v>172</v>
      </c>
      <c r="C48" s="19">
        <v>3</v>
      </c>
      <c r="D48" s="19">
        <v>6</v>
      </c>
      <c r="E48" s="19">
        <v>8</v>
      </c>
      <c r="F48" s="19">
        <v>8</v>
      </c>
      <c r="G48" s="19">
        <v>3</v>
      </c>
      <c r="H48" s="19">
        <v>8</v>
      </c>
      <c r="I48" s="33">
        <v>3</v>
      </c>
      <c r="J48" s="335">
        <f>SUM(C48:I48)</f>
        <v>39</v>
      </c>
      <c r="K48" s="119" t="s">
        <v>41</v>
      </c>
      <c r="L48" s="119" t="s">
        <v>42</v>
      </c>
      <c r="M48" s="120" t="s">
        <v>40</v>
      </c>
      <c r="N48" s="274" t="s">
        <v>172</v>
      </c>
      <c r="O48" s="226"/>
    </row>
    <row r="49" spans="1:15" s="30" customFormat="1" ht="17.100000000000001" customHeight="1" x14ac:dyDescent="0.25">
      <c r="A49" s="31">
        <v>38</v>
      </c>
      <c r="B49" s="40" t="s">
        <v>172</v>
      </c>
      <c r="C49" s="49">
        <v>15</v>
      </c>
      <c r="D49" s="49">
        <v>20</v>
      </c>
      <c r="E49" s="19">
        <v>0</v>
      </c>
      <c r="F49" s="19">
        <v>0</v>
      </c>
      <c r="G49" s="19">
        <v>0</v>
      </c>
      <c r="H49" s="19">
        <v>0</v>
      </c>
      <c r="I49" s="33">
        <v>0</v>
      </c>
      <c r="J49" s="338">
        <f>SUM(C49:I49)</f>
        <v>35</v>
      </c>
      <c r="K49" s="255" t="s">
        <v>55</v>
      </c>
      <c r="L49" s="255" t="s">
        <v>56</v>
      </c>
      <c r="M49" s="256" t="s">
        <v>5</v>
      </c>
      <c r="N49" s="274" t="s">
        <v>172</v>
      </c>
      <c r="O49" s="239"/>
    </row>
    <row r="50" spans="1:15" s="21" customFormat="1" ht="17.100000000000001" customHeight="1" x14ac:dyDescent="0.25">
      <c r="A50" s="31">
        <v>43</v>
      </c>
      <c r="B50" s="40" t="s">
        <v>172</v>
      </c>
      <c r="C50" s="19">
        <v>3</v>
      </c>
      <c r="D50" s="19">
        <v>6</v>
      </c>
      <c r="E50" s="19">
        <v>8</v>
      </c>
      <c r="F50" s="19">
        <v>3</v>
      </c>
      <c r="G50" s="19">
        <v>8</v>
      </c>
      <c r="H50" s="19">
        <v>3</v>
      </c>
      <c r="I50" s="33">
        <v>8</v>
      </c>
      <c r="J50" s="335">
        <f>SUM(C50:I50)</f>
        <v>39</v>
      </c>
      <c r="K50" s="119" t="s">
        <v>67</v>
      </c>
      <c r="L50" s="119" t="s">
        <v>68</v>
      </c>
      <c r="M50" s="120" t="s">
        <v>20</v>
      </c>
      <c r="N50" s="274" t="s">
        <v>172</v>
      </c>
      <c r="O50" s="226"/>
    </row>
    <row r="51" spans="1:15" s="21" customFormat="1" ht="17.100000000000001" customHeight="1" x14ac:dyDescent="0.25">
      <c r="A51" s="31">
        <v>46</v>
      </c>
      <c r="B51" s="40" t="s">
        <v>172</v>
      </c>
      <c r="C51" s="19">
        <v>4</v>
      </c>
      <c r="D51" s="19">
        <v>6</v>
      </c>
      <c r="E51" s="19">
        <v>3</v>
      </c>
      <c r="F51" s="19">
        <v>3</v>
      </c>
      <c r="G51" s="19">
        <v>3</v>
      </c>
      <c r="H51" s="19">
        <v>3</v>
      </c>
      <c r="I51" s="33">
        <v>3</v>
      </c>
      <c r="J51" s="335">
        <f>SUM(C51:I51)</f>
        <v>25</v>
      </c>
      <c r="K51" s="119" t="s">
        <v>69</v>
      </c>
      <c r="L51" s="119" t="s">
        <v>70</v>
      </c>
      <c r="M51" s="120" t="s">
        <v>71</v>
      </c>
      <c r="N51" s="274" t="s">
        <v>172</v>
      </c>
      <c r="O51" s="226"/>
    </row>
    <row r="52" spans="1:15" s="21" customFormat="1" ht="17.100000000000001" customHeight="1" x14ac:dyDescent="0.25">
      <c r="A52" s="31">
        <v>48</v>
      </c>
      <c r="B52" s="40" t="s">
        <v>172</v>
      </c>
      <c r="C52" s="19">
        <v>3</v>
      </c>
      <c r="D52" s="19">
        <v>6</v>
      </c>
      <c r="E52" s="19">
        <v>0</v>
      </c>
      <c r="F52" s="19">
        <v>3</v>
      </c>
      <c r="G52" s="19">
        <v>0</v>
      </c>
      <c r="H52" s="19">
        <v>3</v>
      </c>
      <c r="I52" s="33">
        <v>8</v>
      </c>
      <c r="J52" s="335">
        <f>SUM(C52:I52)</f>
        <v>23</v>
      </c>
      <c r="K52" s="119" t="s">
        <v>149</v>
      </c>
      <c r="L52" s="119" t="s">
        <v>19</v>
      </c>
      <c r="M52" s="120" t="s">
        <v>20</v>
      </c>
      <c r="N52" s="274" t="s">
        <v>172</v>
      </c>
      <c r="O52" s="226"/>
    </row>
    <row r="53" spans="1:15" s="62" customFormat="1" ht="17.100000000000001" customHeight="1" x14ac:dyDescent="0.25">
      <c r="A53" s="31">
        <v>50</v>
      </c>
      <c r="B53" s="40" t="s">
        <v>172</v>
      </c>
      <c r="C53" s="19">
        <v>0</v>
      </c>
      <c r="D53" s="45">
        <v>0</v>
      </c>
      <c r="E53" s="45">
        <v>0</v>
      </c>
      <c r="F53" s="45">
        <v>8</v>
      </c>
      <c r="G53" s="45">
        <v>8</v>
      </c>
      <c r="H53" s="45">
        <v>3</v>
      </c>
      <c r="I53" s="34">
        <v>3</v>
      </c>
      <c r="J53" s="335">
        <f>SUM(C53:I53)</f>
        <v>22</v>
      </c>
      <c r="K53" s="119" t="s">
        <v>109</v>
      </c>
      <c r="L53" s="119" t="s">
        <v>51</v>
      </c>
      <c r="M53" s="120" t="s">
        <v>54</v>
      </c>
      <c r="N53" s="274" t="s">
        <v>172</v>
      </c>
      <c r="O53" s="240"/>
    </row>
    <row r="54" spans="1:15" s="18" customFormat="1" ht="17.100000000000001" customHeight="1" x14ac:dyDescent="0.25">
      <c r="A54" s="31">
        <v>49</v>
      </c>
      <c r="B54" s="40" t="s">
        <v>172</v>
      </c>
      <c r="C54" s="19">
        <v>0</v>
      </c>
      <c r="D54" s="19">
        <v>6</v>
      </c>
      <c r="E54" s="19">
        <v>3</v>
      </c>
      <c r="F54" s="19">
        <v>3</v>
      </c>
      <c r="G54" s="19">
        <v>3</v>
      </c>
      <c r="H54" s="19">
        <v>3</v>
      </c>
      <c r="I54" s="33">
        <v>3</v>
      </c>
      <c r="J54" s="335">
        <f>SUM(C54:I54)</f>
        <v>21</v>
      </c>
      <c r="K54" s="119" t="s">
        <v>87</v>
      </c>
      <c r="L54" s="119" t="s">
        <v>114</v>
      </c>
      <c r="M54" s="120" t="s">
        <v>71</v>
      </c>
      <c r="N54" s="274" t="s">
        <v>172</v>
      </c>
      <c r="O54" s="241"/>
    </row>
    <row r="55" spans="1:15" s="21" customFormat="1" ht="17.100000000000001" customHeight="1" x14ac:dyDescent="0.25">
      <c r="A55" s="31">
        <v>47</v>
      </c>
      <c r="B55" s="40" t="s">
        <v>172</v>
      </c>
      <c r="C55" s="19">
        <v>3</v>
      </c>
      <c r="D55" s="19">
        <v>6</v>
      </c>
      <c r="E55" s="19">
        <v>3</v>
      </c>
      <c r="F55" s="19">
        <v>3</v>
      </c>
      <c r="G55" s="19">
        <v>0</v>
      </c>
      <c r="H55" s="19">
        <v>3</v>
      </c>
      <c r="I55" s="33">
        <v>0</v>
      </c>
      <c r="J55" s="335">
        <f>SUM(C55:I55)</f>
        <v>18</v>
      </c>
      <c r="K55" s="119" t="s">
        <v>38</v>
      </c>
      <c r="L55" s="119" t="s">
        <v>39</v>
      </c>
      <c r="M55" s="120" t="s">
        <v>40</v>
      </c>
      <c r="N55" s="274" t="s">
        <v>172</v>
      </c>
      <c r="O55" s="226"/>
    </row>
    <row r="56" spans="1:15" s="24" customFormat="1" ht="17.100000000000001" customHeight="1" x14ac:dyDescent="0.25">
      <c r="A56" s="31">
        <v>51</v>
      </c>
      <c r="B56" s="44" t="s">
        <v>172</v>
      </c>
      <c r="C56" s="45">
        <v>3</v>
      </c>
      <c r="D56" s="45">
        <v>0</v>
      </c>
      <c r="E56" s="45">
        <v>3</v>
      </c>
      <c r="F56" s="45">
        <v>3</v>
      </c>
      <c r="G56" s="45">
        <v>0</v>
      </c>
      <c r="H56" s="45">
        <v>3</v>
      </c>
      <c r="I56" s="34">
        <v>3</v>
      </c>
      <c r="J56" s="335">
        <f>SUM(C56:I56)</f>
        <v>15</v>
      </c>
      <c r="K56" s="119" t="s">
        <v>115</v>
      </c>
      <c r="L56" s="119" t="s">
        <v>116</v>
      </c>
      <c r="M56" s="120" t="s">
        <v>117</v>
      </c>
      <c r="N56" s="274" t="s">
        <v>172</v>
      </c>
      <c r="O56" s="235"/>
    </row>
    <row r="57" spans="1:15" s="62" customFormat="1" ht="17.100000000000001" customHeight="1" thickBot="1" x14ac:dyDescent="0.3">
      <c r="A57" s="31">
        <v>50</v>
      </c>
      <c r="B57" s="40" t="s">
        <v>172</v>
      </c>
      <c r="C57" s="19">
        <v>0</v>
      </c>
      <c r="D57" s="45">
        <v>0</v>
      </c>
      <c r="E57" s="45">
        <v>0</v>
      </c>
      <c r="F57" s="45">
        <v>0</v>
      </c>
      <c r="G57" s="45">
        <v>0</v>
      </c>
      <c r="H57" s="45">
        <v>3</v>
      </c>
      <c r="I57" s="34">
        <v>8</v>
      </c>
      <c r="J57" s="336">
        <f>SUM(C57:I57)</f>
        <v>11</v>
      </c>
      <c r="K57" s="130" t="s">
        <v>260</v>
      </c>
      <c r="L57" s="130" t="s">
        <v>66</v>
      </c>
      <c r="M57" s="131" t="s">
        <v>54</v>
      </c>
      <c r="N57" s="276" t="s">
        <v>172</v>
      </c>
      <c r="O57" s="240"/>
    </row>
    <row r="58" spans="1:15" s="135" customFormat="1" ht="17.100000000000001" customHeight="1" x14ac:dyDescent="0.25">
      <c r="A58" s="138">
        <v>52</v>
      </c>
      <c r="B58" s="135" t="s">
        <v>170</v>
      </c>
      <c r="C58" s="192">
        <v>12</v>
      </c>
      <c r="D58" s="192">
        <v>30</v>
      </c>
      <c r="E58" s="192">
        <v>12</v>
      </c>
      <c r="F58" s="175">
        <v>12</v>
      </c>
      <c r="G58" s="175">
        <v>20</v>
      </c>
      <c r="H58" s="175">
        <v>15</v>
      </c>
      <c r="I58" s="175">
        <v>20</v>
      </c>
      <c r="J58" s="277">
        <f>SUM(C58:I58)</f>
        <v>121</v>
      </c>
      <c r="K58" s="148" t="s">
        <v>155</v>
      </c>
      <c r="L58" s="149" t="s">
        <v>126</v>
      </c>
      <c r="M58" s="150" t="s">
        <v>156</v>
      </c>
      <c r="N58" s="278" t="s">
        <v>170</v>
      </c>
      <c r="O58" s="134"/>
    </row>
    <row r="59" spans="1:15" s="171" customFormat="1" ht="17.100000000000001" customHeight="1" x14ac:dyDescent="0.25">
      <c r="A59" s="138">
        <v>53</v>
      </c>
      <c r="B59" s="171" t="s">
        <v>170</v>
      </c>
      <c r="C59" s="193">
        <v>0</v>
      </c>
      <c r="D59" s="193">
        <v>40</v>
      </c>
      <c r="E59" s="193">
        <v>15</v>
      </c>
      <c r="F59" s="143">
        <v>20</v>
      </c>
      <c r="G59" s="143">
        <v>0</v>
      </c>
      <c r="H59" s="143">
        <v>20</v>
      </c>
      <c r="I59" s="143">
        <v>0</v>
      </c>
      <c r="J59" s="283">
        <f>SUM(C59:I59)</f>
        <v>95</v>
      </c>
      <c r="K59" s="155" t="s">
        <v>81</v>
      </c>
      <c r="L59" s="156" t="s">
        <v>82</v>
      </c>
      <c r="M59" s="157" t="s">
        <v>8</v>
      </c>
      <c r="N59" s="279" t="s">
        <v>170</v>
      </c>
      <c r="O59" s="194"/>
    </row>
    <row r="60" spans="1:15" s="171" customFormat="1" ht="17.100000000000001" customHeight="1" x14ac:dyDescent="0.25">
      <c r="A60" s="138">
        <v>54</v>
      </c>
      <c r="B60" s="171" t="s">
        <v>170</v>
      </c>
      <c r="C60" s="193">
        <v>20</v>
      </c>
      <c r="D60" s="193">
        <v>24</v>
      </c>
      <c r="E60" s="193">
        <v>12</v>
      </c>
      <c r="F60" s="143">
        <v>15</v>
      </c>
      <c r="G60" s="143">
        <v>0</v>
      </c>
      <c r="H60" s="143">
        <v>0</v>
      </c>
      <c r="I60" s="143">
        <v>0</v>
      </c>
      <c r="J60" s="283">
        <f>SUM(C60:I60)</f>
        <v>71</v>
      </c>
      <c r="K60" s="155" t="s">
        <v>58</v>
      </c>
      <c r="L60" s="156" t="s">
        <v>59</v>
      </c>
      <c r="M60" s="157" t="s">
        <v>60</v>
      </c>
      <c r="N60" s="279" t="s">
        <v>170</v>
      </c>
      <c r="O60" s="194"/>
    </row>
    <row r="61" spans="1:15" s="52" customFormat="1" ht="17.100000000000001" customHeight="1" thickBot="1" x14ac:dyDescent="0.3">
      <c r="A61" s="105">
        <v>55</v>
      </c>
      <c r="B61" s="42" t="s">
        <v>170</v>
      </c>
      <c r="C61" s="50">
        <v>15</v>
      </c>
      <c r="D61" s="50">
        <v>20</v>
      </c>
      <c r="E61" s="50">
        <v>0</v>
      </c>
      <c r="F61" s="45">
        <v>0</v>
      </c>
      <c r="G61" s="45">
        <v>0</v>
      </c>
      <c r="H61" s="45">
        <v>0</v>
      </c>
      <c r="I61" s="34">
        <v>0</v>
      </c>
      <c r="J61" s="336">
        <f>SUM(C61:I61)</f>
        <v>35</v>
      </c>
      <c r="K61" s="130" t="s">
        <v>154</v>
      </c>
      <c r="L61" s="130" t="s">
        <v>83</v>
      </c>
      <c r="M61" s="131" t="s">
        <v>5</v>
      </c>
      <c r="N61" s="276" t="s">
        <v>170</v>
      </c>
      <c r="O61" s="51"/>
    </row>
    <row r="62" spans="1:15" s="199" customFormat="1" ht="17.100000000000001" customHeight="1" x14ac:dyDescent="0.25">
      <c r="A62" s="198">
        <v>56</v>
      </c>
      <c r="B62" s="199" t="s">
        <v>167</v>
      </c>
      <c r="C62" s="200">
        <v>20</v>
      </c>
      <c r="D62" s="200">
        <v>40</v>
      </c>
      <c r="E62" s="200">
        <v>20</v>
      </c>
      <c r="F62" s="200">
        <v>20</v>
      </c>
      <c r="G62" s="200">
        <v>20</v>
      </c>
      <c r="H62" s="200">
        <v>0</v>
      </c>
      <c r="I62" s="200">
        <v>0</v>
      </c>
      <c r="J62" s="277">
        <f>SUM(C62:I62)</f>
        <v>120</v>
      </c>
      <c r="K62" s="148" t="s">
        <v>87</v>
      </c>
      <c r="L62" s="149" t="s">
        <v>85</v>
      </c>
      <c r="M62" s="282" t="s">
        <v>71</v>
      </c>
      <c r="N62" s="271" t="s">
        <v>167</v>
      </c>
      <c r="O62" s="201"/>
    </row>
    <row r="63" spans="1:15" s="203" customFormat="1" ht="17.100000000000001" customHeight="1" x14ac:dyDescent="0.25">
      <c r="A63" s="202">
        <v>58</v>
      </c>
      <c r="B63" s="203" t="s">
        <v>167</v>
      </c>
      <c r="C63" s="204">
        <v>0</v>
      </c>
      <c r="D63" s="204">
        <v>0</v>
      </c>
      <c r="E63" s="204">
        <v>0</v>
      </c>
      <c r="F63" s="204">
        <v>15</v>
      </c>
      <c r="G63" s="204">
        <v>0</v>
      </c>
      <c r="H63" s="204">
        <v>20</v>
      </c>
      <c r="I63" s="204">
        <v>20</v>
      </c>
      <c r="J63" s="283">
        <f>SUM(C63:I63)</f>
        <v>55</v>
      </c>
      <c r="K63" s="155" t="s">
        <v>200</v>
      </c>
      <c r="L63" s="156" t="s">
        <v>201</v>
      </c>
      <c r="M63" s="212" t="s">
        <v>29</v>
      </c>
      <c r="N63" s="273" t="s">
        <v>167</v>
      </c>
      <c r="O63" s="205"/>
    </row>
    <row r="64" spans="1:15" s="207" customFormat="1" ht="17.100000000000001" customHeight="1" thickBot="1" x14ac:dyDescent="0.3">
      <c r="A64" s="206">
        <v>57</v>
      </c>
      <c r="B64" s="207" t="s">
        <v>167</v>
      </c>
      <c r="C64" s="208">
        <v>15</v>
      </c>
      <c r="D64" s="208">
        <v>30</v>
      </c>
      <c r="E64" s="208">
        <v>0</v>
      </c>
      <c r="F64" s="208">
        <v>0</v>
      </c>
      <c r="G64" s="208">
        <v>0</v>
      </c>
      <c r="H64" s="208">
        <v>0</v>
      </c>
      <c r="I64" s="208">
        <v>0</v>
      </c>
      <c r="J64" s="284">
        <f>SUM(C64:I64)</f>
        <v>45</v>
      </c>
      <c r="K64" s="285" t="s">
        <v>84</v>
      </c>
      <c r="L64" s="286" t="s">
        <v>85</v>
      </c>
      <c r="M64" s="287" t="s">
        <v>54</v>
      </c>
      <c r="N64" s="288" t="s">
        <v>167</v>
      </c>
      <c r="O64" s="209"/>
    </row>
    <row r="65" spans="1:15" s="25" customFormat="1" ht="17.100000000000001" customHeight="1" x14ac:dyDescent="0.25">
      <c r="A65" s="136">
        <v>60</v>
      </c>
      <c r="B65" s="25" t="s">
        <v>169</v>
      </c>
      <c r="C65" s="196">
        <v>0</v>
      </c>
      <c r="D65" s="196">
        <v>30</v>
      </c>
      <c r="E65" s="137">
        <v>0</v>
      </c>
      <c r="F65" s="137">
        <v>15</v>
      </c>
      <c r="G65" s="137">
        <v>0</v>
      </c>
      <c r="H65" s="137">
        <v>0</v>
      </c>
      <c r="I65" s="137">
        <v>0</v>
      </c>
      <c r="J65" s="277">
        <f>SUM(C65:I65)</f>
        <v>45</v>
      </c>
      <c r="K65" s="148" t="s">
        <v>152</v>
      </c>
      <c r="L65" s="149" t="s">
        <v>153</v>
      </c>
      <c r="M65" s="282" t="s">
        <v>103</v>
      </c>
      <c r="N65" s="271" t="s">
        <v>169</v>
      </c>
      <c r="O65" s="26"/>
    </row>
    <row r="66" spans="1:15" s="52" customFormat="1" ht="17.100000000000001" customHeight="1" x14ac:dyDescent="0.25">
      <c r="A66" s="31">
        <v>59</v>
      </c>
      <c r="B66" s="42" t="s">
        <v>169</v>
      </c>
      <c r="C66" s="50">
        <v>0</v>
      </c>
      <c r="D66" s="50">
        <v>40</v>
      </c>
      <c r="E66" s="49">
        <v>0</v>
      </c>
      <c r="F66" s="49">
        <v>0</v>
      </c>
      <c r="G66" s="49">
        <v>0</v>
      </c>
      <c r="H66" s="49">
        <v>0</v>
      </c>
      <c r="I66" s="41">
        <v>0</v>
      </c>
      <c r="J66" s="335">
        <f>SUM(C66:I66)</f>
        <v>40</v>
      </c>
      <c r="K66" s="119" t="s">
        <v>90</v>
      </c>
      <c r="L66" s="119" t="s">
        <v>91</v>
      </c>
      <c r="M66" s="120" t="s">
        <v>17</v>
      </c>
      <c r="N66" s="274" t="s">
        <v>169</v>
      </c>
      <c r="O66" s="51"/>
    </row>
    <row r="67" spans="1:15" s="52" customFormat="1" ht="17.100000000000001" customHeight="1" x14ac:dyDescent="0.25">
      <c r="A67" s="31">
        <v>61</v>
      </c>
      <c r="B67" s="42" t="s">
        <v>169</v>
      </c>
      <c r="C67" s="50">
        <v>0</v>
      </c>
      <c r="D67" s="50">
        <v>0</v>
      </c>
      <c r="E67" s="49">
        <v>0</v>
      </c>
      <c r="F67" s="49">
        <v>20</v>
      </c>
      <c r="G67" s="49">
        <v>0</v>
      </c>
      <c r="H67" s="49">
        <v>0</v>
      </c>
      <c r="I67" s="41">
        <v>0</v>
      </c>
      <c r="J67" s="335">
        <f>SUM(C67:I67)</f>
        <v>20</v>
      </c>
      <c r="K67" s="119" t="s">
        <v>161</v>
      </c>
      <c r="L67" s="119" t="s">
        <v>162</v>
      </c>
      <c r="M67" s="120" t="s">
        <v>71</v>
      </c>
      <c r="N67" s="274" t="s">
        <v>169</v>
      </c>
      <c r="O67" s="51"/>
    </row>
    <row r="68" spans="1:15" s="60" customFormat="1" ht="17.100000000000001" customHeight="1" thickBot="1" x14ac:dyDescent="0.3">
      <c r="A68" s="31">
        <v>62</v>
      </c>
      <c r="B68" s="43" t="s">
        <v>169</v>
      </c>
      <c r="C68" s="53">
        <v>0</v>
      </c>
      <c r="D68" s="53">
        <v>0</v>
      </c>
      <c r="E68" s="56">
        <v>20</v>
      </c>
      <c r="F68" s="56">
        <v>0</v>
      </c>
      <c r="G68" s="56">
        <v>0</v>
      </c>
      <c r="H68" s="56">
        <v>0</v>
      </c>
      <c r="I68" s="57">
        <v>0</v>
      </c>
      <c r="J68" s="336">
        <f>SUM(C68:I68)</f>
        <v>20</v>
      </c>
      <c r="K68" s="130" t="s">
        <v>198</v>
      </c>
      <c r="L68" s="130" t="s">
        <v>164</v>
      </c>
      <c r="M68" s="131" t="s">
        <v>20</v>
      </c>
      <c r="N68" s="276" t="s">
        <v>169</v>
      </c>
      <c r="O68" s="59"/>
    </row>
    <row r="69" spans="1:15" s="22" customFormat="1" ht="17.100000000000001" customHeight="1" x14ac:dyDescent="0.25">
      <c r="A69" s="138">
        <v>63</v>
      </c>
      <c r="B69" s="22" t="s">
        <v>171</v>
      </c>
      <c r="C69" s="164">
        <v>20</v>
      </c>
      <c r="D69" s="164">
        <v>40</v>
      </c>
      <c r="E69" s="164">
        <v>20</v>
      </c>
      <c r="F69" s="164">
        <v>20</v>
      </c>
      <c r="G69" s="164">
        <v>20</v>
      </c>
      <c r="H69" s="164">
        <v>20</v>
      </c>
      <c r="I69" s="164">
        <v>20</v>
      </c>
      <c r="J69" s="277">
        <f>SUM(C69:I69)</f>
        <v>160</v>
      </c>
      <c r="K69" s="148" t="s">
        <v>94</v>
      </c>
      <c r="L69" s="149" t="s">
        <v>95</v>
      </c>
      <c r="M69" s="282" t="s">
        <v>8</v>
      </c>
      <c r="N69" s="271" t="s">
        <v>171</v>
      </c>
      <c r="O69" s="242"/>
    </row>
    <row r="70" spans="1:15" s="21" customFormat="1" ht="17.100000000000001" customHeight="1" x14ac:dyDescent="0.25">
      <c r="A70" s="138">
        <v>64</v>
      </c>
      <c r="B70" s="21" t="s">
        <v>171</v>
      </c>
      <c r="C70" s="139">
        <v>12</v>
      </c>
      <c r="D70" s="139">
        <v>30</v>
      </c>
      <c r="E70" s="139">
        <v>15</v>
      </c>
      <c r="F70" s="139">
        <v>15</v>
      </c>
      <c r="G70" s="139">
        <v>15</v>
      </c>
      <c r="H70" s="139">
        <v>15</v>
      </c>
      <c r="I70" s="139">
        <v>15</v>
      </c>
      <c r="J70" s="283">
        <f>SUM(C70:I70)</f>
        <v>117</v>
      </c>
      <c r="K70" s="155" t="s">
        <v>150</v>
      </c>
      <c r="L70" s="156" t="s">
        <v>151</v>
      </c>
      <c r="M70" s="212" t="s">
        <v>8</v>
      </c>
      <c r="N70" s="273" t="s">
        <v>171</v>
      </c>
      <c r="O70" s="226"/>
    </row>
    <row r="71" spans="1:15" s="24" customFormat="1" ht="17.100000000000001" customHeight="1" x14ac:dyDescent="0.25">
      <c r="A71" s="138">
        <v>65</v>
      </c>
      <c r="B71" s="24" t="s">
        <v>171</v>
      </c>
      <c r="C71" s="174">
        <v>10</v>
      </c>
      <c r="D71" s="174">
        <v>20</v>
      </c>
      <c r="E71" s="174">
        <v>12</v>
      </c>
      <c r="F71" s="174">
        <v>12</v>
      </c>
      <c r="G71" s="174">
        <v>12</v>
      </c>
      <c r="H71" s="174">
        <v>12</v>
      </c>
      <c r="I71" s="174">
        <v>12</v>
      </c>
      <c r="J71" s="283">
        <f>SUM(C71:I71)</f>
        <v>90</v>
      </c>
      <c r="K71" s="155" t="s">
        <v>93</v>
      </c>
      <c r="L71" s="156" t="s">
        <v>70</v>
      </c>
      <c r="M71" s="212" t="s">
        <v>8</v>
      </c>
      <c r="N71" s="273" t="s">
        <v>171</v>
      </c>
      <c r="O71" s="235"/>
    </row>
    <row r="72" spans="1:15" s="25" customFormat="1" ht="17.100000000000001" customHeight="1" x14ac:dyDescent="0.25">
      <c r="A72" s="31">
        <v>67</v>
      </c>
      <c r="B72" s="35" t="s">
        <v>171</v>
      </c>
      <c r="C72" s="50">
        <v>0</v>
      </c>
      <c r="D72" s="50">
        <v>10</v>
      </c>
      <c r="E72" s="50">
        <v>8</v>
      </c>
      <c r="F72" s="50">
        <v>12</v>
      </c>
      <c r="G72" s="45">
        <v>0</v>
      </c>
      <c r="H72" s="45">
        <v>12</v>
      </c>
      <c r="I72" s="34">
        <v>12</v>
      </c>
      <c r="J72" s="335">
        <f>SUM(C72:I72)</f>
        <v>54</v>
      </c>
      <c r="K72" s="119" t="s">
        <v>18</v>
      </c>
      <c r="L72" s="119" t="s">
        <v>122</v>
      </c>
      <c r="M72" s="120" t="s">
        <v>17</v>
      </c>
      <c r="N72" s="274" t="s">
        <v>171</v>
      </c>
      <c r="O72" s="26"/>
    </row>
    <row r="73" spans="1:15" s="29" customFormat="1" ht="17.100000000000001" customHeight="1" x14ac:dyDescent="0.25">
      <c r="A73" s="31">
        <v>66</v>
      </c>
      <c r="B73" s="32" t="s">
        <v>171</v>
      </c>
      <c r="C73" s="19">
        <v>15</v>
      </c>
      <c r="D73" s="19">
        <v>24</v>
      </c>
      <c r="E73" s="19">
        <v>12</v>
      </c>
      <c r="F73" s="19">
        <v>0</v>
      </c>
      <c r="G73" s="19">
        <v>0</v>
      </c>
      <c r="H73" s="19">
        <v>0</v>
      </c>
      <c r="I73" s="33">
        <v>0</v>
      </c>
      <c r="J73" s="335">
        <f>SUM(C73:I73)</f>
        <v>51</v>
      </c>
      <c r="K73" s="119" t="s">
        <v>92</v>
      </c>
      <c r="L73" s="119" t="s">
        <v>86</v>
      </c>
      <c r="M73" s="120" t="s">
        <v>14</v>
      </c>
      <c r="N73" s="274" t="s">
        <v>171</v>
      </c>
      <c r="O73" s="238"/>
    </row>
    <row r="74" spans="1:15" s="52" customFormat="1" ht="17.100000000000001" customHeight="1" x14ac:dyDescent="0.25">
      <c r="A74" s="31">
        <v>68</v>
      </c>
      <c r="B74" s="42" t="s">
        <v>171</v>
      </c>
      <c r="C74" s="50">
        <v>0</v>
      </c>
      <c r="D74" s="50">
        <v>16</v>
      </c>
      <c r="E74" s="50">
        <v>8</v>
      </c>
      <c r="F74" s="50">
        <v>0</v>
      </c>
      <c r="G74" s="45">
        <v>0</v>
      </c>
      <c r="H74" s="45">
        <v>0</v>
      </c>
      <c r="I74" s="34">
        <v>0</v>
      </c>
      <c r="J74" s="335">
        <f>SUM(C74:I74)</f>
        <v>24</v>
      </c>
      <c r="K74" s="119" t="s">
        <v>110</v>
      </c>
      <c r="L74" s="119" t="s">
        <v>165</v>
      </c>
      <c r="M74" s="120" t="s">
        <v>106</v>
      </c>
      <c r="N74" s="274" t="s">
        <v>171</v>
      </c>
      <c r="O74" s="51"/>
    </row>
    <row r="75" spans="1:15" s="58" customFormat="1" ht="17.100000000000001" customHeight="1" thickBot="1" x14ac:dyDescent="0.3">
      <c r="A75" s="31">
        <v>69</v>
      </c>
      <c r="B75" s="55" t="s">
        <v>171</v>
      </c>
      <c r="C75" s="56">
        <v>0</v>
      </c>
      <c r="D75" s="56">
        <v>12</v>
      </c>
      <c r="E75" s="56">
        <v>0</v>
      </c>
      <c r="F75" s="56">
        <v>8</v>
      </c>
      <c r="G75" s="56">
        <v>0</v>
      </c>
      <c r="H75" s="56">
        <v>0</v>
      </c>
      <c r="I75" s="57">
        <v>0</v>
      </c>
      <c r="J75" s="336">
        <f>SUM(C75:I75)</f>
        <v>20</v>
      </c>
      <c r="K75" s="130" t="s">
        <v>120</v>
      </c>
      <c r="L75" s="130" t="s">
        <v>73</v>
      </c>
      <c r="M75" s="131" t="s">
        <v>20</v>
      </c>
      <c r="N75" s="276" t="s">
        <v>171</v>
      </c>
      <c r="O75" s="243"/>
    </row>
    <row r="76" spans="1:15" s="115" customFormat="1" ht="17.100000000000001" customHeight="1" x14ac:dyDescent="0.25">
      <c r="A76" s="138">
        <v>70</v>
      </c>
      <c r="B76" s="195" t="s">
        <v>168</v>
      </c>
      <c r="C76" s="137">
        <v>20</v>
      </c>
      <c r="D76" s="137">
        <v>40</v>
      </c>
      <c r="E76" s="137">
        <v>20</v>
      </c>
      <c r="F76" s="137">
        <v>20</v>
      </c>
      <c r="G76" s="137">
        <v>20</v>
      </c>
      <c r="H76" s="137">
        <v>20</v>
      </c>
      <c r="I76" s="137">
        <v>20</v>
      </c>
      <c r="J76" s="277">
        <f>SUM(C76:I76)</f>
        <v>160</v>
      </c>
      <c r="K76" s="148" t="s">
        <v>88</v>
      </c>
      <c r="L76" s="149" t="s">
        <v>89</v>
      </c>
      <c r="M76" s="282" t="s">
        <v>11</v>
      </c>
      <c r="N76" s="271" t="s">
        <v>168</v>
      </c>
      <c r="O76" s="237"/>
    </row>
    <row r="77" spans="1:15" s="24" customFormat="1" ht="17.100000000000001" customHeight="1" x14ac:dyDescent="0.25">
      <c r="A77" s="138">
        <v>71</v>
      </c>
      <c r="B77" s="24" t="s">
        <v>168</v>
      </c>
      <c r="C77" s="174">
        <v>12</v>
      </c>
      <c r="D77" s="174">
        <v>24</v>
      </c>
      <c r="E77" s="174">
        <v>15</v>
      </c>
      <c r="F77" s="174">
        <v>15</v>
      </c>
      <c r="G77" s="174">
        <v>15</v>
      </c>
      <c r="H77" s="174">
        <v>12</v>
      </c>
      <c r="I77" s="174">
        <v>15</v>
      </c>
      <c r="J77" s="283">
        <f>SUM(C77:I77)</f>
        <v>108</v>
      </c>
      <c r="K77" s="155" t="s">
        <v>123</v>
      </c>
      <c r="L77" s="156" t="s">
        <v>124</v>
      </c>
      <c r="M77" s="212" t="s">
        <v>11</v>
      </c>
      <c r="N77" s="273" t="s">
        <v>168</v>
      </c>
      <c r="O77" s="235"/>
    </row>
    <row r="78" spans="1:15" s="21" customFormat="1" ht="17.100000000000001" customHeight="1" x14ac:dyDescent="0.25">
      <c r="A78" s="138">
        <v>73</v>
      </c>
      <c r="B78" s="21" t="s">
        <v>168</v>
      </c>
      <c r="C78" s="139">
        <v>10</v>
      </c>
      <c r="D78" s="139">
        <v>20</v>
      </c>
      <c r="E78" s="139">
        <v>0</v>
      </c>
      <c r="F78" s="139">
        <v>0</v>
      </c>
      <c r="G78" s="139">
        <v>0</v>
      </c>
      <c r="H78" s="139">
        <v>15</v>
      </c>
      <c r="I78" s="139">
        <v>0</v>
      </c>
      <c r="J78" s="283">
        <f>SUM(C78:I78)</f>
        <v>45</v>
      </c>
      <c r="K78" s="155" t="s">
        <v>187</v>
      </c>
      <c r="L78" s="156" t="s">
        <v>153</v>
      </c>
      <c r="M78" s="212" t="s">
        <v>29</v>
      </c>
      <c r="N78" s="273" t="s">
        <v>168</v>
      </c>
      <c r="O78" s="226"/>
    </row>
    <row r="79" spans="1:15" s="30" customFormat="1" ht="17.100000000000001" customHeight="1" x14ac:dyDescent="0.25">
      <c r="A79" s="31">
        <v>72</v>
      </c>
      <c r="B79" s="35" t="s">
        <v>168</v>
      </c>
      <c r="C79" s="49">
        <v>15</v>
      </c>
      <c r="D79" s="49">
        <v>30</v>
      </c>
      <c r="E79" s="49">
        <v>0</v>
      </c>
      <c r="F79" s="49">
        <v>0</v>
      </c>
      <c r="G79" s="19">
        <v>0</v>
      </c>
      <c r="H79" s="49">
        <v>0</v>
      </c>
      <c r="I79" s="41">
        <v>0</v>
      </c>
      <c r="J79" s="335">
        <f>SUM(C79:I79)</f>
        <v>45</v>
      </c>
      <c r="K79" s="119" t="s">
        <v>192</v>
      </c>
      <c r="L79" s="119" t="s">
        <v>193</v>
      </c>
      <c r="M79" s="120" t="s">
        <v>29</v>
      </c>
      <c r="N79" s="274" t="s">
        <v>168</v>
      </c>
      <c r="O79" s="239"/>
    </row>
    <row r="80" spans="1:15" s="29" customFormat="1" ht="17.100000000000001" customHeight="1" x14ac:dyDescent="0.25">
      <c r="A80" s="31">
        <v>74</v>
      </c>
      <c r="B80" s="32" t="s">
        <v>168</v>
      </c>
      <c r="C80" s="19">
        <v>0</v>
      </c>
      <c r="D80" s="19">
        <v>16</v>
      </c>
      <c r="E80" s="19">
        <v>0</v>
      </c>
      <c r="F80" s="19">
        <v>12</v>
      </c>
      <c r="G80" s="19">
        <v>0</v>
      </c>
      <c r="H80" s="19">
        <v>0</v>
      </c>
      <c r="I80" s="33">
        <v>0</v>
      </c>
      <c r="J80" s="335">
        <f>SUM(C80:I80)</f>
        <v>28</v>
      </c>
      <c r="K80" s="119" t="s">
        <v>96</v>
      </c>
      <c r="L80" s="119" t="s">
        <v>80</v>
      </c>
      <c r="M80" s="120" t="s">
        <v>29</v>
      </c>
      <c r="N80" s="274" t="s">
        <v>168</v>
      </c>
      <c r="O80" s="238"/>
    </row>
    <row r="81" spans="1:15" s="64" customFormat="1" ht="17.100000000000001" customHeight="1" thickBot="1" x14ac:dyDescent="0.3">
      <c r="A81" s="31">
        <v>75</v>
      </c>
      <c r="B81" s="44" t="s">
        <v>168</v>
      </c>
      <c r="C81" s="48">
        <v>8</v>
      </c>
      <c r="D81" s="48">
        <v>0</v>
      </c>
      <c r="E81" s="48">
        <v>12</v>
      </c>
      <c r="F81" s="48">
        <v>0</v>
      </c>
      <c r="G81" s="48">
        <v>0</v>
      </c>
      <c r="H81" s="48">
        <v>0</v>
      </c>
      <c r="I81" s="63">
        <v>8</v>
      </c>
      <c r="J81" s="336">
        <f>SUM(C81:I81)</f>
        <v>28</v>
      </c>
      <c r="K81" s="130" t="s">
        <v>97</v>
      </c>
      <c r="L81" s="130" t="s">
        <v>98</v>
      </c>
      <c r="M81" s="131" t="s">
        <v>99</v>
      </c>
      <c r="N81" s="276" t="s">
        <v>168</v>
      </c>
      <c r="O81" s="244"/>
    </row>
    <row r="82" spans="1:15" s="179" customFormat="1" ht="17.100000000000001" customHeight="1" x14ac:dyDescent="0.25">
      <c r="A82" s="138">
        <v>76</v>
      </c>
      <c r="B82" s="179" t="s">
        <v>166</v>
      </c>
      <c r="C82" s="175">
        <v>15</v>
      </c>
      <c r="D82" s="175">
        <v>30</v>
      </c>
      <c r="E82" s="175">
        <v>0</v>
      </c>
      <c r="F82" s="175">
        <v>20</v>
      </c>
      <c r="G82" s="175">
        <v>20</v>
      </c>
      <c r="H82" s="175">
        <v>20</v>
      </c>
      <c r="I82" s="175">
        <v>0</v>
      </c>
      <c r="J82" s="277">
        <f>SUM(C82:I82)</f>
        <v>105</v>
      </c>
      <c r="K82" s="148" t="s">
        <v>131</v>
      </c>
      <c r="L82" s="149" t="s">
        <v>132</v>
      </c>
      <c r="M82" s="150" t="s">
        <v>54</v>
      </c>
      <c r="N82" s="278" t="s">
        <v>166</v>
      </c>
      <c r="O82" s="245"/>
    </row>
    <row r="83" spans="1:15" s="133" customFormat="1" ht="17.100000000000001" customHeight="1" x14ac:dyDescent="0.25">
      <c r="A83" s="138">
        <v>78</v>
      </c>
      <c r="B83" s="133" t="s">
        <v>166</v>
      </c>
      <c r="C83" s="143">
        <v>12</v>
      </c>
      <c r="D83" s="143">
        <v>24</v>
      </c>
      <c r="E83" s="143">
        <v>0</v>
      </c>
      <c r="F83" s="143">
        <v>15</v>
      </c>
      <c r="G83" s="143">
        <v>0</v>
      </c>
      <c r="H83" s="143">
        <v>15</v>
      </c>
      <c r="I83" s="143">
        <v>20</v>
      </c>
      <c r="J83" s="294">
        <f>SUM(C83:I83)</f>
        <v>86</v>
      </c>
      <c r="K83" s="156" t="s">
        <v>133</v>
      </c>
      <c r="L83" s="156" t="s">
        <v>134</v>
      </c>
      <c r="M83" s="157" t="s">
        <v>5</v>
      </c>
      <c r="N83" s="279" t="s">
        <v>166</v>
      </c>
      <c r="O83" s="246"/>
    </row>
    <row r="84" spans="1:15" s="133" customFormat="1" ht="17.100000000000001" customHeight="1" x14ac:dyDescent="0.25">
      <c r="A84" s="138">
        <v>79</v>
      </c>
      <c r="B84" s="133" t="s">
        <v>166</v>
      </c>
      <c r="C84" s="143">
        <v>10</v>
      </c>
      <c r="D84" s="143">
        <v>20</v>
      </c>
      <c r="E84" s="143">
        <v>0</v>
      </c>
      <c r="F84" s="143">
        <v>12</v>
      </c>
      <c r="G84" s="143">
        <v>15</v>
      </c>
      <c r="H84" s="143">
        <v>12</v>
      </c>
      <c r="I84" s="143">
        <v>12</v>
      </c>
      <c r="J84" s="294">
        <f>SUM(C84:I84)</f>
        <v>81</v>
      </c>
      <c r="K84" s="156" t="s">
        <v>194</v>
      </c>
      <c r="L84" s="156" t="s">
        <v>195</v>
      </c>
      <c r="M84" s="157" t="s">
        <v>106</v>
      </c>
      <c r="N84" s="279" t="s">
        <v>166</v>
      </c>
      <c r="O84" s="246"/>
    </row>
    <row r="85" spans="1:15" s="30" customFormat="1" ht="17.100000000000001" customHeight="1" x14ac:dyDescent="0.25">
      <c r="A85" s="31">
        <v>77</v>
      </c>
      <c r="B85" s="40" t="s">
        <v>166</v>
      </c>
      <c r="C85" s="49">
        <v>20</v>
      </c>
      <c r="D85" s="49">
        <v>40</v>
      </c>
      <c r="E85" s="49">
        <v>0</v>
      </c>
      <c r="F85" s="49">
        <v>0</v>
      </c>
      <c r="G85" s="49">
        <v>0</v>
      </c>
      <c r="H85" s="49">
        <v>0</v>
      </c>
      <c r="I85" s="41">
        <v>15</v>
      </c>
      <c r="J85" s="335">
        <f>SUM(C85:I85)</f>
        <v>75</v>
      </c>
      <c r="K85" s="119" t="s">
        <v>129</v>
      </c>
      <c r="L85" s="119" t="s">
        <v>130</v>
      </c>
      <c r="M85" s="120" t="s">
        <v>54</v>
      </c>
      <c r="N85" s="274" t="s">
        <v>166</v>
      </c>
      <c r="O85" s="239"/>
    </row>
    <row r="86" spans="1:15" s="23" customFormat="1" ht="17.100000000000001" customHeight="1" thickBot="1" x14ac:dyDescent="0.3">
      <c r="A86" s="31">
        <v>80</v>
      </c>
      <c r="B86" s="38" t="s">
        <v>166</v>
      </c>
      <c r="C86" s="47">
        <v>8</v>
      </c>
      <c r="D86" s="47">
        <v>16</v>
      </c>
      <c r="E86" s="47">
        <v>0</v>
      </c>
      <c r="F86" s="47">
        <v>0</v>
      </c>
      <c r="G86" s="47">
        <v>0</v>
      </c>
      <c r="H86" s="47">
        <v>0</v>
      </c>
      <c r="I86" s="39">
        <v>0</v>
      </c>
      <c r="J86" s="336">
        <f>SUM(C86:I86)</f>
        <v>24</v>
      </c>
      <c r="K86" s="130" t="s">
        <v>135</v>
      </c>
      <c r="L86" s="130" t="s">
        <v>178</v>
      </c>
      <c r="M86" s="131" t="s">
        <v>29</v>
      </c>
      <c r="N86" s="276" t="s">
        <v>166</v>
      </c>
      <c r="O86" s="247"/>
    </row>
    <row r="87" spans="1:15" s="25" customFormat="1" ht="17.100000000000001" customHeight="1" x14ac:dyDescent="0.25">
      <c r="A87" s="138">
        <v>81</v>
      </c>
      <c r="B87" s="25" t="s">
        <v>176</v>
      </c>
      <c r="C87" s="196">
        <v>20</v>
      </c>
      <c r="D87" s="196">
        <v>30</v>
      </c>
      <c r="E87" s="139">
        <v>15</v>
      </c>
      <c r="F87" s="139">
        <v>20</v>
      </c>
      <c r="G87" s="139">
        <v>20</v>
      </c>
      <c r="H87" s="139">
        <v>15</v>
      </c>
      <c r="I87" s="139">
        <v>20</v>
      </c>
      <c r="J87" s="269">
        <f>SUM(C87:I87)</f>
        <v>140</v>
      </c>
      <c r="K87" s="270" t="s">
        <v>145</v>
      </c>
      <c r="L87" s="147" t="s">
        <v>146</v>
      </c>
      <c r="M87" s="147" t="s">
        <v>147</v>
      </c>
      <c r="N87" s="271" t="s">
        <v>176</v>
      </c>
    </row>
    <row r="88" spans="1:15" s="25" customFormat="1" ht="17.100000000000001" customHeight="1" x14ac:dyDescent="0.25">
      <c r="A88" s="138">
        <v>82</v>
      </c>
      <c r="B88" s="25" t="s">
        <v>176</v>
      </c>
      <c r="C88" s="196">
        <v>15</v>
      </c>
      <c r="D88" s="196">
        <v>40</v>
      </c>
      <c r="E88" s="139">
        <v>20</v>
      </c>
      <c r="F88" s="139">
        <v>12</v>
      </c>
      <c r="G88" s="139">
        <v>15</v>
      </c>
      <c r="H88" s="139">
        <v>20</v>
      </c>
      <c r="I88" s="139">
        <v>0</v>
      </c>
      <c r="J88" s="272">
        <f>SUM(C88:I88)</f>
        <v>122</v>
      </c>
      <c r="K88" s="257" t="s">
        <v>135</v>
      </c>
      <c r="L88" s="154" t="s">
        <v>136</v>
      </c>
      <c r="M88" s="154" t="s">
        <v>8</v>
      </c>
      <c r="N88" s="273" t="s">
        <v>176</v>
      </c>
    </row>
    <row r="89" spans="1:15" s="25" customFormat="1" ht="17.100000000000001" customHeight="1" x14ac:dyDescent="0.25">
      <c r="A89" s="138">
        <v>83</v>
      </c>
      <c r="B89" s="25" t="s">
        <v>176</v>
      </c>
      <c r="C89" s="196">
        <v>10</v>
      </c>
      <c r="D89" s="196">
        <v>20</v>
      </c>
      <c r="E89" s="139">
        <v>0</v>
      </c>
      <c r="F89" s="139">
        <v>15</v>
      </c>
      <c r="G89" s="139">
        <v>12</v>
      </c>
      <c r="H89" s="139">
        <v>12</v>
      </c>
      <c r="I89" s="139">
        <v>0</v>
      </c>
      <c r="J89" s="339">
        <f>SUM(C89:I89)</f>
        <v>69</v>
      </c>
      <c r="K89" s="154" t="s">
        <v>100</v>
      </c>
      <c r="L89" s="154" t="s">
        <v>79</v>
      </c>
      <c r="M89" s="154" t="s">
        <v>29</v>
      </c>
      <c r="N89" s="273" t="s">
        <v>176</v>
      </c>
      <c r="O89" s="26"/>
    </row>
    <row r="90" spans="1:15" s="25" customFormat="1" ht="17.100000000000001" customHeight="1" x14ac:dyDescent="0.25">
      <c r="A90" s="31">
        <v>85</v>
      </c>
      <c r="B90" s="42" t="s">
        <v>176</v>
      </c>
      <c r="C90" s="50">
        <v>5</v>
      </c>
      <c r="D90" s="50">
        <v>12</v>
      </c>
      <c r="E90" s="19">
        <v>0</v>
      </c>
      <c r="F90" s="19">
        <v>12</v>
      </c>
      <c r="G90" s="19">
        <v>8</v>
      </c>
      <c r="H90" s="19">
        <v>12</v>
      </c>
      <c r="I90" s="33">
        <v>12</v>
      </c>
      <c r="J90" s="340">
        <f>SUM(C90:I90)</f>
        <v>61</v>
      </c>
      <c r="K90" s="211" t="s">
        <v>148</v>
      </c>
      <c r="L90" s="211" t="s">
        <v>79</v>
      </c>
      <c r="M90" s="211" t="s">
        <v>119</v>
      </c>
      <c r="N90" s="274" t="s">
        <v>176</v>
      </c>
      <c r="O90" s="26"/>
    </row>
    <row r="91" spans="1:15" s="25" customFormat="1" ht="17.100000000000001" customHeight="1" x14ac:dyDescent="0.25">
      <c r="A91" s="31">
        <v>84</v>
      </c>
      <c r="B91" s="42" t="s">
        <v>176</v>
      </c>
      <c r="C91" s="50">
        <v>8</v>
      </c>
      <c r="D91" s="50">
        <v>16</v>
      </c>
      <c r="E91" s="19">
        <v>12</v>
      </c>
      <c r="F91" s="19">
        <v>8</v>
      </c>
      <c r="G91" s="19">
        <v>12</v>
      </c>
      <c r="H91" s="19">
        <v>0</v>
      </c>
      <c r="I91" s="33">
        <v>0</v>
      </c>
      <c r="J91" s="340">
        <f>SUM(C91:I91)</f>
        <v>56</v>
      </c>
      <c r="K91" s="211" t="s">
        <v>101</v>
      </c>
      <c r="L91" s="211" t="s">
        <v>102</v>
      </c>
      <c r="M91" s="211" t="s">
        <v>8</v>
      </c>
      <c r="N91" s="274" t="s">
        <v>176</v>
      </c>
      <c r="O91" s="26"/>
    </row>
    <row r="92" spans="1:15" s="52" customFormat="1" ht="17.100000000000001" customHeight="1" x14ac:dyDescent="0.25">
      <c r="A92" s="31">
        <v>86</v>
      </c>
      <c r="B92" s="42" t="s">
        <v>176</v>
      </c>
      <c r="C92" s="50">
        <v>12</v>
      </c>
      <c r="D92" s="50">
        <v>24</v>
      </c>
      <c r="E92" s="19">
        <v>0</v>
      </c>
      <c r="F92" s="19">
        <v>0</v>
      </c>
      <c r="G92" s="19">
        <v>0</v>
      </c>
      <c r="H92" s="19">
        <v>0</v>
      </c>
      <c r="I92" s="33">
        <v>0</v>
      </c>
      <c r="J92" s="340">
        <f>SUM(C92:I92)</f>
        <v>36</v>
      </c>
      <c r="K92" s="211" t="s">
        <v>138</v>
      </c>
      <c r="L92" s="211" t="s">
        <v>139</v>
      </c>
      <c r="M92" s="211" t="s">
        <v>140</v>
      </c>
      <c r="N92" s="274" t="s">
        <v>176</v>
      </c>
      <c r="O92" s="51"/>
    </row>
    <row r="93" spans="1:15" s="27" customFormat="1" ht="17.100000000000001" customHeight="1" thickBot="1" x14ac:dyDescent="0.3">
      <c r="A93" s="31">
        <v>87</v>
      </c>
      <c r="B93" s="43" t="s">
        <v>176</v>
      </c>
      <c r="C93" s="53">
        <v>6</v>
      </c>
      <c r="D93" s="53">
        <v>0</v>
      </c>
      <c r="E93" s="47">
        <v>12</v>
      </c>
      <c r="F93" s="47">
        <v>0</v>
      </c>
      <c r="G93" s="47">
        <v>8</v>
      </c>
      <c r="H93" s="47">
        <v>0</v>
      </c>
      <c r="I93" s="39">
        <v>15</v>
      </c>
      <c r="J93" s="341">
        <f>SUM(C93:I93)</f>
        <v>41</v>
      </c>
      <c r="K93" s="275" t="s">
        <v>43</v>
      </c>
      <c r="L93" s="275" t="s">
        <v>137</v>
      </c>
      <c r="M93" s="275" t="s">
        <v>45</v>
      </c>
      <c r="N93" s="276" t="s">
        <v>176</v>
      </c>
      <c r="O93" s="28"/>
    </row>
    <row r="94" spans="1:15" s="17" customFormat="1" ht="17.100000000000001" customHeight="1" x14ac:dyDescent="0.25">
      <c r="A94" s="31">
        <v>88</v>
      </c>
      <c r="B94" s="10"/>
      <c r="C94" s="16"/>
      <c r="D94" s="20"/>
      <c r="E94" s="16"/>
      <c r="F94" s="15"/>
      <c r="G94" s="15"/>
      <c r="H94" s="15"/>
      <c r="I94" s="16"/>
      <c r="J94" s="265"/>
      <c r="K94" s="266"/>
      <c r="L94" s="266"/>
      <c r="M94" s="267"/>
      <c r="N94" s="268"/>
    </row>
    <row r="95" spans="1:15" ht="17.100000000000001" customHeight="1" x14ac:dyDescent="0.25">
      <c r="A95" s="31">
        <v>798</v>
      </c>
    </row>
    <row r="96" spans="1:15" ht="17.100000000000001" customHeight="1" x14ac:dyDescent="0.25">
      <c r="A96" s="31">
        <v>799</v>
      </c>
    </row>
    <row r="97" spans="1:1" ht="17.100000000000001" customHeight="1" x14ac:dyDescent="0.25">
      <c r="A97" s="31">
        <v>800</v>
      </c>
    </row>
    <row r="98" spans="1:1" ht="17.100000000000001" customHeight="1" x14ac:dyDescent="0.25">
      <c r="A98" s="31">
        <v>801</v>
      </c>
    </row>
    <row r="99" spans="1:1" ht="17.100000000000001" customHeight="1" x14ac:dyDescent="0.25">
      <c r="A99" s="31">
        <v>802</v>
      </c>
    </row>
    <row r="100" spans="1:1" ht="17.100000000000001" customHeight="1" x14ac:dyDescent="0.25">
      <c r="A100" s="31">
        <v>803</v>
      </c>
    </row>
    <row r="101" spans="1:1" ht="17.100000000000001" customHeight="1" x14ac:dyDescent="0.25">
      <c r="A101" s="31">
        <v>804</v>
      </c>
    </row>
    <row r="102" spans="1:1" ht="17.100000000000001" customHeight="1" x14ac:dyDescent="0.25">
      <c r="A102" s="31">
        <v>805</v>
      </c>
    </row>
    <row r="103" spans="1:1" ht="17.100000000000001" customHeight="1" x14ac:dyDescent="0.25">
      <c r="A103" s="31">
        <v>806</v>
      </c>
    </row>
    <row r="104" spans="1:1" ht="17.100000000000001" customHeight="1" x14ac:dyDescent="0.25">
      <c r="A104" s="31">
        <v>807</v>
      </c>
    </row>
    <row r="105" spans="1:1" ht="17.100000000000001" customHeight="1" x14ac:dyDescent="0.25">
      <c r="A105" s="31">
        <v>808</v>
      </c>
    </row>
    <row r="106" spans="1:1" ht="17.100000000000001" customHeight="1" x14ac:dyDescent="0.25">
      <c r="A106" s="31">
        <v>809</v>
      </c>
    </row>
    <row r="107" spans="1:1" ht="17.100000000000001" customHeight="1" x14ac:dyDescent="0.25">
      <c r="A107" s="31">
        <v>810</v>
      </c>
    </row>
    <row r="108" spans="1:1" ht="17.100000000000001" customHeight="1" x14ac:dyDescent="0.25">
      <c r="A108" s="31">
        <v>811</v>
      </c>
    </row>
    <row r="109" spans="1:1" ht="17.100000000000001" customHeight="1" x14ac:dyDescent="0.25">
      <c r="A109" s="31">
        <v>812</v>
      </c>
    </row>
    <row r="110" spans="1:1" ht="17.100000000000001" customHeight="1" x14ac:dyDescent="0.25">
      <c r="A110" s="31">
        <v>813</v>
      </c>
    </row>
    <row r="111" spans="1:1" ht="17.100000000000001" customHeight="1" x14ac:dyDescent="0.25">
      <c r="A111" s="31">
        <v>814</v>
      </c>
    </row>
    <row r="112" spans="1:1" ht="17.100000000000001" customHeight="1" x14ac:dyDescent="0.25">
      <c r="A112" s="31">
        <v>815</v>
      </c>
    </row>
    <row r="113" spans="1:1" ht="17.100000000000001" customHeight="1" x14ac:dyDescent="0.25">
      <c r="A113" s="31">
        <v>816</v>
      </c>
    </row>
  </sheetData>
  <autoFilter ref="B1:T1" xr:uid="{00000000-0009-0000-0000-000001000000}"/>
  <phoneticPr fontId="22" type="noConversion"/>
  <pageMargins left="0.25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4B28C3-A3C5-4E9D-8FF1-2D5DD1D68429}">
  <dimension ref="A1:P223"/>
  <sheetViews>
    <sheetView showGridLines="0" zoomScaleNormal="100" workbookViewId="0">
      <pane ySplit="1" topLeftCell="A2" activePane="bottomLeft" state="frozen"/>
      <selection pane="bottomLeft" activeCell="L28" sqref="L28"/>
    </sheetView>
  </sheetViews>
  <sheetFormatPr defaultColWidth="8.7109375" defaultRowHeight="17.100000000000001" customHeight="1" x14ac:dyDescent="0.25"/>
  <cols>
    <col min="1" max="1" width="3.85546875" style="5" bestFit="1" customWidth="1"/>
    <col min="2" max="2" width="26.28515625" style="10" bestFit="1" customWidth="1"/>
    <col min="3" max="3" width="7.7109375" style="2" customWidth="1"/>
    <col min="4" max="4" width="7.7109375" style="1" customWidth="1"/>
    <col min="5" max="5" width="7.7109375" style="2" customWidth="1"/>
    <col min="6" max="8" width="7.7109375" style="6" customWidth="1"/>
    <col min="9" max="9" width="7.7109375" style="2" customWidth="1"/>
    <col min="10" max="10" width="10.85546875" style="261" customWidth="1"/>
    <col min="11" max="11" width="14.140625" style="258" bestFit="1" customWidth="1"/>
    <col min="12" max="12" width="12.7109375" style="258" bestFit="1" customWidth="1"/>
    <col min="13" max="13" width="27.140625" style="259" bestFit="1" customWidth="1"/>
    <col min="14" max="14" width="23.42578125" style="260" bestFit="1" customWidth="1"/>
    <col min="15" max="15" width="14.5703125" style="7" customWidth="1"/>
    <col min="16" max="16" width="10.5703125" style="7" customWidth="1"/>
    <col min="17" max="16384" width="8.7109375" style="7"/>
  </cols>
  <sheetData>
    <row r="1" spans="1:15" s="3" customFormat="1" ht="17.100000000000001" customHeight="1" x14ac:dyDescent="0.25">
      <c r="A1" s="65" t="s">
        <v>177</v>
      </c>
      <c r="B1" s="66" t="s">
        <v>0</v>
      </c>
      <c r="C1" s="67" t="s">
        <v>143</v>
      </c>
      <c r="D1" s="68" t="s">
        <v>141</v>
      </c>
      <c r="E1" s="67" t="s">
        <v>144</v>
      </c>
      <c r="F1" s="3" t="s">
        <v>199</v>
      </c>
      <c r="G1" s="3" t="s">
        <v>202</v>
      </c>
      <c r="H1" s="3" t="s">
        <v>251</v>
      </c>
      <c r="I1" s="3" t="s">
        <v>252</v>
      </c>
      <c r="J1" s="313" t="s">
        <v>142</v>
      </c>
      <c r="K1" s="314" t="s">
        <v>1</v>
      </c>
      <c r="L1" s="314" t="s">
        <v>2</v>
      </c>
      <c r="M1" s="315" t="s">
        <v>3</v>
      </c>
      <c r="N1" s="316" t="s">
        <v>0</v>
      </c>
      <c r="O1" s="8"/>
    </row>
    <row r="2" spans="1:15" s="14" customFormat="1" ht="17.100000000000001" customHeight="1" thickBot="1" x14ac:dyDescent="0.3">
      <c r="A2" s="70"/>
      <c r="B2" s="71" t="s">
        <v>183</v>
      </c>
      <c r="C2" s="72">
        <f t="shared" ref="C2:I2" si="0">SUM(C3:C223)</f>
        <v>365.00000000000006</v>
      </c>
      <c r="D2" s="72">
        <f t="shared" si="0"/>
        <v>1024.9933333333336</v>
      </c>
      <c r="E2" s="72">
        <f t="shared" si="0"/>
        <v>254.99999999999991</v>
      </c>
      <c r="F2" s="72">
        <f t="shared" si="0"/>
        <v>362</v>
      </c>
      <c r="G2" s="72">
        <f t="shared" si="0"/>
        <v>290.99999999999989</v>
      </c>
      <c r="H2" s="72">
        <f t="shared" si="0"/>
        <v>348.99999999999994</v>
      </c>
      <c r="I2" s="72">
        <f t="shared" si="0"/>
        <v>314</v>
      </c>
      <c r="J2" s="317"/>
      <c r="K2" s="318"/>
      <c r="L2" s="318"/>
      <c r="M2" s="319"/>
      <c r="N2" s="320" t="s">
        <v>183</v>
      </c>
      <c r="O2" s="13"/>
    </row>
    <row r="3" spans="1:15" s="135" customFormat="1" ht="17.100000000000001" customHeight="1" thickBot="1" x14ac:dyDescent="0.3">
      <c r="A3" s="166">
        <v>1</v>
      </c>
      <c r="B3" s="22" t="s">
        <v>203</v>
      </c>
      <c r="C3" s="164">
        <v>7.5</v>
      </c>
      <c r="D3" s="164">
        <v>15</v>
      </c>
      <c r="E3" s="159">
        <v>0</v>
      </c>
      <c r="F3" s="164"/>
      <c r="G3" s="164"/>
      <c r="H3" s="164"/>
      <c r="I3" s="164"/>
      <c r="J3" s="302">
        <f>SUM(C3:I3)</f>
        <v>22.5</v>
      </c>
      <c r="K3" s="303" t="s">
        <v>87</v>
      </c>
      <c r="L3" s="303" t="s">
        <v>85</v>
      </c>
      <c r="M3" s="304" t="s">
        <v>71</v>
      </c>
      <c r="N3" s="305" t="s">
        <v>203</v>
      </c>
      <c r="O3" s="160"/>
    </row>
    <row r="4" spans="1:15" s="169" customFormat="1" ht="17.100000000000001" customHeight="1" thickBot="1" x14ac:dyDescent="0.3">
      <c r="A4" s="166">
        <v>2</v>
      </c>
      <c r="B4" s="23" t="s">
        <v>203</v>
      </c>
      <c r="C4" s="165">
        <v>7.5</v>
      </c>
      <c r="D4" s="165">
        <v>15</v>
      </c>
      <c r="E4" s="161">
        <v>0</v>
      </c>
      <c r="F4" s="167"/>
      <c r="G4" s="165"/>
      <c r="H4" s="165"/>
      <c r="I4" s="165"/>
      <c r="J4" s="262">
        <f>SUM(C4:I4)</f>
        <v>22.5</v>
      </c>
      <c r="K4" s="263" t="s">
        <v>206</v>
      </c>
      <c r="L4" s="263" t="s">
        <v>162</v>
      </c>
      <c r="M4" s="264" t="s">
        <v>71</v>
      </c>
      <c r="N4" s="301" t="s">
        <v>203</v>
      </c>
      <c r="O4" s="168"/>
    </row>
    <row r="5" spans="1:15" s="135" customFormat="1" ht="17.100000000000001" customHeight="1" thickBot="1" x14ac:dyDescent="0.3">
      <c r="A5" s="166">
        <v>3</v>
      </c>
      <c r="B5" s="22" t="s">
        <v>203</v>
      </c>
      <c r="C5" s="164">
        <v>10</v>
      </c>
      <c r="D5" s="164">
        <v>12</v>
      </c>
      <c r="E5" s="159">
        <v>0</v>
      </c>
      <c r="F5" s="164"/>
      <c r="G5" s="164"/>
      <c r="H5" s="164"/>
      <c r="I5" s="164"/>
      <c r="J5" s="306">
        <f>SUM(C5:I5)</f>
        <v>22</v>
      </c>
      <c r="K5" s="123" t="s">
        <v>204</v>
      </c>
      <c r="L5" s="123" t="s">
        <v>89</v>
      </c>
      <c r="M5" s="124" t="s">
        <v>11</v>
      </c>
      <c r="N5" s="307" t="s">
        <v>203</v>
      </c>
      <c r="O5" s="160"/>
    </row>
    <row r="6" spans="1:15" s="169" customFormat="1" ht="17.100000000000001" customHeight="1" thickBot="1" x14ac:dyDescent="0.3">
      <c r="A6" s="166">
        <v>4</v>
      </c>
      <c r="B6" s="23" t="s">
        <v>203</v>
      </c>
      <c r="C6" s="165">
        <v>10</v>
      </c>
      <c r="D6" s="165">
        <v>12</v>
      </c>
      <c r="E6" s="161">
        <v>0</v>
      </c>
      <c r="F6" s="165"/>
      <c r="G6" s="165"/>
      <c r="H6" s="165"/>
      <c r="I6" s="165"/>
      <c r="J6" s="281">
        <f>SUM(C6:I6)</f>
        <v>22</v>
      </c>
      <c r="K6" s="130" t="s">
        <v>205</v>
      </c>
      <c r="L6" s="130" t="s">
        <v>85</v>
      </c>
      <c r="M6" s="131" t="s">
        <v>54</v>
      </c>
      <c r="N6" s="308" t="s">
        <v>203</v>
      </c>
      <c r="O6" s="168"/>
    </row>
    <row r="7" spans="1:15" s="76" customFormat="1" ht="17.100000000000001" customHeight="1" thickBot="1" x14ac:dyDescent="0.3">
      <c r="A7" s="166">
        <v>5</v>
      </c>
      <c r="B7" s="94" t="s">
        <v>203</v>
      </c>
      <c r="C7" s="69">
        <v>0</v>
      </c>
      <c r="D7" s="69">
        <v>20</v>
      </c>
      <c r="E7" s="69">
        <v>0</v>
      </c>
      <c r="F7" s="108"/>
      <c r="G7" s="108"/>
      <c r="H7" s="108"/>
      <c r="I7" s="108"/>
      <c r="J7" s="302">
        <f>SUM(C7:I7)</f>
        <v>20</v>
      </c>
      <c r="K7" s="303" t="s">
        <v>94</v>
      </c>
      <c r="L7" s="303" t="s">
        <v>95</v>
      </c>
      <c r="M7" s="304" t="s">
        <v>8</v>
      </c>
      <c r="N7" s="305" t="s">
        <v>203</v>
      </c>
      <c r="O7" s="75"/>
    </row>
    <row r="8" spans="1:15" s="81" customFormat="1" ht="17.100000000000001" customHeight="1" thickBot="1" x14ac:dyDescent="0.3">
      <c r="A8" s="166">
        <v>6</v>
      </c>
      <c r="B8" s="38" t="s">
        <v>203</v>
      </c>
      <c r="C8" s="47">
        <v>0</v>
      </c>
      <c r="D8" s="47">
        <v>20</v>
      </c>
      <c r="E8" s="56">
        <v>0</v>
      </c>
      <c r="F8" s="111"/>
      <c r="G8" s="111"/>
      <c r="H8" s="111"/>
      <c r="I8" s="111"/>
      <c r="J8" s="262">
        <f>SUM(C8:I8)</f>
        <v>20</v>
      </c>
      <c r="K8" s="263" t="s">
        <v>90</v>
      </c>
      <c r="L8" s="263" t="s">
        <v>91</v>
      </c>
      <c r="M8" s="264" t="s">
        <v>17</v>
      </c>
      <c r="N8" s="301" t="s">
        <v>203</v>
      </c>
      <c r="O8" s="80"/>
    </row>
    <row r="9" spans="1:15" s="135" customFormat="1" ht="17.100000000000001" customHeight="1" thickBot="1" x14ac:dyDescent="0.3">
      <c r="A9" s="166">
        <v>7</v>
      </c>
      <c r="B9" s="22" t="s">
        <v>203</v>
      </c>
      <c r="C9" s="164">
        <v>4</v>
      </c>
      <c r="D9" s="164">
        <v>6</v>
      </c>
      <c r="E9" s="164">
        <v>7.5</v>
      </c>
      <c r="F9" s="164"/>
      <c r="G9" s="164"/>
      <c r="H9" s="164"/>
      <c r="I9" s="164"/>
      <c r="J9" s="306">
        <f>SUM(C9:I9)</f>
        <v>17.5</v>
      </c>
      <c r="K9" s="123" t="s">
        <v>93</v>
      </c>
      <c r="L9" s="123" t="s">
        <v>70</v>
      </c>
      <c r="M9" s="124" t="s">
        <v>8</v>
      </c>
      <c r="N9" s="307" t="s">
        <v>203</v>
      </c>
      <c r="O9" s="160"/>
    </row>
    <row r="10" spans="1:15" s="169" customFormat="1" ht="17.100000000000001" customHeight="1" thickBot="1" x14ac:dyDescent="0.3">
      <c r="A10" s="166">
        <v>8</v>
      </c>
      <c r="B10" s="23" t="s">
        <v>203</v>
      </c>
      <c r="C10" s="165">
        <v>4</v>
      </c>
      <c r="D10" s="165">
        <v>6</v>
      </c>
      <c r="E10" s="165">
        <v>7.5</v>
      </c>
      <c r="F10" s="165"/>
      <c r="G10" s="165"/>
      <c r="H10" s="165"/>
      <c r="I10" s="165"/>
      <c r="J10" s="281">
        <f>SUM(C10:I10)</f>
        <v>17.5</v>
      </c>
      <c r="K10" s="130" t="s">
        <v>101</v>
      </c>
      <c r="L10" s="130" t="s">
        <v>209</v>
      </c>
      <c r="M10" s="131" t="s">
        <v>8</v>
      </c>
      <c r="N10" s="308" t="s">
        <v>203</v>
      </c>
      <c r="O10" s="168"/>
    </row>
    <row r="11" spans="1:15" s="74" customFormat="1" ht="17.100000000000001" customHeight="1" thickBot="1" x14ac:dyDescent="0.3">
      <c r="A11" s="166">
        <v>9</v>
      </c>
      <c r="B11" s="40" t="s">
        <v>203</v>
      </c>
      <c r="C11" s="49">
        <v>6</v>
      </c>
      <c r="D11" s="49">
        <v>10</v>
      </c>
      <c r="E11" s="69">
        <v>0</v>
      </c>
      <c r="F11" s="113"/>
      <c r="G11" s="113"/>
      <c r="H11" s="113"/>
      <c r="I11" s="113"/>
      <c r="J11" s="302">
        <f>SUM(C11:I11)</f>
        <v>16</v>
      </c>
      <c r="K11" s="303" t="s">
        <v>192</v>
      </c>
      <c r="L11" s="303" t="s">
        <v>193</v>
      </c>
      <c r="M11" s="304" t="s">
        <v>29</v>
      </c>
      <c r="N11" s="305" t="s">
        <v>203</v>
      </c>
      <c r="O11" s="73"/>
    </row>
    <row r="12" spans="1:15" s="14" customFormat="1" ht="17.100000000000001" customHeight="1" thickBot="1" x14ac:dyDescent="0.3">
      <c r="A12" s="166">
        <v>10</v>
      </c>
      <c r="B12" s="35" t="s">
        <v>203</v>
      </c>
      <c r="C12" s="45">
        <v>6</v>
      </c>
      <c r="D12" s="45">
        <v>10</v>
      </c>
      <c r="E12" s="56">
        <v>0</v>
      </c>
      <c r="F12" s="114"/>
      <c r="G12" s="114"/>
      <c r="H12" s="114"/>
      <c r="I12" s="114"/>
      <c r="J12" s="262">
        <f>SUM(C12:I12)</f>
        <v>16</v>
      </c>
      <c r="K12" s="263" t="s">
        <v>92</v>
      </c>
      <c r="L12" s="263" t="s">
        <v>86</v>
      </c>
      <c r="M12" s="264" t="s">
        <v>207</v>
      </c>
      <c r="N12" s="301" t="s">
        <v>203</v>
      </c>
      <c r="O12" s="13"/>
    </row>
    <row r="13" spans="1:15" s="76" customFormat="1" ht="17.100000000000001" customHeight="1" thickBot="1" x14ac:dyDescent="0.3">
      <c r="A13" s="166">
        <v>11</v>
      </c>
      <c r="B13" s="36" t="s">
        <v>203</v>
      </c>
      <c r="C13" s="46">
        <v>5</v>
      </c>
      <c r="D13" s="46">
        <v>8</v>
      </c>
      <c r="E13" s="69">
        <v>0</v>
      </c>
      <c r="F13" s="110"/>
      <c r="G13" s="110"/>
      <c r="H13" s="110"/>
      <c r="I13" s="110"/>
      <c r="J13" s="306">
        <f>SUM(C13:I13)</f>
        <v>13</v>
      </c>
      <c r="K13" s="123" t="s">
        <v>208</v>
      </c>
      <c r="L13" s="123" t="s">
        <v>79</v>
      </c>
      <c r="M13" s="124" t="s">
        <v>29</v>
      </c>
      <c r="N13" s="307" t="s">
        <v>203</v>
      </c>
      <c r="O13" s="75"/>
    </row>
    <row r="14" spans="1:15" s="79" customFormat="1" ht="17.100000000000001" customHeight="1" thickBot="1" x14ac:dyDescent="0.3">
      <c r="A14" s="166">
        <v>12</v>
      </c>
      <c r="B14" s="38" t="s">
        <v>203</v>
      </c>
      <c r="C14" s="47">
        <v>5</v>
      </c>
      <c r="D14" s="47">
        <v>8</v>
      </c>
      <c r="E14" s="56">
        <v>0</v>
      </c>
      <c r="F14" s="111"/>
      <c r="G14" s="111"/>
      <c r="H14" s="111"/>
      <c r="I14" s="111"/>
      <c r="J14" s="281">
        <f>SUM(C14:I14)</f>
        <v>13</v>
      </c>
      <c r="K14" s="130" t="s">
        <v>131</v>
      </c>
      <c r="L14" s="130" t="s">
        <v>132</v>
      </c>
      <c r="M14" s="131" t="s">
        <v>54</v>
      </c>
      <c r="N14" s="308" t="s">
        <v>203</v>
      </c>
      <c r="O14" s="78"/>
    </row>
    <row r="15" spans="1:15" s="76" customFormat="1" ht="17.100000000000001" customHeight="1" thickBot="1" x14ac:dyDescent="0.3">
      <c r="A15" s="166">
        <v>13</v>
      </c>
      <c r="B15" s="36" t="s">
        <v>203</v>
      </c>
      <c r="C15" s="69">
        <v>0</v>
      </c>
      <c r="D15" s="69">
        <v>0</v>
      </c>
      <c r="E15" s="69">
        <v>10</v>
      </c>
      <c r="F15" s="108"/>
      <c r="G15" s="108"/>
      <c r="H15" s="108"/>
      <c r="I15" s="108"/>
      <c r="J15" s="302">
        <f>SUM(C15:I15)</f>
        <v>10</v>
      </c>
      <c r="K15" s="303" t="s">
        <v>87</v>
      </c>
      <c r="L15" s="303" t="s">
        <v>85</v>
      </c>
      <c r="M15" s="304" t="s">
        <v>71</v>
      </c>
      <c r="N15" s="305" t="s">
        <v>203</v>
      </c>
      <c r="O15" s="75"/>
    </row>
    <row r="16" spans="1:15" s="81" customFormat="1" ht="17.100000000000001" customHeight="1" thickBot="1" x14ac:dyDescent="0.3">
      <c r="A16" s="166">
        <v>14</v>
      </c>
      <c r="B16" s="38" t="s">
        <v>203</v>
      </c>
      <c r="C16" s="56">
        <v>0</v>
      </c>
      <c r="D16" s="56">
        <v>0</v>
      </c>
      <c r="E16" s="56">
        <v>10</v>
      </c>
      <c r="F16" s="109"/>
      <c r="G16" s="109"/>
      <c r="H16" s="109"/>
      <c r="I16" s="109"/>
      <c r="J16" s="262">
        <f>SUM(C16:I16)</f>
        <v>10</v>
      </c>
      <c r="K16" s="263" t="s">
        <v>88</v>
      </c>
      <c r="L16" s="263" t="s">
        <v>89</v>
      </c>
      <c r="M16" s="264" t="s">
        <v>11</v>
      </c>
      <c r="N16" s="301" t="s">
        <v>203</v>
      </c>
      <c r="O16" s="80"/>
    </row>
    <row r="17" spans="1:15" s="76" customFormat="1" ht="17.100000000000001" customHeight="1" thickBot="1" x14ac:dyDescent="0.3">
      <c r="A17" s="166">
        <v>15</v>
      </c>
      <c r="B17" s="36" t="s">
        <v>203</v>
      </c>
      <c r="C17" s="46">
        <v>3</v>
      </c>
      <c r="D17" s="46">
        <v>0</v>
      </c>
      <c r="E17" s="69">
        <v>0</v>
      </c>
      <c r="F17" s="110"/>
      <c r="G17" s="110"/>
      <c r="H17" s="110"/>
      <c r="I17" s="110"/>
      <c r="J17" s="306">
        <f>SUM(C17:I17)</f>
        <v>3</v>
      </c>
      <c r="K17" s="123" t="s">
        <v>135</v>
      </c>
      <c r="L17" s="123" t="s">
        <v>178</v>
      </c>
      <c r="M17" s="124" t="s">
        <v>29</v>
      </c>
      <c r="N17" s="307" t="s">
        <v>203</v>
      </c>
      <c r="O17" s="75"/>
    </row>
    <row r="18" spans="1:15" s="79" customFormat="1" ht="17.100000000000001" customHeight="1" thickBot="1" x14ac:dyDescent="0.3">
      <c r="A18" s="166">
        <v>16</v>
      </c>
      <c r="B18" s="38" t="s">
        <v>203</v>
      </c>
      <c r="C18" s="47">
        <v>3</v>
      </c>
      <c r="D18" s="47">
        <v>0</v>
      </c>
      <c r="E18" s="56">
        <v>0</v>
      </c>
      <c r="F18" s="111"/>
      <c r="G18" s="111"/>
      <c r="H18" s="111"/>
      <c r="I18" s="111"/>
      <c r="J18" s="281">
        <f>SUM(C18:I18)</f>
        <v>3</v>
      </c>
      <c r="K18" s="130" t="s">
        <v>135</v>
      </c>
      <c r="L18" s="130" t="s">
        <v>210</v>
      </c>
      <c r="M18" s="131" t="s">
        <v>8</v>
      </c>
      <c r="N18" s="308" t="s">
        <v>203</v>
      </c>
      <c r="O18" s="78"/>
    </row>
    <row r="19" spans="1:15" s="74" customFormat="1" ht="17.100000000000001" customHeight="1" thickBot="1" x14ac:dyDescent="0.3">
      <c r="A19" s="166">
        <v>17</v>
      </c>
      <c r="B19" s="95"/>
      <c r="C19" s="96"/>
      <c r="D19" s="96"/>
      <c r="E19" s="96"/>
      <c r="F19" s="96"/>
      <c r="G19" s="96"/>
      <c r="H19" s="96"/>
      <c r="I19" s="96"/>
      <c r="J19" s="309"/>
      <c r="K19" s="310"/>
      <c r="L19" s="310"/>
      <c r="M19" s="311"/>
      <c r="N19" s="312"/>
      <c r="O19" s="73"/>
    </row>
    <row r="20" spans="1:15" s="135" customFormat="1" ht="17.100000000000001" customHeight="1" thickBot="1" x14ac:dyDescent="0.3">
      <c r="A20" s="166">
        <v>18</v>
      </c>
      <c r="B20" s="158" t="s">
        <v>290</v>
      </c>
      <c r="C20" s="159"/>
      <c r="D20" s="159"/>
      <c r="E20" s="159"/>
      <c r="F20" s="159">
        <v>10</v>
      </c>
      <c r="G20" s="159">
        <v>10</v>
      </c>
      <c r="H20" s="159">
        <v>10</v>
      </c>
      <c r="I20" s="159">
        <v>10</v>
      </c>
      <c r="J20" s="306">
        <f>SUM(C20:I20)</f>
        <v>40</v>
      </c>
      <c r="K20" s="123" t="s">
        <v>94</v>
      </c>
      <c r="L20" s="123" t="s">
        <v>95</v>
      </c>
      <c r="M20" s="124" t="s">
        <v>8</v>
      </c>
      <c r="N20" s="307" t="s">
        <v>290</v>
      </c>
      <c r="O20" s="160"/>
    </row>
    <row r="21" spans="1:15" s="163" customFormat="1" ht="17.100000000000001" customHeight="1" thickBot="1" x14ac:dyDescent="0.3">
      <c r="A21" s="166">
        <v>19</v>
      </c>
      <c r="B21" s="23" t="s">
        <v>290</v>
      </c>
      <c r="C21" s="161"/>
      <c r="D21" s="161"/>
      <c r="E21" s="161"/>
      <c r="F21" s="161">
        <v>10</v>
      </c>
      <c r="G21" s="161">
        <v>10</v>
      </c>
      <c r="H21" s="161">
        <v>10</v>
      </c>
      <c r="I21" s="161">
        <v>10</v>
      </c>
      <c r="J21" s="281">
        <f>SUM(C21:I21)</f>
        <v>40</v>
      </c>
      <c r="K21" s="130" t="s">
        <v>88</v>
      </c>
      <c r="L21" s="130" t="s">
        <v>89</v>
      </c>
      <c r="M21" s="131" t="s">
        <v>11</v>
      </c>
      <c r="N21" s="308" t="s">
        <v>290</v>
      </c>
      <c r="O21" s="162"/>
    </row>
    <row r="22" spans="1:15" s="135" customFormat="1" ht="17.100000000000001" customHeight="1" thickBot="1" x14ac:dyDescent="0.3">
      <c r="A22" s="166">
        <v>20</v>
      </c>
      <c r="B22" s="158" t="s">
        <v>290</v>
      </c>
      <c r="C22" s="164"/>
      <c r="D22" s="159"/>
      <c r="E22" s="159"/>
      <c r="F22" s="159">
        <v>6</v>
      </c>
      <c r="G22" s="164">
        <v>7.5</v>
      </c>
      <c r="H22" s="164">
        <v>7.5</v>
      </c>
      <c r="I22" s="164">
        <v>7.5</v>
      </c>
      <c r="J22" s="302">
        <f>SUM(C22:I22)</f>
        <v>28.5</v>
      </c>
      <c r="K22" s="303" t="s">
        <v>123</v>
      </c>
      <c r="L22" s="303" t="s">
        <v>124</v>
      </c>
      <c r="M22" s="304" t="s">
        <v>11</v>
      </c>
      <c r="N22" s="305" t="s">
        <v>290</v>
      </c>
      <c r="O22" s="160"/>
    </row>
    <row r="23" spans="1:15" s="163" customFormat="1" ht="17.100000000000001" customHeight="1" thickBot="1" x14ac:dyDescent="0.3">
      <c r="A23" s="166">
        <v>21</v>
      </c>
      <c r="B23" s="23" t="s">
        <v>290</v>
      </c>
      <c r="C23" s="165"/>
      <c r="D23" s="161"/>
      <c r="E23" s="161"/>
      <c r="F23" s="165">
        <v>6</v>
      </c>
      <c r="G23" s="161">
        <v>7.5</v>
      </c>
      <c r="H23" s="161">
        <v>7.5</v>
      </c>
      <c r="I23" s="161">
        <v>7.5</v>
      </c>
      <c r="J23" s="262">
        <f>SUM(C23:I23)</f>
        <v>28.5</v>
      </c>
      <c r="K23" s="263" t="s">
        <v>93</v>
      </c>
      <c r="L23" s="263" t="s">
        <v>70</v>
      </c>
      <c r="M23" s="264" t="s">
        <v>8</v>
      </c>
      <c r="N23" s="301" t="s">
        <v>290</v>
      </c>
      <c r="O23" s="162"/>
    </row>
    <row r="24" spans="1:15" s="76" customFormat="1" ht="17.100000000000001" customHeight="1" thickBot="1" x14ac:dyDescent="0.3">
      <c r="A24" s="166">
        <v>22</v>
      </c>
      <c r="B24" s="94" t="s">
        <v>290</v>
      </c>
      <c r="C24" s="110"/>
      <c r="D24" s="110"/>
      <c r="E24" s="110"/>
      <c r="F24" s="46">
        <v>7.5</v>
      </c>
      <c r="G24" s="46">
        <v>0</v>
      </c>
      <c r="H24" s="46">
        <v>0</v>
      </c>
      <c r="I24" s="46">
        <v>0</v>
      </c>
      <c r="J24" s="306">
        <f>SUM(C24:I24)</f>
        <v>7.5</v>
      </c>
      <c r="K24" s="123" t="s">
        <v>87</v>
      </c>
      <c r="L24" s="123" t="s">
        <v>85</v>
      </c>
      <c r="M24" s="124" t="s">
        <v>71</v>
      </c>
      <c r="N24" s="307" t="s">
        <v>290</v>
      </c>
      <c r="O24" s="75"/>
    </row>
    <row r="25" spans="1:15" s="79" customFormat="1" ht="17.100000000000001" customHeight="1" thickBot="1" x14ac:dyDescent="0.3">
      <c r="A25" s="166">
        <v>23</v>
      </c>
      <c r="B25" s="38" t="s">
        <v>290</v>
      </c>
      <c r="C25" s="111"/>
      <c r="D25" s="111"/>
      <c r="E25" s="111"/>
      <c r="F25" s="48">
        <v>7.5</v>
      </c>
      <c r="G25" s="47">
        <v>0</v>
      </c>
      <c r="H25" s="47">
        <v>0</v>
      </c>
      <c r="I25" s="47">
        <v>0</v>
      </c>
      <c r="J25" s="281">
        <f>SUM(C25:I25)</f>
        <v>7.5</v>
      </c>
      <c r="K25" s="130" t="s">
        <v>206</v>
      </c>
      <c r="L25" s="130" t="s">
        <v>162</v>
      </c>
      <c r="M25" s="131" t="s">
        <v>71</v>
      </c>
      <c r="N25" s="308" t="s">
        <v>290</v>
      </c>
      <c r="O25" s="78"/>
    </row>
    <row r="26" spans="1:15" s="74" customFormat="1" ht="17.100000000000001" customHeight="1" thickBot="1" x14ac:dyDescent="0.3">
      <c r="A26" s="166">
        <v>24</v>
      </c>
      <c r="B26" s="95"/>
      <c r="C26" s="95"/>
      <c r="D26" s="95"/>
      <c r="E26" s="95"/>
      <c r="F26" s="95"/>
      <c r="G26" s="96"/>
      <c r="H26" s="96"/>
      <c r="I26" s="96"/>
      <c r="J26" s="309"/>
      <c r="K26" s="310"/>
      <c r="L26" s="310"/>
      <c r="M26" s="311"/>
      <c r="N26" s="312"/>
      <c r="O26" s="73"/>
    </row>
    <row r="27" spans="1:15" s="76" customFormat="1" ht="17.100000000000001" customHeight="1" thickBot="1" x14ac:dyDescent="0.3">
      <c r="A27" s="166">
        <v>25</v>
      </c>
      <c r="B27" s="36" t="s">
        <v>250</v>
      </c>
      <c r="C27" s="110"/>
      <c r="D27" s="110"/>
      <c r="E27" s="110"/>
      <c r="F27" s="46">
        <v>10</v>
      </c>
      <c r="G27" s="46">
        <v>10</v>
      </c>
      <c r="H27" s="46">
        <v>10</v>
      </c>
      <c r="I27" s="37"/>
      <c r="J27" s="306">
        <f>SUM(C27:I27)</f>
        <v>30</v>
      </c>
      <c r="K27" s="123" t="s">
        <v>208</v>
      </c>
      <c r="L27" s="123" t="s">
        <v>79</v>
      </c>
      <c r="M27" s="124" t="s">
        <v>29</v>
      </c>
      <c r="N27" s="307" t="s">
        <v>250</v>
      </c>
      <c r="O27" s="75"/>
    </row>
    <row r="28" spans="1:15" s="79" customFormat="1" ht="17.100000000000001" customHeight="1" thickBot="1" x14ac:dyDescent="0.3">
      <c r="A28" s="166">
        <v>26</v>
      </c>
      <c r="B28" s="38" t="s">
        <v>250</v>
      </c>
      <c r="C28" s="111"/>
      <c r="D28" s="111"/>
      <c r="E28" s="111"/>
      <c r="F28" s="47">
        <v>10</v>
      </c>
      <c r="G28" s="47">
        <v>10</v>
      </c>
      <c r="H28" s="47">
        <v>10</v>
      </c>
      <c r="I28" s="39"/>
      <c r="J28" s="281">
        <f>SUM(C28:I28)</f>
        <v>30</v>
      </c>
      <c r="K28" s="130" t="s">
        <v>131</v>
      </c>
      <c r="L28" s="130" t="s">
        <v>132</v>
      </c>
      <c r="M28" s="131" t="s">
        <v>54</v>
      </c>
      <c r="N28" s="308" t="s">
        <v>250</v>
      </c>
      <c r="O28" s="78"/>
    </row>
    <row r="29" spans="1:15" s="74" customFormat="1" ht="17.100000000000001" customHeight="1" thickBot="1" x14ac:dyDescent="0.3">
      <c r="A29" s="166">
        <v>27</v>
      </c>
      <c r="B29" s="95"/>
      <c r="C29" s="96"/>
      <c r="D29" s="96"/>
      <c r="E29" s="96"/>
      <c r="F29" s="96"/>
      <c r="G29" s="96"/>
      <c r="H29" s="96"/>
      <c r="I29" s="96"/>
      <c r="J29" s="309"/>
      <c r="K29" s="310"/>
      <c r="L29" s="310"/>
      <c r="M29" s="311"/>
      <c r="N29" s="312"/>
      <c r="O29" s="73"/>
    </row>
    <row r="30" spans="1:15" s="135" customFormat="1" ht="17.100000000000001" customHeight="1" thickBot="1" x14ac:dyDescent="0.3">
      <c r="A30" s="166">
        <v>28</v>
      </c>
      <c r="B30" s="22" t="s">
        <v>211</v>
      </c>
      <c r="C30" s="164">
        <v>7.5</v>
      </c>
      <c r="D30" s="164">
        <v>15</v>
      </c>
      <c r="E30" s="164">
        <v>4</v>
      </c>
      <c r="F30" s="164">
        <v>6</v>
      </c>
      <c r="G30" s="164">
        <v>10</v>
      </c>
      <c r="H30" s="164">
        <v>10</v>
      </c>
      <c r="I30" s="164">
        <v>10</v>
      </c>
      <c r="J30" s="306">
        <f>SUM(C30:I30)</f>
        <v>62.5</v>
      </c>
      <c r="K30" s="123" t="s">
        <v>215</v>
      </c>
      <c r="L30" s="123" t="s">
        <v>126</v>
      </c>
      <c r="M30" s="124" t="s">
        <v>54</v>
      </c>
      <c r="N30" s="307" t="s">
        <v>211</v>
      </c>
      <c r="O30" s="160"/>
    </row>
    <row r="31" spans="1:15" s="171" customFormat="1" ht="17.100000000000001" customHeight="1" thickBot="1" x14ac:dyDescent="0.3">
      <c r="A31" s="166">
        <v>29</v>
      </c>
      <c r="B31" s="24" t="s">
        <v>211</v>
      </c>
      <c r="C31" s="167">
        <v>7.5</v>
      </c>
      <c r="D31" s="167">
        <v>15</v>
      </c>
      <c r="E31" s="167">
        <v>4</v>
      </c>
      <c r="F31" s="167">
        <v>6</v>
      </c>
      <c r="G31" s="167">
        <v>10</v>
      </c>
      <c r="H31" s="167">
        <v>10</v>
      </c>
      <c r="I31" s="167">
        <v>10</v>
      </c>
      <c r="J31" s="281">
        <f>SUM(C31:I31)</f>
        <v>62.5</v>
      </c>
      <c r="K31" s="130" t="s">
        <v>75</v>
      </c>
      <c r="L31" s="130" t="s">
        <v>76</v>
      </c>
      <c r="M31" s="131" t="s">
        <v>8</v>
      </c>
      <c r="N31" s="308" t="s">
        <v>211</v>
      </c>
      <c r="O31" s="170"/>
    </row>
    <row r="32" spans="1:15" s="135" customFormat="1" ht="17.100000000000001" customHeight="1" thickBot="1" x14ac:dyDescent="0.3">
      <c r="A32" s="166">
        <v>30</v>
      </c>
      <c r="B32" s="22" t="s">
        <v>211</v>
      </c>
      <c r="C32" s="164">
        <v>0</v>
      </c>
      <c r="D32" s="164">
        <v>20</v>
      </c>
      <c r="E32" s="164">
        <v>10</v>
      </c>
      <c r="F32" s="164">
        <v>10</v>
      </c>
      <c r="G32" s="164">
        <v>0</v>
      </c>
      <c r="H32" s="164">
        <v>0</v>
      </c>
      <c r="I32" s="164">
        <v>0</v>
      </c>
      <c r="J32" s="302">
        <f>SUM(C32:I32)</f>
        <v>40</v>
      </c>
      <c r="K32" s="303" t="s">
        <v>81</v>
      </c>
      <c r="L32" s="303" t="s">
        <v>82</v>
      </c>
      <c r="M32" s="304" t="s">
        <v>8</v>
      </c>
      <c r="N32" s="305" t="s">
        <v>211</v>
      </c>
      <c r="O32" s="160"/>
    </row>
    <row r="33" spans="1:15" s="169" customFormat="1" ht="17.100000000000001" customHeight="1" thickBot="1" x14ac:dyDescent="0.3">
      <c r="A33" s="166">
        <v>31</v>
      </c>
      <c r="B33" s="23" t="s">
        <v>211</v>
      </c>
      <c r="C33" s="165">
        <v>0</v>
      </c>
      <c r="D33" s="165">
        <v>20</v>
      </c>
      <c r="E33" s="165">
        <v>10</v>
      </c>
      <c r="F33" s="165">
        <v>10</v>
      </c>
      <c r="G33" s="165">
        <v>0</v>
      </c>
      <c r="H33" s="165">
        <v>0</v>
      </c>
      <c r="I33" s="165">
        <v>0</v>
      </c>
      <c r="J33" s="262">
        <f>SUM(C33:I33)</f>
        <v>40</v>
      </c>
      <c r="K33" s="263" t="s">
        <v>62</v>
      </c>
      <c r="L33" s="263" t="s">
        <v>63</v>
      </c>
      <c r="M33" s="264" t="s">
        <v>8</v>
      </c>
      <c r="N33" s="301" t="s">
        <v>211</v>
      </c>
      <c r="O33" s="168"/>
    </row>
    <row r="34" spans="1:15" s="135" customFormat="1" ht="17.100000000000001" customHeight="1" thickBot="1" x14ac:dyDescent="0.3">
      <c r="A34" s="166">
        <v>32</v>
      </c>
      <c r="B34" s="22" t="s">
        <v>211</v>
      </c>
      <c r="C34" s="164">
        <v>0</v>
      </c>
      <c r="D34" s="164">
        <v>10</v>
      </c>
      <c r="E34" s="164">
        <v>7.5</v>
      </c>
      <c r="F34" s="164">
        <v>7.5</v>
      </c>
      <c r="G34" s="164">
        <v>0</v>
      </c>
      <c r="H34" s="164">
        <v>0</v>
      </c>
      <c r="I34" s="164">
        <v>0</v>
      </c>
      <c r="J34" s="306">
        <f>SUM(C34:I34)</f>
        <v>25</v>
      </c>
      <c r="K34" s="123" t="s">
        <v>52</v>
      </c>
      <c r="L34" s="123" t="s">
        <v>53</v>
      </c>
      <c r="M34" s="124" t="s">
        <v>54</v>
      </c>
      <c r="N34" s="307" t="s">
        <v>211</v>
      </c>
      <c r="O34" s="160"/>
    </row>
    <row r="35" spans="1:15" s="169" customFormat="1" ht="17.100000000000001" customHeight="1" thickBot="1" x14ac:dyDescent="0.3">
      <c r="A35" s="166">
        <v>33</v>
      </c>
      <c r="B35" s="23" t="s">
        <v>211</v>
      </c>
      <c r="C35" s="165">
        <v>0</v>
      </c>
      <c r="D35" s="165">
        <v>10</v>
      </c>
      <c r="E35" s="161">
        <v>7.5</v>
      </c>
      <c r="F35" s="161">
        <v>7.5</v>
      </c>
      <c r="G35" s="165">
        <v>0</v>
      </c>
      <c r="H35" s="165">
        <v>0</v>
      </c>
      <c r="I35" s="165">
        <v>0</v>
      </c>
      <c r="J35" s="281">
        <f>SUM(C35:I35)</f>
        <v>25</v>
      </c>
      <c r="K35" s="130" t="s">
        <v>58</v>
      </c>
      <c r="L35" s="130" t="s">
        <v>244</v>
      </c>
      <c r="M35" s="131" t="s">
        <v>60</v>
      </c>
      <c r="N35" s="308" t="s">
        <v>211</v>
      </c>
      <c r="O35" s="168"/>
    </row>
    <row r="36" spans="1:15" s="74" customFormat="1" ht="17.100000000000001" customHeight="1" thickBot="1" x14ac:dyDescent="0.3">
      <c r="A36" s="166">
        <v>34</v>
      </c>
      <c r="B36" s="40" t="s">
        <v>211</v>
      </c>
      <c r="C36" s="49">
        <v>10</v>
      </c>
      <c r="D36" s="49">
        <v>12</v>
      </c>
      <c r="E36" s="49">
        <v>0</v>
      </c>
      <c r="F36" s="49">
        <v>0</v>
      </c>
      <c r="G36" s="49">
        <v>0</v>
      </c>
      <c r="H36" s="49">
        <v>0</v>
      </c>
      <c r="I36" s="49">
        <v>0</v>
      </c>
      <c r="J36" s="302">
        <f>SUM(C36:I36)</f>
        <v>22</v>
      </c>
      <c r="K36" s="303" t="s">
        <v>154</v>
      </c>
      <c r="L36" s="303" t="s">
        <v>214</v>
      </c>
      <c r="M36" s="304" t="s">
        <v>5</v>
      </c>
      <c r="N36" s="305" t="s">
        <v>211</v>
      </c>
      <c r="O36" s="73"/>
    </row>
    <row r="37" spans="1:15" s="81" customFormat="1" ht="17.100000000000001" customHeight="1" thickBot="1" x14ac:dyDescent="0.3">
      <c r="A37" s="166">
        <v>35</v>
      </c>
      <c r="B37" s="38" t="s">
        <v>211</v>
      </c>
      <c r="C37" s="56">
        <v>10</v>
      </c>
      <c r="D37" s="56">
        <v>12</v>
      </c>
      <c r="E37" s="56">
        <v>0</v>
      </c>
      <c r="F37" s="56">
        <v>0</v>
      </c>
      <c r="G37" s="56">
        <v>0</v>
      </c>
      <c r="H37" s="56">
        <v>0</v>
      </c>
      <c r="I37" s="56">
        <v>0</v>
      </c>
      <c r="J37" s="262">
        <f>SUM(C37:I37)</f>
        <v>22</v>
      </c>
      <c r="K37" s="263" t="s">
        <v>56</v>
      </c>
      <c r="L37" s="263" t="s">
        <v>55</v>
      </c>
      <c r="M37" s="264" t="s">
        <v>5</v>
      </c>
      <c r="N37" s="301" t="s">
        <v>211</v>
      </c>
      <c r="O37" s="80"/>
    </row>
    <row r="38" spans="1:15" s="76" customFormat="1" ht="17.100000000000001" customHeight="1" thickBot="1" x14ac:dyDescent="0.3">
      <c r="A38" s="166">
        <v>36</v>
      </c>
      <c r="B38" s="36" t="s">
        <v>211</v>
      </c>
      <c r="C38" s="46">
        <v>0</v>
      </c>
      <c r="D38" s="46">
        <v>0</v>
      </c>
      <c r="E38" s="46">
        <v>3</v>
      </c>
      <c r="F38" s="46">
        <v>0</v>
      </c>
      <c r="G38" s="46">
        <v>0</v>
      </c>
      <c r="H38" s="46">
        <v>0</v>
      </c>
      <c r="I38" s="46">
        <v>0</v>
      </c>
      <c r="J38" s="306">
        <f>SUM(C38:I38)</f>
        <v>3</v>
      </c>
      <c r="K38" s="123" t="s">
        <v>69</v>
      </c>
      <c r="L38" s="123" t="s">
        <v>70</v>
      </c>
      <c r="M38" s="124" t="s">
        <v>71</v>
      </c>
      <c r="N38" s="307" t="s">
        <v>211</v>
      </c>
      <c r="O38" s="75"/>
    </row>
    <row r="39" spans="1:15" s="79" customFormat="1" ht="17.100000000000001" customHeight="1" thickBot="1" x14ac:dyDescent="0.3">
      <c r="A39" s="166">
        <v>37</v>
      </c>
      <c r="B39" s="38" t="s">
        <v>211</v>
      </c>
      <c r="C39" s="47">
        <v>0</v>
      </c>
      <c r="D39" s="47">
        <v>0</v>
      </c>
      <c r="E39" s="47">
        <v>3</v>
      </c>
      <c r="F39" s="47">
        <v>0</v>
      </c>
      <c r="G39" s="47">
        <v>0</v>
      </c>
      <c r="H39" s="47">
        <v>0</v>
      </c>
      <c r="I39" s="47">
        <v>0</v>
      </c>
      <c r="J39" s="281">
        <f>SUM(C39:I39)</f>
        <v>3</v>
      </c>
      <c r="K39" s="130" t="s">
        <v>246</v>
      </c>
      <c r="L39" s="130" t="s">
        <v>80</v>
      </c>
      <c r="M39" s="131" t="s">
        <v>247</v>
      </c>
      <c r="N39" s="308" t="s">
        <v>211</v>
      </c>
      <c r="O39" s="78"/>
    </row>
    <row r="40" spans="1:15" s="74" customFormat="1" ht="17.100000000000001" customHeight="1" thickBot="1" x14ac:dyDescent="0.3">
      <c r="A40" s="166">
        <v>38</v>
      </c>
      <c r="B40" s="97"/>
      <c r="C40" s="98"/>
      <c r="D40" s="98"/>
      <c r="E40" s="98"/>
      <c r="F40" s="98"/>
      <c r="G40" s="98"/>
      <c r="H40" s="98"/>
      <c r="I40" s="98"/>
      <c r="J40" s="309"/>
      <c r="K40" s="310"/>
      <c r="L40" s="310"/>
      <c r="M40" s="311"/>
      <c r="N40" s="312"/>
      <c r="O40" s="73"/>
    </row>
    <row r="41" spans="1:15" s="135" customFormat="1" ht="17.100000000000001" customHeight="1" thickBot="1" x14ac:dyDescent="0.3">
      <c r="A41" s="166">
        <v>45</v>
      </c>
      <c r="B41" s="22" t="s">
        <v>212</v>
      </c>
      <c r="C41" s="164">
        <v>0</v>
      </c>
      <c r="D41" s="164">
        <v>0</v>
      </c>
      <c r="E41" s="164">
        <v>0</v>
      </c>
      <c r="F41" s="159">
        <v>6</v>
      </c>
      <c r="G41" s="159">
        <v>10</v>
      </c>
      <c r="H41" s="164">
        <v>7.5</v>
      </c>
      <c r="I41" s="159">
        <v>10</v>
      </c>
      <c r="J41" s="306">
        <f>SUM(C41:I41)</f>
        <v>33.5</v>
      </c>
      <c r="K41" s="123" t="s">
        <v>30</v>
      </c>
      <c r="L41" s="123" t="s">
        <v>31</v>
      </c>
      <c r="M41" s="124" t="s">
        <v>8</v>
      </c>
      <c r="N41" s="307" t="s">
        <v>212</v>
      </c>
      <c r="O41" s="160"/>
    </row>
    <row r="42" spans="1:15" s="163" customFormat="1" ht="17.100000000000001" customHeight="1" thickBot="1" x14ac:dyDescent="0.3">
      <c r="A42" s="166">
        <v>46</v>
      </c>
      <c r="B42" s="23" t="s">
        <v>212</v>
      </c>
      <c r="C42" s="165">
        <v>0</v>
      </c>
      <c r="D42" s="165">
        <v>0</v>
      </c>
      <c r="E42" s="165">
        <v>0</v>
      </c>
      <c r="F42" s="161">
        <v>6</v>
      </c>
      <c r="G42" s="161">
        <v>10</v>
      </c>
      <c r="H42" s="165">
        <v>7.5</v>
      </c>
      <c r="I42" s="161">
        <v>10</v>
      </c>
      <c r="J42" s="281">
        <f>SUM(C42:I42)</f>
        <v>33.5</v>
      </c>
      <c r="K42" s="130" t="s">
        <v>157</v>
      </c>
      <c r="L42" s="130" t="s">
        <v>37</v>
      </c>
      <c r="M42" s="131" t="s">
        <v>5</v>
      </c>
      <c r="N42" s="308" t="s">
        <v>212</v>
      </c>
      <c r="O42" s="162"/>
    </row>
    <row r="43" spans="1:15" s="135" customFormat="1" ht="17.100000000000001" customHeight="1" thickBot="1" x14ac:dyDescent="0.3">
      <c r="A43" s="166">
        <v>41</v>
      </c>
      <c r="B43" s="22" t="s">
        <v>212</v>
      </c>
      <c r="C43" s="164">
        <v>0</v>
      </c>
      <c r="D43" s="164">
        <v>0</v>
      </c>
      <c r="E43" s="164">
        <v>0</v>
      </c>
      <c r="F43" s="164">
        <v>7.5</v>
      </c>
      <c r="G43" s="164">
        <v>7.5</v>
      </c>
      <c r="H43" s="159">
        <v>10</v>
      </c>
      <c r="I43" s="164">
        <v>7.5</v>
      </c>
      <c r="J43" s="302">
        <f>SUM(C43:I43)</f>
        <v>32.5</v>
      </c>
      <c r="K43" s="303" t="s">
        <v>21</v>
      </c>
      <c r="L43" s="303" t="s">
        <v>23</v>
      </c>
      <c r="M43" s="304" t="s">
        <v>207</v>
      </c>
      <c r="N43" s="305" t="s">
        <v>212</v>
      </c>
      <c r="O43" s="160"/>
    </row>
    <row r="44" spans="1:15" s="169" customFormat="1" ht="17.100000000000001" customHeight="1" thickBot="1" x14ac:dyDescent="0.3">
      <c r="A44" s="166">
        <v>42</v>
      </c>
      <c r="B44" s="23" t="s">
        <v>212</v>
      </c>
      <c r="C44" s="165">
        <v>0</v>
      </c>
      <c r="D44" s="165">
        <v>0</v>
      </c>
      <c r="E44" s="165">
        <v>0</v>
      </c>
      <c r="F44" s="165">
        <v>7.5</v>
      </c>
      <c r="G44" s="165">
        <v>7.5</v>
      </c>
      <c r="H44" s="161">
        <v>10</v>
      </c>
      <c r="I44" s="165">
        <v>7.5</v>
      </c>
      <c r="J44" s="262">
        <f>SUM(C44:I44)</f>
        <v>32.5</v>
      </c>
      <c r="K44" s="263" t="s">
        <v>157</v>
      </c>
      <c r="L44" s="263" t="s">
        <v>4</v>
      </c>
      <c r="M44" s="264" t="s">
        <v>5</v>
      </c>
      <c r="N44" s="301" t="s">
        <v>212</v>
      </c>
      <c r="O44" s="168"/>
    </row>
    <row r="45" spans="1:15" s="135" customFormat="1" ht="17.100000000000001" customHeight="1" thickBot="1" x14ac:dyDescent="0.3">
      <c r="A45" s="166">
        <v>39</v>
      </c>
      <c r="B45" s="22" t="s">
        <v>212</v>
      </c>
      <c r="C45" s="164">
        <v>10</v>
      </c>
      <c r="D45" s="164">
        <v>10</v>
      </c>
      <c r="E45" s="164">
        <v>6</v>
      </c>
      <c r="F45" s="164">
        <v>0</v>
      </c>
      <c r="G45" s="164">
        <v>0</v>
      </c>
      <c r="H45" s="164">
        <v>0</v>
      </c>
      <c r="I45" s="164">
        <v>0</v>
      </c>
      <c r="J45" s="306">
        <f>SUM(C45:I45)</f>
        <v>26</v>
      </c>
      <c r="K45" s="123" t="s">
        <v>9</v>
      </c>
      <c r="L45" s="123" t="s">
        <v>10</v>
      </c>
      <c r="M45" s="124" t="s">
        <v>11</v>
      </c>
      <c r="N45" s="307" t="s">
        <v>212</v>
      </c>
      <c r="O45" s="160"/>
    </row>
    <row r="46" spans="1:15" s="169" customFormat="1" ht="15.75" customHeight="1" thickBot="1" x14ac:dyDescent="0.3">
      <c r="A46" s="166">
        <v>40</v>
      </c>
      <c r="B46" s="23" t="s">
        <v>212</v>
      </c>
      <c r="C46" s="165">
        <v>10</v>
      </c>
      <c r="D46" s="165">
        <v>10</v>
      </c>
      <c r="E46" s="165">
        <v>6</v>
      </c>
      <c r="F46" s="165">
        <v>0</v>
      </c>
      <c r="G46" s="165">
        <v>0</v>
      </c>
      <c r="H46" s="165">
        <v>0</v>
      </c>
      <c r="I46" s="165">
        <v>0</v>
      </c>
      <c r="J46" s="281">
        <f>SUM(C46:I46)</f>
        <v>26</v>
      </c>
      <c r="K46" s="130" t="s">
        <v>30</v>
      </c>
      <c r="L46" s="130" t="s">
        <v>31</v>
      </c>
      <c r="M46" s="131" t="s">
        <v>8</v>
      </c>
      <c r="N46" s="308" t="s">
        <v>212</v>
      </c>
      <c r="O46" s="168"/>
    </row>
    <row r="47" spans="1:15" s="76" customFormat="1" ht="17.100000000000001" customHeight="1" thickBot="1" x14ac:dyDescent="0.3">
      <c r="A47" s="166">
        <v>43</v>
      </c>
      <c r="B47" s="36" t="s">
        <v>212</v>
      </c>
      <c r="C47" s="46">
        <v>0</v>
      </c>
      <c r="D47" s="46">
        <v>12</v>
      </c>
      <c r="E47" s="46">
        <v>7.5</v>
      </c>
      <c r="F47" s="46">
        <v>5</v>
      </c>
      <c r="G47" s="46">
        <v>0</v>
      </c>
      <c r="H47" s="46">
        <v>0</v>
      </c>
      <c r="I47" s="46">
        <v>0</v>
      </c>
      <c r="J47" s="302">
        <f>SUM(C47:I47)</f>
        <v>24.5</v>
      </c>
      <c r="K47" s="303" t="s">
        <v>21</v>
      </c>
      <c r="L47" s="303" t="s">
        <v>22</v>
      </c>
      <c r="M47" s="304" t="s">
        <v>207</v>
      </c>
      <c r="N47" s="305" t="s">
        <v>212</v>
      </c>
      <c r="O47" s="75"/>
    </row>
    <row r="48" spans="1:15" s="81" customFormat="1" ht="17.100000000000001" customHeight="1" thickBot="1" x14ac:dyDescent="0.3">
      <c r="A48" s="166">
        <v>44</v>
      </c>
      <c r="B48" s="38" t="s">
        <v>212</v>
      </c>
      <c r="C48" s="56">
        <v>0</v>
      </c>
      <c r="D48" s="56">
        <v>12</v>
      </c>
      <c r="E48" s="47">
        <v>7.5</v>
      </c>
      <c r="F48" s="56">
        <v>5</v>
      </c>
      <c r="G48" s="56">
        <v>0</v>
      </c>
      <c r="H48" s="56">
        <v>0</v>
      </c>
      <c r="I48" s="56">
        <v>0</v>
      </c>
      <c r="J48" s="262">
        <f>SUM(C48:I48)</f>
        <v>24.5</v>
      </c>
      <c r="K48" s="263" t="s">
        <v>6</v>
      </c>
      <c r="L48" s="263" t="s">
        <v>7</v>
      </c>
      <c r="M48" s="264" t="s">
        <v>8</v>
      </c>
      <c r="N48" s="301" t="s">
        <v>212</v>
      </c>
      <c r="O48" s="80"/>
    </row>
    <row r="49" spans="1:15" s="74" customFormat="1" ht="17.100000000000001" customHeight="1" thickBot="1" x14ac:dyDescent="0.3">
      <c r="A49" s="166">
        <v>47</v>
      </c>
      <c r="B49" s="40" t="s">
        <v>212</v>
      </c>
      <c r="C49" s="49">
        <v>0</v>
      </c>
      <c r="D49" s="49">
        <v>20</v>
      </c>
      <c r="E49" s="49">
        <v>0</v>
      </c>
      <c r="F49" s="49">
        <v>0</v>
      </c>
      <c r="G49" s="49">
        <v>0</v>
      </c>
      <c r="H49" s="49">
        <v>0</v>
      </c>
      <c r="I49" s="49">
        <v>0</v>
      </c>
      <c r="J49" s="306">
        <f>SUM(C49:I49)</f>
        <v>20</v>
      </c>
      <c r="K49" s="123" t="s">
        <v>21</v>
      </c>
      <c r="L49" s="123" t="s">
        <v>23</v>
      </c>
      <c r="M49" s="124" t="s">
        <v>207</v>
      </c>
      <c r="N49" s="307" t="s">
        <v>212</v>
      </c>
      <c r="O49" s="73"/>
    </row>
    <row r="50" spans="1:15" s="14" customFormat="1" ht="17.100000000000001" customHeight="1" thickBot="1" x14ac:dyDescent="0.3">
      <c r="A50" s="166">
        <v>48</v>
      </c>
      <c r="B50" s="35" t="s">
        <v>212</v>
      </c>
      <c r="C50" s="45">
        <v>0</v>
      </c>
      <c r="D50" s="45">
        <v>20</v>
      </c>
      <c r="E50" s="45">
        <v>0</v>
      </c>
      <c r="F50" s="45">
        <v>0</v>
      </c>
      <c r="G50" s="45">
        <v>0</v>
      </c>
      <c r="H50" s="45">
        <v>0</v>
      </c>
      <c r="I50" s="45">
        <v>0</v>
      </c>
      <c r="J50" s="281">
        <f>SUM(C50:I50)</f>
        <v>20</v>
      </c>
      <c r="K50" s="130" t="s">
        <v>158</v>
      </c>
      <c r="L50" s="130" t="s">
        <v>159</v>
      </c>
      <c r="M50" s="131" t="s">
        <v>245</v>
      </c>
      <c r="N50" s="308" t="s">
        <v>212</v>
      </c>
      <c r="O50" s="13"/>
    </row>
    <row r="51" spans="1:15" s="76" customFormat="1" ht="17.100000000000001" customHeight="1" thickBot="1" x14ac:dyDescent="0.3">
      <c r="A51" s="166">
        <v>49</v>
      </c>
      <c r="B51" s="36" t="s">
        <v>212</v>
      </c>
      <c r="C51" s="46">
        <v>0</v>
      </c>
      <c r="D51" s="46">
        <v>15</v>
      </c>
      <c r="E51" s="46">
        <v>3</v>
      </c>
      <c r="F51" s="46">
        <v>0</v>
      </c>
      <c r="G51" s="46">
        <v>0</v>
      </c>
      <c r="H51" s="46">
        <v>0</v>
      </c>
      <c r="I51" s="46">
        <v>0</v>
      </c>
      <c r="J51" s="302">
        <f>SUM(C51:I51)</f>
        <v>18</v>
      </c>
      <c r="K51" s="303" t="s">
        <v>25</v>
      </c>
      <c r="L51" s="303" t="s">
        <v>26</v>
      </c>
      <c r="M51" s="304" t="s">
        <v>17</v>
      </c>
      <c r="N51" s="305" t="s">
        <v>212</v>
      </c>
      <c r="O51" s="75"/>
    </row>
    <row r="52" spans="1:15" s="79" customFormat="1" ht="17.100000000000001" customHeight="1" thickBot="1" x14ac:dyDescent="0.3">
      <c r="A52" s="166">
        <v>50</v>
      </c>
      <c r="B52" s="38" t="s">
        <v>212</v>
      </c>
      <c r="C52" s="47">
        <v>0</v>
      </c>
      <c r="D52" s="47">
        <v>15</v>
      </c>
      <c r="E52" s="47">
        <v>3</v>
      </c>
      <c r="F52" s="47">
        <v>0</v>
      </c>
      <c r="G52" s="47">
        <v>0</v>
      </c>
      <c r="H52" s="47">
        <v>0</v>
      </c>
      <c r="I52" s="47">
        <v>0</v>
      </c>
      <c r="J52" s="262">
        <f>SUM(C52:I52)</f>
        <v>18</v>
      </c>
      <c r="K52" s="263" t="s">
        <v>46</v>
      </c>
      <c r="L52" s="263" t="s">
        <v>47</v>
      </c>
      <c r="M52" s="264" t="s">
        <v>17</v>
      </c>
      <c r="N52" s="301" t="s">
        <v>212</v>
      </c>
      <c r="O52" s="78"/>
    </row>
    <row r="53" spans="1:15" s="76" customFormat="1" ht="17.100000000000001" customHeight="1" thickBot="1" x14ac:dyDescent="0.3">
      <c r="A53" s="166">
        <v>51</v>
      </c>
      <c r="B53" s="36" t="s">
        <v>212</v>
      </c>
      <c r="C53" s="46">
        <v>0</v>
      </c>
      <c r="D53" s="46">
        <v>0</v>
      </c>
      <c r="E53" s="46">
        <v>0</v>
      </c>
      <c r="F53" s="46">
        <v>0</v>
      </c>
      <c r="G53" s="69">
        <v>6</v>
      </c>
      <c r="H53" s="69">
        <v>6</v>
      </c>
      <c r="I53" s="69">
        <v>6</v>
      </c>
      <c r="J53" s="306">
        <f>SUM(C53:I53)</f>
        <v>18</v>
      </c>
      <c r="K53" s="123" t="s">
        <v>21</v>
      </c>
      <c r="L53" s="123" t="s">
        <v>22</v>
      </c>
      <c r="M53" s="124" t="s">
        <v>207</v>
      </c>
      <c r="N53" s="307" t="s">
        <v>212</v>
      </c>
      <c r="O53" s="75"/>
    </row>
    <row r="54" spans="1:15" s="81" customFormat="1" ht="17.100000000000001" customHeight="1" thickBot="1" x14ac:dyDescent="0.3">
      <c r="A54" s="166">
        <v>52</v>
      </c>
      <c r="B54" s="38" t="s">
        <v>212</v>
      </c>
      <c r="C54" s="47">
        <v>0</v>
      </c>
      <c r="D54" s="47">
        <v>0</v>
      </c>
      <c r="E54" s="47">
        <v>0</v>
      </c>
      <c r="F54" s="47">
        <v>0</v>
      </c>
      <c r="G54" s="56">
        <v>6</v>
      </c>
      <c r="H54" s="56">
        <v>6</v>
      </c>
      <c r="I54" s="56">
        <v>6</v>
      </c>
      <c r="J54" s="281">
        <f>SUM(C54:I54)</f>
        <v>18</v>
      </c>
      <c r="K54" s="130" t="s">
        <v>9</v>
      </c>
      <c r="L54" s="130" t="s">
        <v>10</v>
      </c>
      <c r="M54" s="131" t="s">
        <v>11</v>
      </c>
      <c r="N54" s="308" t="s">
        <v>212</v>
      </c>
      <c r="O54" s="80"/>
    </row>
    <row r="55" spans="1:15" s="76" customFormat="1" ht="17.100000000000001" customHeight="1" thickBot="1" x14ac:dyDescent="0.3">
      <c r="A55" s="166">
        <v>53</v>
      </c>
      <c r="B55" s="36" t="s">
        <v>212</v>
      </c>
      <c r="C55" s="46">
        <v>0</v>
      </c>
      <c r="D55" s="46">
        <v>0</v>
      </c>
      <c r="E55" s="46">
        <v>2.5</v>
      </c>
      <c r="F55" s="46">
        <v>3</v>
      </c>
      <c r="G55" s="46">
        <v>0</v>
      </c>
      <c r="H55" s="46">
        <v>5</v>
      </c>
      <c r="I55" s="37">
        <v>4</v>
      </c>
      <c r="J55" s="302">
        <f>SUM(C55:I55)</f>
        <v>14.5</v>
      </c>
      <c r="K55" s="303" t="s">
        <v>27</v>
      </c>
      <c r="L55" s="303" t="s">
        <v>28</v>
      </c>
      <c r="M55" s="304" t="s">
        <v>29</v>
      </c>
      <c r="N55" s="305" t="s">
        <v>212</v>
      </c>
      <c r="O55" s="75"/>
    </row>
    <row r="56" spans="1:15" s="79" customFormat="1" ht="17.100000000000001" customHeight="1" thickBot="1" x14ac:dyDescent="0.3">
      <c r="A56" s="166">
        <v>54</v>
      </c>
      <c r="B56" s="38" t="s">
        <v>212</v>
      </c>
      <c r="C56" s="47">
        <v>0</v>
      </c>
      <c r="D56" s="47">
        <v>0</v>
      </c>
      <c r="E56" s="47">
        <v>2.5</v>
      </c>
      <c r="F56" s="47">
        <v>3</v>
      </c>
      <c r="G56" s="47">
        <v>0</v>
      </c>
      <c r="H56" s="47">
        <v>5</v>
      </c>
      <c r="I56" s="39">
        <v>4</v>
      </c>
      <c r="J56" s="262">
        <f>SUM(C56:I56)</f>
        <v>14.5</v>
      </c>
      <c r="K56" s="263" t="s">
        <v>123</v>
      </c>
      <c r="L56" s="263" t="s">
        <v>125</v>
      </c>
      <c r="M56" s="264" t="s">
        <v>11</v>
      </c>
      <c r="N56" s="301" t="s">
        <v>212</v>
      </c>
      <c r="O56" s="78"/>
    </row>
    <row r="57" spans="1:15" s="74" customFormat="1" ht="17.100000000000001" customHeight="1" thickBot="1" x14ac:dyDescent="0.3">
      <c r="A57" s="166">
        <v>55</v>
      </c>
      <c r="B57" s="36" t="s">
        <v>212</v>
      </c>
      <c r="C57" s="46">
        <v>0</v>
      </c>
      <c r="D57" s="46">
        <v>0</v>
      </c>
      <c r="E57" s="46">
        <v>0</v>
      </c>
      <c r="F57" s="46">
        <v>0</v>
      </c>
      <c r="G57" s="46">
        <v>0</v>
      </c>
      <c r="H57" s="46">
        <v>0</v>
      </c>
      <c r="I57" s="63">
        <v>5</v>
      </c>
      <c r="J57" s="306">
        <f>SUM(C57:I57)</f>
        <v>5</v>
      </c>
      <c r="K57" s="123" t="s">
        <v>257</v>
      </c>
      <c r="L57" s="123" t="s">
        <v>42</v>
      </c>
      <c r="M57" s="124" t="s">
        <v>60</v>
      </c>
      <c r="N57" s="307" t="s">
        <v>212</v>
      </c>
      <c r="O57" s="73"/>
    </row>
    <row r="58" spans="1:15" s="74" customFormat="1" ht="17.100000000000001" customHeight="1" thickBot="1" x14ac:dyDescent="0.3">
      <c r="A58" s="166">
        <v>56</v>
      </c>
      <c r="B58" s="38" t="s">
        <v>212</v>
      </c>
      <c r="C58" s="47">
        <v>0</v>
      </c>
      <c r="D58" s="47">
        <v>0</v>
      </c>
      <c r="E58" s="47">
        <v>0</v>
      </c>
      <c r="F58" s="47">
        <v>0</v>
      </c>
      <c r="G58" s="47">
        <v>0</v>
      </c>
      <c r="H58" s="47">
        <v>0</v>
      </c>
      <c r="I58" s="63">
        <v>5</v>
      </c>
      <c r="J58" s="281">
        <f>SUM(C58:I58)</f>
        <v>5</v>
      </c>
      <c r="K58" s="130" t="s">
        <v>258</v>
      </c>
      <c r="L58" s="130" t="s">
        <v>259</v>
      </c>
      <c r="M58" s="131" t="s">
        <v>60</v>
      </c>
      <c r="N58" s="308" t="s">
        <v>212</v>
      </c>
      <c r="O58" s="73"/>
    </row>
    <row r="59" spans="1:15" s="76" customFormat="1" ht="17.100000000000001" customHeight="1" thickBot="1" x14ac:dyDescent="0.3">
      <c r="A59" s="166">
        <v>57</v>
      </c>
      <c r="B59" s="36" t="s">
        <v>212</v>
      </c>
      <c r="C59" s="46">
        <v>7.5</v>
      </c>
      <c r="D59" s="46">
        <v>0</v>
      </c>
      <c r="E59" s="46">
        <v>0</v>
      </c>
      <c r="F59" s="46">
        <v>0</v>
      </c>
      <c r="G59" s="46">
        <v>0</v>
      </c>
      <c r="H59" s="46">
        <v>0</v>
      </c>
      <c r="I59" s="46">
        <v>0</v>
      </c>
      <c r="J59" s="302">
        <f>SUM(C59:I59)</f>
        <v>7.5</v>
      </c>
      <c r="K59" s="303" t="s">
        <v>184</v>
      </c>
      <c r="L59" s="303" t="s">
        <v>213</v>
      </c>
      <c r="M59" s="304" t="s">
        <v>5</v>
      </c>
      <c r="N59" s="305" t="s">
        <v>212</v>
      </c>
      <c r="O59" s="75"/>
    </row>
    <row r="60" spans="1:15" s="14" customFormat="1" ht="17.100000000000001" customHeight="1" thickBot="1" x14ac:dyDescent="0.3">
      <c r="A60" s="166">
        <v>58</v>
      </c>
      <c r="B60" s="35" t="s">
        <v>212</v>
      </c>
      <c r="C60" s="45">
        <v>7.5</v>
      </c>
      <c r="D60" s="45">
        <v>0</v>
      </c>
      <c r="E60" s="45">
        <v>0</v>
      </c>
      <c r="F60" s="45">
        <v>0</v>
      </c>
      <c r="G60" s="45">
        <v>0</v>
      </c>
      <c r="H60" s="45">
        <v>0</v>
      </c>
      <c r="I60" s="45">
        <v>0</v>
      </c>
      <c r="J60" s="262">
        <f>SUM(C60:I60)</f>
        <v>7.5</v>
      </c>
      <c r="K60" s="263" t="s">
        <v>157</v>
      </c>
      <c r="L60" s="263" t="s">
        <v>4</v>
      </c>
      <c r="M60" s="264" t="s">
        <v>5</v>
      </c>
      <c r="N60" s="301" t="s">
        <v>212</v>
      </c>
      <c r="O60" s="13"/>
    </row>
    <row r="61" spans="1:15" s="104" customFormat="1" ht="15" customHeight="1" thickBot="1" x14ac:dyDescent="0.3">
      <c r="A61" s="166">
        <v>59</v>
      </c>
      <c r="B61" s="102"/>
      <c r="C61" s="103"/>
      <c r="D61" s="103"/>
      <c r="E61" s="103"/>
      <c r="F61" s="103"/>
      <c r="G61" s="103"/>
      <c r="H61" s="103"/>
      <c r="I61" s="103"/>
      <c r="J61" s="289"/>
      <c r="K61" s="290"/>
      <c r="L61" s="290"/>
      <c r="M61" s="291"/>
      <c r="N61" s="325"/>
      <c r="O61" s="91"/>
    </row>
    <row r="62" spans="1:15" s="135" customFormat="1" ht="17.100000000000001" customHeight="1" thickBot="1" x14ac:dyDescent="0.3">
      <c r="A62" s="166">
        <v>60</v>
      </c>
      <c r="B62" s="22" t="s">
        <v>216</v>
      </c>
      <c r="C62" s="164">
        <v>4</v>
      </c>
      <c r="D62" s="164">
        <v>8</v>
      </c>
      <c r="E62" s="164">
        <f>20/3</f>
        <v>6.666666666666667</v>
      </c>
      <c r="F62" s="164"/>
      <c r="G62" s="164"/>
      <c r="H62" s="164"/>
      <c r="I62" s="164"/>
      <c r="J62" s="302">
        <f>SUM(C62:I62)</f>
        <v>18.666666666666668</v>
      </c>
      <c r="K62" s="303" t="s">
        <v>93</v>
      </c>
      <c r="L62" s="303" t="s">
        <v>70</v>
      </c>
      <c r="M62" s="304" t="s">
        <v>8</v>
      </c>
      <c r="N62" s="305" t="s">
        <v>216</v>
      </c>
      <c r="O62" s="160"/>
    </row>
    <row r="63" spans="1:15" s="173" customFormat="1" ht="17.100000000000001" customHeight="1" thickBot="1" x14ac:dyDescent="0.3">
      <c r="A63" s="166">
        <v>61</v>
      </c>
      <c r="B63" s="21" t="s">
        <v>216</v>
      </c>
      <c r="C63" s="139">
        <v>4</v>
      </c>
      <c r="D63" s="139">
        <v>8</v>
      </c>
      <c r="E63" s="139">
        <f t="shared" ref="E63:E64" si="1">20/3</f>
        <v>6.666666666666667</v>
      </c>
      <c r="F63" s="139"/>
      <c r="G63" s="139"/>
      <c r="H63" s="139"/>
      <c r="I63" s="139"/>
      <c r="J63" s="122">
        <f>SUM(C63:I63)</f>
        <v>18.666666666666668</v>
      </c>
      <c r="K63" s="119" t="s">
        <v>94</v>
      </c>
      <c r="L63" s="119" t="s">
        <v>95</v>
      </c>
      <c r="M63" s="120" t="s">
        <v>8</v>
      </c>
      <c r="N63" s="121" t="s">
        <v>216</v>
      </c>
      <c r="O63" s="172"/>
    </row>
    <row r="64" spans="1:15" s="169" customFormat="1" ht="17.100000000000001" customHeight="1" thickBot="1" x14ac:dyDescent="0.3">
      <c r="A64" s="166">
        <v>62</v>
      </c>
      <c r="B64" s="23" t="s">
        <v>216</v>
      </c>
      <c r="C64" s="165">
        <v>4</v>
      </c>
      <c r="D64" s="165">
        <v>8</v>
      </c>
      <c r="E64" s="165">
        <f t="shared" si="1"/>
        <v>6.666666666666667</v>
      </c>
      <c r="F64" s="165"/>
      <c r="G64" s="165"/>
      <c r="H64" s="165"/>
      <c r="I64" s="165"/>
      <c r="J64" s="262">
        <f>SUM(C64:I64)</f>
        <v>18.666666666666668</v>
      </c>
      <c r="K64" s="263" t="s">
        <v>150</v>
      </c>
      <c r="L64" s="263" t="s">
        <v>151</v>
      </c>
      <c r="M64" s="264" t="s">
        <v>8</v>
      </c>
      <c r="N64" s="301" t="s">
        <v>216</v>
      </c>
      <c r="O64" s="168"/>
    </row>
    <row r="65" spans="1:15" s="135" customFormat="1" ht="17.100000000000001" customHeight="1" thickBot="1" x14ac:dyDescent="0.3">
      <c r="A65" s="166">
        <v>63</v>
      </c>
      <c r="B65" s="22" t="s">
        <v>216</v>
      </c>
      <c r="C65" s="164">
        <v>5</v>
      </c>
      <c r="D65" s="137">
        <f t="shared" ref="D65:D66" si="2">40/3</f>
        <v>13.333333333333334</v>
      </c>
      <c r="E65" s="164">
        <v>0</v>
      </c>
      <c r="F65" s="164"/>
      <c r="G65" s="164"/>
      <c r="H65" s="164"/>
      <c r="I65" s="164"/>
      <c r="J65" s="306">
        <f>SUM(C65:I65)</f>
        <v>18.333333333333336</v>
      </c>
      <c r="K65" s="123" t="s">
        <v>205</v>
      </c>
      <c r="L65" s="123" t="s">
        <v>85</v>
      </c>
      <c r="M65" s="124" t="s">
        <v>54</v>
      </c>
      <c r="N65" s="307" t="s">
        <v>216</v>
      </c>
      <c r="O65" s="160"/>
    </row>
    <row r="66" spans="1:15" s="173" customFormat="1" ht="17.100000000000001" customHeight="1" thickBot="1" x14ac:dyDescent="0.3">
      <c r="A66" s="166">
        <v>64</v>
      </c>
      <c r="B66" s="21" t="s">
        <v>216</v>
      </c>
      <c r="C66" s="139">
        <v>5</v>
      </c>
      <c r="D66" s="137">
        <f t="shared" si="2"/>
        <v>13.333333333333334</v>
      </c>
      <c r="E66" s="139">
        <v>0</v>
      </c>
      <c r="F66" s="139"/>
      <c r="G66" s="139"/>
      <c r="H66" s="139"/>
      <c r="I66" s="139"/>
      <c r="J66" s="280">
        <f>SUM(C66:I66)</f>
        <v>18.333333333333336</v>
      </c>
      <c r="K66" s="119" t="s">
        <v>87</v>
      </c>
      <c r="L66" s="119" t="s">
        <v>85</v>
      </c>
      <c r="M66" s="120" t="s">
        <v>71</v>
      </c>
      <c r="N66" s="326" t="s">
        <v>216</v>
      </c>
      <c r="O66" s="172"/>
    </row>
    <row r="67" spans="1:15" s="173" customFormat="1" ht="17.100000000000001" customHeight="1" thickBot="1" x14ac:dyDescent="0.3">
      <c r="A67" s="166">
        <v>65</v>
      </c>
      <c r="B67" s="24" t="s">
        <v>216</v>
      </c>
      <c r="C67" s="174">
        <v>5</v>
      </c>
      <c r="D67" s="167">
        <f>40/3</f>
        <v>13.333333333333334</v>
      </c>
      <c r="E67" s="174">
        <v>0</v>
      </c>
      <c r="F67" s="174"/>
      <c r="G67" s="174"/>
      <c r="H67" s="174"/>
      <c r="I67" s="174"/>
      <c r="J67" s="281">
        <f>SUM(C67:I67)</f>
        <v>18.333333333333336</v>
      </c>
      <c r="K67" s="130" t="s">
        <v>92</v>
      </c>
      <c r="L67" s="130" t="s">
        <v>86</v>
      </c>
      <c r="M67" s="131" t="s">
        <v>219</v>
      </c>
      <c r="N67" s="308" t="s">
        <v>216</v>
      </c>
      <c r="O67" s="172"/>
    </row>
    <row r="68" spans="1:15" s="135" customFormat="1" ht="17.100000000000001" customHeight="1" thickBot="1" x14ac:dyDescent="0.3">
      <c r="A68" s="166">
        <v>66</v>
      </c>
      <c r="B68" s="22" t="s">
        <v>216</v>
      </c>
      <c r="C68" s="164">
        <f>20/3</f>
        <v>6.666666666666667</v>
      </c>
      <c r="D68" s="164">
        <v>10</v>
      </c>
      <c r="E68" s="164">
        <v>0</v>
      </c>
      <c r="F68" s="164"/>
      <c r="G68" s="164"/>
      <c r="H68" s="164"/>
      <c r="I68" s="164"/>
      <c r="J68" s="302">
        <f>SUM(C68:I68)</f>
        <v>16.666666666666668</v>
      </c>
      <c r="K68" s="303" t="s">
        <v>206</v>
      </c>
      <c r="L68" s="303" t="s">
        <v>162</v>
      </c>
      <c r="M68" s="304" t="s">
        <v>71</v>
      </c>
      <c r="N68" s="305" t="s">
        <v>216</v>
      </c>
      <c r="O68" s="160"/>
    </row>
    <row r="69" spans="1:15" s="173" customFormat="1" ht="17.100000000000001" customHeight="1" thickBot="1" x14ac:dyDescent="0.3">
      <c r="A69" s="166">
        <v>67</v>
      </c>
      <c r="B69" s="21" t="s">
        <v>216</v>
      </c>
      <c r="C69" s="139">
        <f t="shared" ref="C69:C70" si="3">20/3</f>
        <v>6.666666666666667</v>
      </c>
      <c r="D69" s="139">
        <v>10</v>
      </c>
      <c r="E69" s="139">
        <v>0</v>
      </c>
      <c r="F69" s="139"/>
      <c r="G69" s="139"/>
      <c r="H69" s="139"/>
      <c r="I69" s="139"/>
      <c r="J69" s="122">
        <f>SUM(C69:I69)</f>
        <v>16.666666666666668</v>
      </c>
      <c r="K69" s="119" t="s">
        <v>218</v>
      </c>
      <c r="L69" s="119" t="s">
        <v>217</v>
      </c>
      <c r="M69" s="120" t="s">
        <v>54</v>
      </c>
      <c r="N69" s="121" t="s">
        <v>216</v>
      </c>
      <c r="O69" s="172"/>
    </row>
    <row r="70" spans="1:15" s="169" customFormat="1" ht="17.100000000000001" customHeight="1" thickBot="1" x14ac:dyDescent="0.3">
      <c r="A70" s="166">
        <v>68</v>
      </c>
      <c r="B70" s="23" t="s">
        <v>216</v>
      </c>
      <c r="C70" s="165">
        <f t="shared" si="3"/>
        <v>6.666666666666667</v>
      </c>
      <c r="D70" s="165">
        <v>10</v>
      </c>
      <c r="E70" s="165">
        <v>0</v>
      </c>
      <c r="F70" s="165"/>
      <c r="G70" s="165"/>
      <c r="H70" s="165"/>
      <c r="I70" s="165"/>
      <c r="J70" s="262">
        <f>SUM(C70:I70)</f>
        <v>16.666666666666668</v>
      </c>
      <c r="K70" s="263" t="s">
        <v>88</v>
      </c>
      <c r="L70" s="263" t="s">
        <v>89</v>
      </c>
      <c r="M70" s="264" t="s">
        <v>11</v>
      </c>
      <c r="N70" s="301" t="s">
        <v>216</v>
      </c>
      <c r="O70" s="168"/>
    </row>
    <row r="71" spans="1:15" s="74" customFormat="1" ht="17.100000000000001" customHeight="1" thickBot="1" x14ac:dyDescent="0.3">
      <c r="A71" s="166">
        <v>69</v>
      </c>
      <c r="B71" s="40" t="s">
        <v>216</v>
      </c>
      <c r="C71" s="49">
        <f>10/3</f>
        <v>3.3333333333333335</v>
      </c>
      <c r="D71" s="49">
        <f>16/3</f>
        <v>5.333333333333333</v>
      </c>
      <c r="E71" s="49">
        <v>0</v>
      </c>
      <c r="F71" s="113"/>
      <c r="G71" s="113"/>
      <c r="H71" s="113"/>
      <c r="I71" s="113"/>
      <c r="J71" s="306">
        <f>SUM(C71:I71)</f>
        <v>8.6666666666666661</v>
      </c>
      <c r="K71" s="123" t="s">
        <v>97</v>
      </c>
      <c r="L71" s="123" t="s">
        <v>98</v>
      </c>
      <c r="M71" s="124" t="s">
        <v>220</v>
      </c>
      <c r="N71" s="307" t="s">
        <v>216</v>
      </c>
      <c r="O71" s="73"/>
    </row>
    <row r="72" spans="1:15" s="14" customFormat="1" ht="17.100000000000001" customHeight="1" thickBot="1" x14ac:dyDescent="0.3">
      <c r="A72" s="166">
        <v>70</v>
      </c>
      <c r="B72" s="32" t="s">
        <v>216</v>
      </c>
      <c r="C72" s="49">
        <f t="shared" ref="C72:C73" si="4">10/3</f>
        <v>3.3333333333333335</v>
      </c>
      <c r="D72" s="49">
        <f t="shared" ref="D72:D73" si="5">16/3</f>
        <v>5.333333333333333</v>
      </c>
      <c r="E72" s="19">
        <v>0</v>
      </c>
      <c r="F72" s="112"/>
      <c r="G72" s="112"/>
      <c r="H72" s="112"/>
      <c r="I72" s="112"/>
      <c r="J72" s="280">
        <f>SUM(C72:I72)</f>
        <v>8.6666666666666661</v>
      </c>
      <c r="K72" s="119" t="s">
        <v>148</v>
      </c>
      <c r="L72" s="119" t="s">
        <v>79</v>
      </c>
      <c r="M72" s="120" t="s">
        <v>119</v>
      </c>
      <c r="N72" s="326" t="s">
        <v>216</v>
      </c>
      <c r="O72" s="13"/>
    </row>
    <row r="73" spans="1:15" s="14" customFormat="1" ht="17.100000000000001" customHeight="1" thickBot="1" x14ac:dyDescent="0.3">
      <c r="A73" s="166">
        <v>71</v>
      </c>
      <c r="B73" s="35" t="s">
        <v>216</v>
      </c>
      <c r="C73" s="48">
        <f t="shared" si="4"/>
        <v>3.3333333333333335</v>
      </c>
      <c r="D73" s="48">
        <f t="shared" si="5"/>
        <v>5.333333333333333</v>
      </c>
      <c r="E73" s="47">
        <v>0</v>
      </c>
      <c r="F73" s="111"/>
      <c r="G73" s="111"/>
      <c r="H73" s="111"/>
      <c r="I73" s="111"/>
      <c r="J73" s="281">
        <f>SUM(C73:I73)</f>
        <v>8.6666666666666661</v>
      </c>
      <c r="K73" s="130" t="s">
        <v>101</v>
      </c>
      <c r="L73" s="130" t="s">
        <v>102</v>
      </c>
      <c r="M73" s="131" t="s">
        <v>8</v>
      </c>
      <c r="N73" s="308" t="s">
        <v>216</v>
      </c>
      <c r="O73" s="13"/>
    </row>
    <row r="74" spans="1:15" s="76" customFormat="1" ht="17.100000000000001" customHeight="1" thickBot="1" x14ac:dyDescent="0.3">
      <c r="A74" s="166">
        <v>72</v>
      </c>
      <c r="B74" s="36" t="s">
        <v>216</v>
      </c>
      <c r="C74" s="46">
        <v>0</v>
      </c>
      <c r="D74" s="46">
        <v>6.666666666666667</v>
      </c>
      <c r="E74" s="46">
        <v>0</v>
      </c>
      <c r="F74" s="110"/>
      <c r="G74" s="110"/>
      <c r="H74" s="110"/>
      <c r="I74" s="110"/>
      <c r="J74" s="302">
        <f>SUM(C74:I74)</f>
        <v>6.666666666666667</v>
      </c>
      <c r="K74" s="303" t="s">
        <v>208</v>
      </c>
      <c r="L74" s="303" t="s">
        <v>79</v>
      </c>
      <c r="M74" s="304" t="s">
        <v>29</v>
      </c>
      <c r="N74" s="305" t="s">
        <v>216</v>
      </c>
      <c r="O74" s="75"/>
    </row>
    <row r="75" spans="1:15" s="14" customFormat="1" ht="17.100000000000001" customHeight="1" thickBot="1" x14ac:dyDescent="0.3">
      <c r="A75" s="166">
        <v>73</v>
      </c>
      <c r="B75" s="32" t="s">
        <v>216</v>
      </c>
      <c r="C75" s="19">
        <v>0</v>
      </c>
      <c r="D75" s="19">
        <v>6.666666666666667</v>
      </c>
      <c r="E75" s="19">
        <v>0</v>
      </c>
      <c r="F75" s="112"/>
      <c r="G75" s="112"/>
      <c r="H75" s="112"/>
      <c r="I75" s="112"/>
      <c r="J75" s="122">
        <f>SUM(C75:I75)</f>
        <v>6.666666666666667</v>
      </c>
      <c r="K75" s="119" t="s">
        <v>243</v>
      </c>
      <c r="L75" s="119" t="s">
        <v>153</v>
      </c>
      <c r="M75" s="120" t="s">
        <v>29</v>
      </c>
      <c r="N75" s="121" t="s">
        <v>216</v>
      </c>
      <c r="O75" s="13"/>
    </row>
    <row r="76" spans="1:15" s="79" customFormat="1" ht="17.100000000000001" customHeight="1" thickBot="1" x14ac:dyDescent="0.3">
      <c r="A76" s="166">
        <v>74</v>
      </c>
      <c r="B76" s="38" t="s">
        <v>216</v>
      </c>
      <c r="C76" s="47">
        <v>0</v>
      </c>
      <c r="D76" s="47">
        <v>6.666666666666667</v>
      </c>
      <c r="E76" s="47">
        <v>0</v>
      </c>
      <c r="F76" s="111"/>
      <c r="G76" s="111"/>
      <c r="H76" s="111"/>
      <c r="I76" s="111"/>
      <c r="J76" s="262">
        <f>SUM(C76:I76)</f>
        <v>6.666666666666667</v>
      </c>
      <c r="K76" s="263" t="s">
        <v>123</v>
      </c>
      <c r="L76" s="263" t="s">
        <v>124</v>
      </c>
      <c r="M76" s="131" t="s">
        <v>11</v>
      </c>
      <c r="N76" s="301" t="s">
        <v>216</v>
      </c>
      <c r="O76" s="78"/>
    </row>
    <row r="77" spans="1:15" s="74" customFormat="1" ht="17.100000000000001" customHeight="1" thickBot="1" x14ac:dyDescent="0.3">
      <c r="A77" s="166">
        <v>75</v>
      </c>
      <c r="B77" s="95"/>
      <c r="C77" s="96"/>
      <c r="D77" s="96"/>
      <c r="E77" s="96"/>
      <c r="F77" s="96"/>
      <c r="G77" s="96"/>
      <c r="H77" s="96"/>
      <c r="I77" s="96"/>
      <c r="J77" s="289"/>
      <c r="K77" s="290"/>
      <c r="L77" s="290"/>
      <c r="M77" s="291"/>
      <c r="N77" s="325"/>
      <c r="O77" s="73"/>
    </row>
    <row r="78" spans="1:15" s="135" customFormat="1" ht="17.100000000000001" customHeight="1" thickBot="1" x14ac:dyDescent="0.3">
      <c r="A78" s="166">
        <v>76</v>
      </c>
      <c r="B78" s="22" t="s">
        <v>291</v>
      </c>
      <c r="C78" s="164"/>
      <c r="D78" s="164"/>
      <c r="E78" s="164"/>
      <c r="F78" s="164">
        <f>20/3</f>
        <v>6.666666666666667</v>
      </c>
      <c r="G78" s="164">
        <f>20/3</f>
        <v>6.666666666666667</v>
      </c>
      <c r="H78" s="164">
        <f>20/3</f>
        <v>6.666666666666667</v>
      </c>
      <c r="I78" s="164">
        <f>20/3</f>
        <v>6.666666666666667</v>
      </c>
      <c r="J78" s="302">
        <f>SUM(C78:I78)</f>
        <v>26.666666666666668</v>
      </c>
      <c r="K78" s="303" t="s">
        <v>93</v>
      </c>
      <c r="L78" s="303" t="s">
        <v>70</v>
      </c>
      <c r="M78" s="304" t="s">
        <v>8</v>
      </c>
      <c r="N78" s="305" t="s">
        <v>291</v>
      </c>
      <c r="O78" s="160"/>
    </row>
    <row r="79" spans="1:15" s="173" customFormat="1" ht="17.100000000000001" customHeight="1" thickBot="1" x14ac:dyDescent="0.3">
      <c r="A79" s="166">
        <v>77</v>
      </c>
      <c r="B79" s="22" t="s">
        <v>291</v>
      </c>
      <c r="C79" s="139"/>
      <c r="D79" s="139"/>
      <c r="E79" s="139"/>
      <c r="F79" s="139">
        <f t="shared" ref="F79:I80" si="6">20/3</f>
        <v>6.666666666666667</v>
      </c>
      <c r="G79" s="139">
        <f t="shared" si="6"/>
        <v>6.666666666666667</v>
      </c>
      <c r="H79" s="139">
        <f t="shared" si="6"/>
        <v>6.666666666666667</v>
      </c>
      <c r="I79" s="139">
        <f t="shared" si="6"/>
        <v>6.666666666666667</v>
      </c>
      <c r="J79" s="122">
        <f>SUM(C79:I79)</f>
        <v>26.666666666666668</v>
      </c>
      <c r="K79" s="119" t="s">
        <v>94</v>
      </c>
      <c r="L79" s="119" t="s">
        <v>95</v>
      </c>
      <c r="M79" s="120" t="s">
        <v>8</v>
      </c>
      <c r="N79" s="121" t="s">
        <v>291</v>
      </c>
      <c r="O79" s="172"/>
    </row>
    <row r="80" spans="1:15" s="169" customFormat="1" ht="17.100000000000001" customHeight="1" thickBot="1" x14ac:dyDescent="0.3">
      <c r="A80" s="166">
        <v>78</v>
      </c>
      <c r="B80" s="22" t="s">
        <v>291</v>
      </c>
      <c r="C80" s="165"/>
      <c r="D80" s="165"/>
      <c r="E80" s="165"/>
      <c r="F80" s="165">
        <f t="shared" si="6"/>
        <v>6.666666666666667</v>
      </c>
      <c r="G80" s="165">
        <f t="shared" si="6"/>
        <v>6.666666666666667</v>
      </c>
      <c r="H80" s="165">
        <f t="shared" si="6"/>
        <v>6.666666666666667</v>
      </c>
      <c r="I80" s="165">
        <f t="shared" si="6"/>
        <v>6.666666666666667</v>
      </c>
      <c r="J80" s="262">
        <f>SUM(C80:I80)</f>
        <v>26.666666666666668</v>
      </c>
      <c r="K80" s="263" t="s">
        <v>150</v>
      </c>
      <c r="L80" s="263" t="s">
        <v>151</v>
      </c>
      <c r="M80" s="264" t="s">
        <v>8</v>
      </c>
      <c r="N80" s="301" t="s">
        <v>291</v>
      </c>
      <c r="O80" s="168"/>
    </row>
    <row r="81" spans="1:15" s="74" customFormat="1" ht="17.100000000000001" customHeight="1" thickBot="1" x14ac:dyDescent="0.3">
      <c r="A81" s="166">
        <v>79</v>
      </c>
      <c r="B81" s="95"/>
      <c r="C81" s="96"/>
      <c r="D81" s="96"/>
      <c r="E81" s="96"/>
      <c r="F81" s="96"/>
      <c r="G81" s="96"/>
      <c r="H81" s="96"/>
      <c r="I81" s="96"/>
      <c r="J81" s="289"/>
      <c r="K81" s="290"/>
      <c r="L81" s="290"/>
      <c r="M81" s="291"/>
      <c r="N81" s="325"/>
      <c r="O81" s="73"/>
    </row>
    <row r="82" spans="1:15" s="76" customFormat="1" ht="17.100000000000001" customHeight="1" thickBot="1" x14ac:dyDescent="0.3">
      <c r="A82" s="166">
        <v>80</v>
      </c>
      <c r="B82" s="36" t="s">
        <v>249</v>
      </c>
      <c r="C82" s="110"/>
      <c r="D82" s="110"/>
      <c r="E82" s="110"/>
      <c r="F82" s="46">
        <f>20/3</f>
        <v>6.666666666666667</v>
      </c>
      <c r="G82" s="46">
        <v>0</v>
      </c>
      <c r="H82" s="46">
        <v>0</v>
      </c>
      <c r="I82" s="46">
        <v>0</v>
      </c>
      <c r="J82" s="302">
        <f>SUM(C82:I82)</f>
        <v>6.666666666666667</v>
      </c>
      <c r="K82" s="303" t="s">
        <v>135</v>
      </c>
      <c r="L82" s="303" t="s">
        <v>136</v>
      </c>
      <c r="M82" s="304" t="s">
        <v>8</v>
      </c>
      <c r="N82" s="305" t="s">
        <v>249</v>
      </c>
      <c r="O82" s="75"/>
    </row>
    <row r="83" spans="1:15" s="14" customFormat="1" ht="17.100000000000001" customHeight="1" thickBot="1" x14ac:dyDescent="0.3">
      <c r="A83" s="166">
        <v>81</v>
      </c>
      <c r="B83" s="40" t="s">
        <v>249</v>
      </c>
      <c r="C83" s="112"/>
      <c r="D83" s="112"/>
      <c r="E83" s="112"/>
      <c r="F83" s="19">
        <f t="shared" ref="F83:F84" si="7">20/3</f>
        <v>6.666666666666667</v>
      </c>
      <c r="G83" s="19">
        <v>0</v>
      </c>
      <c r="H83" s="19">
        <v>0</v>
      </c>
      <c r="I83" s="19">
        <v>0</v>
      </c>
      <c r="J83" s="122">
        <f>SUM(C83:I83)</f>
        <v>6.666666666666667</v>
      </c>
      <c r="K83" s="119" t="s">
        <v>148</v>
      </c>
      <c r="L83" s="119" t="s">
        <v>79</v>
      </c>
      <c r="M83" s="120" t="s">
        <v>119</v>
      </c>
      <c r="N83" s="121" t="s">
        <v>249</v>
      </c>
      <c r="O83" s="13"/>
    </row>
    <row r="84" spans="1:15" s="79" customFormat="1" ht="17.100000000000001" customHeight="1" thickBot="1" x14ac:dyDescent="0.3">
      <c r="A84" s="166">
        <v>82</v>
      </c>
      <c r="B84" s="55" t="s">
        <v>249</v>
      </c>
      <c r="C84" s="111"/>
      <c r="D84" s="111"/>
      <c r="E84" s="111"/>
      <c r="F84" s="47">
        <f t="shared" si="7"/>
        <v>6.666666666666667</v>
      </c>
      <c r="G84" s="47">
        <v>0</v>
      </c>
      <c r="H84" s="47">
        <v>0</v>
      </c>
      <c r="I84" s="47">
        <v>0</v>
      </c>
      <c r="J84" s="262">
        <f>SUM(C84:I84)</f>
        <v>6.666666666666667</v>
      </c>
      <c r="K84" s="263" t="s">
        <v>101</v>
      </c>
      <c r="L84" s="263" t="s">
        <v>102</v>
      </c>
      <c r="M84" s="264" t="s">
        <v>8</v>
      </c>
      <c r="N84" s="301" t="s">
        <v>249</v>
      </c>
      <c r="O84" s="78"/>
    </row>
    <row r="85" spans="1:15" s="104" customFormat="1" ht="17.100000000000001" customHeight="1" thickBot="1" x14ac:dyDescent="0.3">
      <c r="A85" s="166">
        <v>83</v>
      </c>
      <c r="B85" s="102"/>
      <c r="C85" s="103"/>
      <c r="D85" s="103"/>
      <c r="E85" s="103"/>
      <c r="F85" s="103"/>
      <c r="G85" s="103"/>
      <c r="H85" s="103"/>
      <c r="I85" s="103"/>
      <c r="J85" s="289"/>
      <c r="K85" s="290"/>
      <c r="L85" s="290"/>
      <c r="M85" s="291"/>
      <c r="N85" s="325"/>
      <c r="O85" s="91"/>
    </row>
    <row r="86" spans="1:15" s="171" customFormat="1" ht="17.100000000000001" customHeight="1" thickBot="1" x14ac:dyDescent="0.3">
      <c r="A86" s="166">
        <v>84</v>
      </c>
      <c r="B86" s="132" t="s">
        <v>221</v>
      </c>
      <c r="C86" s="141">
        <v>5</v>
      </c>
      <c r="D86" s="141">
        <v>8</v>
      </c>
      <c r="E86" s="141">
        <v>5</v>
      </c>
      <c r="F86" s="141">
        <v>0</v>
      </c>
      <c r="G86" s="141">
        <v>5</v>
      </c>
      <c r="H86" s="141">
        <v>5</v>
      </c>
      <c r="I86" s="175">
        <f t="shared" ref="I86:I88" si="8">20/3</f>
        <v>6.666666666666667</v>
      </c>
      <c r="J86" s="302">
        <f>SUM(C86:I86)</f>
        <v>34.666666666666664</v>
      </c>
      <c r="K86" s="303" t="s">
        <v>43</v>
      </c>
      <c r="L86" s="303" t="s">
        <v>44</v>
      </c>
      <c r="M86" s="323" t="s">
        <v>222</v>
      </c>
      <c r="N86" s="324" t="s">
        <v>221</v>
      </c>
      <c r="O86" s="170"/>
    </row>
    <row r="87" spans="1:15" s="173" customFormat="1" ht="17.100000000000001" customHeight="1" thickBot="1" x14ac:dyDescent="0.3">
      <c r="A87" s="166">
        <v>85</v>
      </c>
      <c r="B87" s="133" t="s">
        <v>221</v>
      </c>
      <c r="C87" s="143">
        <v>5</v>
      </c>
      <c r="D87" s="143">
        <v>8</v>
      </c>
      <c r="E87" s="143">
        <v>5</v>
      </c>
      <c r="F87" s="143">
        <v>0</v>
      </c>
      <c r="G87" s="143">
        <v>5</v>
      </c>
      <c r="H87" s="143">
        <v>5</v>
      </c>
      <c r="I87" s="143">
        <f t="shared" si="8"/>
        <v>6.666666666666667</v>
      </c>
      <c r="J87" s="122">
        <f>SUM(C87:I87)</f>
        <v>34.666666666666664</v>
      </c>
      <c r="K87" s="119" t="s">
        <v>77</v>
      </c>
      <c r="L87" s="119" t="s">
        <v>78</v>
      </c>
      <c r="M87" s="299" t="s">
        <v>222</v>
      </c>
      <c r="N87" s="300" t="s">
        <v>221</v>
      </c>
      <c r="O87" s="172"/>
    </row>
    <row r="88" spans="1:15" s="173" customFormat="1" ht="17.100000000000001" customHeight="1" thickBot="1" x14ac:dyDescent="0.3">
      <c r="A88" s="166">
        <v>86</v>
      </c>
      <c r="B88" s="176" t="s">
        <v>221</v>
      </c>
      <c r="C88" s="177">
        <v>5</v>
      </c>
      <c r="D88" s="177">
        <v>8</v>
      </c>
      <c r="E88" s="177">
        <v>5</v>
      </c>
      <c r="F88" s="177">
        <v>0</v>
      </c>
      <c r="G88" s="177">
        <v>5</v>
      </c>
      <c r="H88" s="177">
        <v>5</v>
      </c>
      <c r="I88" s="178">
        <f t="shared" si="8"/>
        <v>6.666666666666667</v>
      </c>
      <c r="J88" s="262">
        <f>SUM(C88:I88)</f>
        <v>34.666666666666664</v>
      </c>
      <c r="K88" s="263" t="s">
        <v>41</v>
      </c>
      <c r="L88" s="263" t="s">
        <v>42</v>
      </c>
      <c r="M88" s="321" t="s">
        <v>185</v>
      </c>
      <c r="N88" s="322" t="s">
        <v>221</v>
      </c>
      <c r="O88" s="172"/>
    </row>
    <row r="89" spans="1:15" s="135" customFormat="1" ht="17.100000000000001" customHeight="1" thickBot="1" x14ac:dyDescent="0.3">
      <c r="A89" s="166">
        <v>87</v>
      </c>
      <c r="B89" s="179" t="s">
        <v>221</v>
      </c>
      <c r="C89" s="175">
        <f>20/3</f>
        <v>6.666666666666667</v>
      </c>
      <c r="D89" s="175">
        <v>10</v>
      </c>
      <c r="E89" s="175">
        <v>0</v>
      </c>
      <c r="F89" s="175">
        <v>4</v>
      </c>
      <c r="G89" s="175">
        <v>0</v>
      </c>
      <c r="H89" s="175">
        <f t="shared" ref="H89:H91" si="9">20/3</f>
        <v>6.666666666666667</v>
      </c>
      <c r="I89" s="175">
        <v>0</v>
      </c>
      <c r="J89" s="306">
        <f>SUM(C89:I89)</f>
        <v>27.333333333333336</v>
      </c>
      <c r="K89" s="123" t="s">
        <v>74</v>
      </c>
      <c r="L89" s="123" t="s">
        <v>66</v>
      </c>
      <c r="M89" s="327" t="s">
        <v>207</v>
      </c>
      <c r="N89" s="328" t="s">
        <v>221</v>
      </c>
      <c r="O89" s="160"/>
    </row>
    <row r="90" spans="1:15" s="173" customFormat="1" ht="17.100000000000001" customHeight="1" thickBot="1" x14ac:dyDescent="0.3">
      <c r="A90" s="166">
        <v>88</v>
      </c>
      <c r="B90" s="133" t="s">
        <v>221</v>
      </c>
      <c r="C90" s="143">
        <f t="shared" ref="C90:C91" si="10">20/3</f>
        <v>6.666666666666667</v>
      </c>
      <c r="D90" s="143">
        <v>10</v>
      </c>
      <c r="E90" s="143">
        <v>0</v>
      </c>
      <c r="F90" s="143">
        <v>4</v>
      </c>
      <c r="G90" s="143">
        <v>0</v>
      </c>
      <c r="H90" s="143">
        <f t="shared" si="9"/>
        <v>6.666666666666667</v>
      </c>
      <c r="I90" s="143">
        <v>0</v>
      </c>
      <c r="J90" s="280">
        <f>SUM(C90:I90)</f>
        <v>27.333333333333336</v>
      </c>
      <c r="K90" s="119" t="s">
        <v>61</v>
      </c>
      <c r="L90" s="119" t="s">
        <v>51</v>
      </c>
      <c r="M90" s="299" t="s">
        <v>8</v>
      </c>
      <c r="N90" s="329" t="s">
        <v>221</v>
      </c>
      <c r="O90" s="172"/>
    </row>
    <row r="91" spans="1:15" s="169" customFormat="1" ht="17.100000000000001" customHeight="1" thickBot="1" x14ac:dyDescent="0.3">
      <c r="A91" s="166">
        <v>89</v>
      </c>
      <c r="B91" s="180" t="s">
        <v>221</v>
      </c>
      <c r="C91" s="178">
        <f t="shared" si="10"/>
        <v>6.666666666666667</v>
      </c>
      <c r="D91" s="178">
        <v>10</v>
      </c>
      <c r="E91" s="178">
        <v>0</v>
      </c>
      <c r="F91" s="178">
        <v>4</v>
      </c>
      <c r="G91" s="178">
        <v>0</v>
      </c>
      <c r="H91" s="178">
        <f t="shared" si="9"/>
        <v>6.666666666666667</v>
      </c>
      <c r="I91" s="178">
        <v>0</v>
      </c>
      <c r="J91" s="281">
        <f>SUM(C91:I91)</f>
        <v>27.333333333333336</v>
      </c>
      <c r="K91" s="130" t="s">
        <v>75</v>
      </c>
      <c r="L91" s="130" t="s">
        <v>76</v>
      </c>
      <c r="M91" s="330" t="s">
        <v>8</v>
      </c>
      <c r="N91" s="331" t="s">
        <v>221</v>
      </c>
      <c r="O91" s="168"/>
    </row>
    <row r="92" spans="1:15" s="135" customFormat="1" ht="17.100000000000001" customHeight="1" thickBot="1" x14ac:dyDescent="0.3">
      <c r="A92" s="166">
        <v>90</v>
      </c>
      <c r="B92" s="179" t="s">
        <v>221</v>
      </c>
      <c r="C92" s="175">
        <v>4</v>
      </c>
      <c r="D92" s="175">
        <v>0</v>
      </c>
      <c r="E92" s="175">
        <v>0</v>
      </c>
      <c r="F92" s="175">
        <f>10/3</f>
        <v>3.3333333333333335</v>
      </c>
      <c r="G92" s="175">
        <v>0</v>
      </c>
      <c r="H92" s="175">
        <f>10/3</f>
        <v>3.3333333333333335</v>
      </c>
      <c r="I92" s="175">
        <v>4</v>
      </c>
      <c r="J92" s="302">
        <f>SUM(C92:I92)</f>
        <v>14.666666666666668</v>
      </c>
      <c r="K92" s="303" t="s">
        <v>223</v>
      </c>
      <c r="L92" s="303" t="s">
        <v>19</v>
      </c>
      <c r="M92" s="323" t="s">
        <v>20</v>
      </c>
      <c r="N92" s="324" t="s">
        <v>221</v>
      </c>
      <c r="O92" s="160"/>
    </row>
    <row r="93" spans="1:15" s="173" customFormat="1" ht="17.100000000000001" customHeight="1" thickBot="1" x14ac:dyDescent="0.3">
      <c r="A93" s="166">
        <v>91</v>
      </c>
      <c r="B93" s="133" t="s">
        <v>221</v>
      </c>
      <c r="C93" s="143">
        <v>4</v>
      </c>
      <c r="D93" s="143">
        <v>0</v>
      </c>
      <c r="E93" s="143">
        <v>0</v>
      </c>
      <c r="F93" s="141">
        <f t="shared" ref="F93:H94" si="11">10/3</f>
        <v>3.3333333333333335</v>
      </c>
      <c r="G93" s="143">
        <v>0</v>
      </c>
      <c r="H93" s="141">
        <f t="shared" si="11"/>
        <v>3.3333333333333335</v>
      </c>
      <c r="I93" s="141">
        <v>4</v>
      </c>
      <c r="J93" s="122">
        <f>SUM(C93:I93)</f>
        <v>14.666666666666668</v>
      </c>
      <c r="K93" s="119" t="s">
        <v>67</v>
      </c>
      <c r="L93" s="119" t="s">
        <v>68</v>
      </c>
      <c r="M93" s="299" t="s">
        <v>20</v>
      </c>
      <c r="N93" s="300" t="s">
        <v>221</v>
      </c>
      <c r="O93" s="172"/>
    </row>
    <row r="94" spans="1:15" s="169" customFormat="1" ht="17.100000000000001" customHeight="1" thickBot="1" x14ac:dyDescent="0.3">
      <c r="A94" s="166">
        <v>92</v>
      </c>
      <c r="B94" s="180" t="s">
        <v>221</v>
      </c>
      <c r="C94" s="178">
        <v>4</v>
      </c>
      <c r="D94" s="178">
        <v>0</v>
      </c>
      <c r="E94" s="178">
        <v>0</v>
      </c>
      <c r="F94" s="181">
        <f t="shared" si="11"/>
        <v>3.3333333333333335</v>
      </c>
      <c r="G94" s="178">
        <v>0</v>
      </c>
      <c r="H94" s="181">
        <f t="shared" si="11"/>
        <v>3.3333333333333335</v>
      </c>
      <c r="I94" s="181">
        <v>4</v>
      </c>
      <c r="J94" s="262">
        <f>SUM(C94:I94)</f>
        <v>14.666666666666668</v>
      </c>
      <c r="K94" s="263" t="s">
        <v>224</v>
      </c>
      <c r="L94" s="263" t="s">
        <v>116</v>
      </c>
      <c r="M94" s="321" t="s">
        <v>225</v>
      </c>
      <c r="N94" s="322" t="s">
        <v>221</v>
      </c>
      <c r="O94" s="168"/>
    </row>
    <row r="95" spans="1:15" s="76" customFormat="1" ht="17.100000000000001" customHeight="1" thickBot="1" x14ac:dyDescent="0.3">
      <c r="A95" s="166">
        <v>93</v>
      </c>
      <c r="B95" s="36" t="s">
        <v>221</v>
      </c>
      <c r="C95" s="46">
        <v>0</v>
      </c>
      <c r="D95" s="46">
        <v>0</v>
      </c>
      <c r="E95" s="46">
        <v>0</v>
      </c>
      <c r="F95" s="46">
        <f t="shared" ref="F95:G97" si="12">20/3</f>
        <v>6.666666666666667</v>
      </c>
      <c r="G95" s="46">
        <f t="shared" si="12"/>
        <v>6.666666666666667</v>
      </c>
      <c r="H95" s="46">
        <v>0</v>
      </c>
      <c r="I95" s="46">
        <v>0</v>
      </c>
      <c r="J95" s="306">
        <f>SUM(D95:I95)</f>
        <v>13.333333333333334</v>
      </c>
      <c r="K95" s="123" t="s">
        <v>62</v>
      </c>
      <c r="L95" s="123" t="s">
        <v>63</v>
      </c>
      <c r="M95" s="124" t="s">
        <v>8</v>
      </c>
      <c r="N95" s="307" t="s">
        <v>221</v>
      </c>
      <c r="O95" s="75"/>
    </row>
    <row r="96" spans="1:15" s="74" customFormat="1" ht="17.100000000000001" customHeight="1" thickBot="1" x14ac:dyDescent="0.3">
      <c r="A96" s="166">
        <v>94</v>
      </c>
      <c r="B96" s="40" t="s">
        <v>221</v>
      </c>
      <c r="C96" s="49">
        <v>0</v>
      </c>
      <c r="D96" s="49">
        <v>0</v>
      </c>
      <c r="E96" s="49">
        <v>0</v>
      </c>
      <c r="F96" s="19">
        <f t="shared" si="12"/>
        <v>6.666666666666667</v>
      </c>
      <c r="G96" s="19">
        <f t="shared" si="12"/>
        <v>6.666666666666667</v>
      </c>
      <c r="H96" s="19">
        <v>0</v>
      </c>
      <c r="I96" s="19">
        <v>0</v>
      </c>
      <c r="J96" s="280">
        <f>SUM(D96:I96)</f>
        <v>13.333333333333334</v>
      </c>
      <c r="K96" s="119" t="s">
        <v>186</v>
      </c>
      <c r="L96" s="119" t="s">
        <v>42</v>
      </c>
      <c r="M96" s="120" t="s">
        <v>54</v>
      </c>
      <c r="N96" s="326" t="s">
        <v>221</v>
      </c>
      <c r="O96" s="73"/>
    </row>
    <row r="97" spans="1:15" s="81" customFormat="1" ht="17.100000000000001" customHeight="1" thickBot="1" x14ac:dyDescent="0.3">
      <c r="A97" s="166">
        <v>95</v>
      </c>
      <c r="B97" s="55" t="s">
        <v>221</v>
      </c>
      <c r="C97" s="56">
        <v>0</v>
      </c>
      <c r="D97" s="56">
        <v>0</v>
      </c>
      <c r="E97" s="56">
        <v>0</v>
      </c>
      <c r="F97" s="47">
        <f t="shared" si="12"/>
        <v>6.666666666666667</v>
      </c>
      <c r="G97" s="47">
        <f t="shared" si="12"/>
        <v>6.666666666666667</v>
      </c>
      <c r="H97" s="47">
        <v>0</v>
      </c>
      <c r="I97" s="47">
        <v>0</v>
      </c>
      <c r="J97" s="281">
        <f>SUM(D97:I97)</f>
        <v>13.333333333333334</v>
      </c>
      <c r="K97" s="130" t="s">
        <v>52</v>
      </c>
      <c r="L97" s="130" t="s">
        <v>53</v>
      </c>
      <c r="M97" s="131" t="s">
        <v>54</v>
      </c>
      <c r="N97" s="308" t="s">
        <v>221</v>
      </c>
      <c r="O97" s="80"/>
    </row>
    <row r="98" spans="1:15" s="74" customFormat="1" ht="17.100000000000001" customHeight="1" thickBot="1" x14ac:dyDescent="0.3">
      <c r="A98" s="166">
        <v>96</v>
      </c>
      <c r="B98" s="40" t="s">
        <v>221</v>
      </c>
      <c r="C98" s="49">
        <v>0</v>
      </c>
      <c r="D98" s="49">
        <f t="shared" ref="D98:D99" si="13">40/3</f>
        <v>13.333333333333334</v>
      </c>
      <c r="E98" s="46">
        <v>0</v>
      </c>
      <c r="F98" s="46">
        <v>0</v>
      </c>
      <c r="G98" s="49">
        <v>0</v>
      </c>
      <c r="H98" s="49">
        <v>0</v>
      </c>
      <c r="I98" s="49">
        <v>0</v>
      </c>
      <c r="J98" s="302">
        <f>SUM(C98:I98)</f>
        <v>13.333333333333334</v>
      </c>
      <c r="K98" s="303" t="s">
        <v>72</v>
      </c>
      <c r="L98" s="303" t="s">
        <v>73</v>
      </c>
      <c r="M98" s="304" t="s">
        <v>20</v>
      </c>
      <c r="N98" s="305" t="s">
        <v>221</v>
      </c>
      <c r="O98" s="73"/>
    </row>
    <row r="99" spans="1:15" s="74" customFormat="1" ht="17.100000000000001" customHeight="1" thickBot="1" x14ac:dyDescent="0.3">
      <c r="A99" s="166">
        <v>97</v>
      </c>
      <c r="B99" s="40" t="s">
        <v>221</v>
      </c>
      <c r="C99" s="49">
        <v>0</v>
      </c>
      <c r="D99" s="49">
        <f t="shared" si="13"/>
        <v>13.333333333333334</v>
      </c>
      <c r="E99" s="19">
        <v>0</v>
      </c>
      <c r="F99" s="19">
        <v>0</v>
      </c>
      <c r="G99" s="49">
        <v>0</v>
      </c>
      <c r="H99" s="49">
        <v>0</v>
      </c>
      <c r="I99" s="49">
        <v>0</v>
      </c>
      <c r="J99" s="122">
        <f>SUM(C99:I99)</f>
        <v>13.333333333333334</v>
      </c>
      <c r="K99" s="119" t="s">
        <v>186</v>
      </c>
      <c r="L99" s="119" t="s">
        <v>42</v>
      </c>
      <c r="M99" s="120" t="s">
        <v>54</v>
      </c>
      <c r="N99" s="121" t="s">
        <v>221</v>
      </c>
      <c r="O99" s="73"/>
    </row>
    <row r="100" spans="1:15" s="74" customFormat="1" ht="17.100000000000001" customHeight="1" thickBot="1" x14ac:dyDescent="0.3">
      <c r="A100" s="166">
        <v>98</v>
      </c>
      <c r="B100" s="44" t="s">
        <v>221</v>
      </c>
      <c r="C100" s="48">
        <v>0</v>
      </c>
      <c r="D100" s="48">
        <f>40/3</f>
        <v>13.333333333333334</v>
      </c>
      <c r="E100" s="45">
        <v>0</v>
      </c>
      <c r="F100" s="45">
        <v>0</v>
      </c>
      <c r="G100" s="48">
        <v>0</v>
      </c>
      <c r="H100" s="48">
        <v>0</v>
      </c>
      <c r="I100" s="48">
        <v>0</v>
      </c>
      <c r="J100" s="262">
        <f>SUM(C100:I100)</f>
        <v>13.333333333333334</v>
      </c>
      <c r="K100" s="263" t="s">
        <v>52</v>
      </c>
      <c r="L100" s="263" t="s">
        <v>53</v>
      </c>
      <c r="M100" s="264" t="s">
        <v>54</v>
      </c>
      <c r="N100" s="301" t="s">
        <v>221</v>
      </c>
      <c r="O100" s="73"/>
    </row>
    <row r="101" spans="1:15" s="76" customFormat="1" ht="17.100000000000001" customHeight="1" thickBot="1" x14ac:dyDescent="0.3">
      <c r="A101" s="166">
        <v>99</v>
      </c>
      <c r="B101" s="36" t="s">
        <v>221</v>
      </c>
      <c r="C101" s="46">
        <v>0</v>
      </c>
      <c r="D101" s="46">
        <v>0</v>
      </c>
      <c r="E101" s="46">
        <v>0</v>
      </c>
      <c r="F101" s="46">
        <v>0</v>
      </c>
      <c r="G101" s="46">
        <v>4</v>
      </c>
      <c r="H101" s="46">
        <v>4</v>
      </c>
      <c r="I101" s="46">
        <f>10/3</f>
        <v>3.3333333333333335</v>
      </c>
      <c r="J101" s="306">
        <f>SUM(C101:I101)</f>
        <v>11.333333333333334</v>
      </c>
      <c r="K101" s="123" t="s">
        <v>69</v>
      </c>
      <c r="L101" s="123" t="s">
        <v>70</v>
      </c>
      <c r="M101" s="124" t="s">
        <v>71</v>
      </c>
      <c r="N101" s="307" t="s">
        <v>221</v>
      </c>
      <c r="O101" s="75"/>
    </row>
    <row r="102" spans="1:15" s="74" customFormat="1" ht="17.100000000000001" customHeight="1" thickBot="1" x14ac:dyDescent="0.3">
      <c r="A102" s="166">
        <v>100</v>
      </c>
      <c r="B102" s="40" t="s">
        <v>221</v>
      </c>
      <c r="C102" s="49">
        <v>0</v>
      </c>
      <c r="D102" s="49">
        <v>0</v>
      </c>
      <c r="E102" s="49">
        <v>0</v>
      </c>
      <c r="F102" s="49">
        <v>0</v>
      </c>
      <c r="G102" s="49">
        <v>4</v>
      </c>
      <c r="H102" s="49">
        <v>4</v>
      </c>
      <c r="I102" s="49">
        <f t="shared" ref="I102:I103" si="14">10/3</f>
        <v>3.3333333333333335</v>
      </c>
      <c r="J102" s="280">
        <f>SUM(C102:I102)</f>
        <v>11.333333333333334</v>
      </c>
      <c r="K102" s="119" t="s">
        <v>87</v>
      </c>
      <c r="L102" s="119" t="s">
        <v>114</v>
      </c>
      <c r="M102" s="120" t="s">
        <v>71</v>
      </c>
      <c r="N102" s="326" t="s">
        <v>221</v>
      </c>
      <c r="O102" s="73"/>
    </row>
    <row r="103" spans="1:15" s="81" customFormat="1" ht="17.100000000000001" customHeight="1" thickBot="1" x14ac:dyDescent="0.3">
      <c r="A103" s="166">
        <v>101</v>
      </c>
      <c r="B103" s="55" t="s">
        <v>221</v>
      </c>
      <c r="C103" s="56">
        <v>0</v>
      </c>
      <c r="D103" s="56">
        <v>0</v>
      </c>
      <c r="E103" s="56">
        <v>0</v>
      </c>
      <c r="F103" s="56">
        <v>0</v>
      </c>
      <c r="G103" s="56">
        <v>4</v>
      </c>
      <c r="H103" s="56">
        <v>4</v>
      </c>
      <c r="I103" s="56">
        <f t="shared" si="14"/>
        <v>3.3333333333333335</v>
      </c>
      <c r="J103" s="281">
        <f>SUM(C103:I103)</f>
        <v>11.333333333333334</v>
      </c>
      <c r="K103" s="130" t="s">
        <v>109</v>
      </c>
      <c r="L103" s="130" t="s">
        <v>51</v>
      </c>
      <c r="M103" s="131" t="s">
        <v>54</v>
      </c>
      <c r="N103" s="308" t="s">
        <v>221</v>
      </c>
      <c r="O103" s="80"/>
    </row>
    <row r="104" spans="1:15" s="76" customFormat="1" ht="17.100000000000001" customHeight="1" thickBot="1" x14ac:dyDescent="0.3">
      <c r="A104" s="166">
        <v>102</v>
      </c>
      <c r="B104" s="36" t="s">
        <v>221</v>
      </c>
      <c r="C104" s="46">
        <v>0</v>
      </c>
      <c r="D104" s="46">
        <v>6.666666666666667</v>
      </c>
      <c r="E104" s="46">
        <f>8/3</f>
        <v>2.6666666666666665</v>
      </c>
      <c r="F104" s="46">
        <v>0</v>
      </c>
      <c r="G104" s="46">
        <v>0</v>
      </c>
      <c r="H104" s="46">
        <v>0</v>
      </c>
      <c r="I104" s="46">
        <v>0</v>
      </c>
      <c r="J104" s="302">
        <f>SUM(C104:I104)</f>
        <v>9.3333333333333339</v>
      </c>
      <c r="K104" s="303" t="s">
        <v>69</v>
      </c>
      <c r="L104" s="303" t="s">
        <v>70</v>
      </c>
      <c r="M104" s="304" t="s">
        <v>71</v>
      </c>
      <c r="N104" s="305" t="s">
        <v>221</v>
      </c>
      <c r="O104" s="75"/>
    </row>
    <row r="105" spans="1:15" s="74" customFormat="1" ht="17.100000000000001" customHeight="1" thickBot="1" x14ac:dyDescent="0.3">
      <c r="A105" s="166">
        <v>103</v>
      </c>
      <c r="B105" s="40" t="s">
        <v>221</v>
      </c>
      <c r="C105" s="49">
        <v>0</v>
      </c>
      <c r="D105" s="19">
        <v>6.666666666666667</v>
      </c>
      <c r="E105" s="19">
        <f t="shared" ref="E105:E106" si="15">8/3</f>
        <v>2.6666666666666665</v>
      </c>
      <c r="F105" s="19">
        <v>0</v>
      </c>
      <c r="G105" s="49">
        <v>0</v>
      </c>
      <c r="H105" s="49">
        <v>0</v>
      </c>
      <c r="I105" s="49">
        <v>0</v>
      </c>
      <c r="J105" s="122">
        <f>SUM(C105:I105)</f>
        <v>9.3333333333333339</v>
      </c>
      <c r="K105" s="119" t="s">
        <v>87</v>
      </c>
      <c r="L105" s="119" t="s">
        <v>114</v>
      </c>
      <c r="M105" s="120" t="s">
        <v>71</v>
      </c>
      <c r="N105" s="121" t="s">
        <v>221</v>
      </c>
      <c r="O105" s="73"/>
    </row>
    <row r="106" spans="1:15" s="81" customFormat="1" ht="17.100000000000001" customHeight="1" thickBot="1" x14ac:dyDescent="0.3">
      <c r="A106" s="166">
        <v>104</v>
      </c>
      <c r="B106" s="55" t="s">
        <v>221</v>
      </c>
      <c r="C106" s="56">
        <v>0</v>
      </c>
      <c r="D106" s="47">
        <v>6.666666666666667</v>
      </c>
      <c r="E106" s="47">
        <f t="shared" si="15"/>
        <v>2.6666666666666665</v>
      </c>
      <c r="F106" s="47">
        <v>0</v>
      </c>
      <c r="G106" s="56">
        <v>0</v>
      </c>
      <c r="H106" s="56">
        <v>0</v>
      </c>
      <c r="I106" s="56">
        <v>0</v>
      </c>
      <c r="J106" s="262">
        <f>SUM(C106:I106)</f>
        <v>9.3333333333333339</v>
      </c>
      <c r="K106" s="263" t="s">
        <v>242</v>
      </c>
      <c r="L106" s="263" t="s">
        <v>241</v>
      </c>
      <c r="M106" s="264" t="s">
        <v>5</v>
      </c>
      <c r="N106" s="301" t="s">
        <v>221</v>
      </c>
      <c r="O106" s="80"/>
    </row>
    <row r="107" spans="1:15" s="74" customFormat="1" ht="17.100000000000001" customHeight="1" thickBot="1" x14ac:dyDescent="0.3">
      <c r="A107" s="166">
        <v>105</v>
      </c>
      <c r="B107" s="36" t="s">
        <v>221</v>
      </c>
      <c r="C107" s="46">
        <v>0</v>
      </c>
      <c r="D107" s="46">
        <v>0</v>
      </c>
      <c r="E107" s="46">
        <v>0</v>
      </c>
      <c r="F107" s="46">
        <v>0</v>
      </c>
      <c r="G107" s="46">
        <v>0</v>
      </c>
      <c r="H107" s="46">
        <v>0</v>
      </c>
      <c r="I107" s="49">
        <v>5</v>
      </c>
      <c r="J107" s="306">
        <f>SUM(C107:I107)</f>
        <v>5</v>
      </c>
      <c r="K107" s="123" t="s">
        <v>74</v>
      </c>
      <c r="L107" s="123" t="s">
        <v>66</v>
      </c>
      <c r="M107" s="124" t="s">
        <v>207</v>
      </c>
      <c r="N107" s="307" t="s">
        <v>221</v>
      </c>
      <c r="O107" s="73"/>
    </row>
    <row r="108" spans="1:15" s="74" customFormat="1" ht="17.100000000000001" customHeight="1" thickBot="1" x14ac:dyDescent="0.3">
      <c r="A108" s="166">
        <v>106</v>
      </c>
      <c r="B108" s="40" t="s">
        <v>221</v>
      </c>
      <c r="C108" s="49">
        <v>0</v>
      </c>
      <c r="D108" s="49">
        <v>0</v>
      </c>
      <c r="E108" s="49">
        <v>0</v>
      </c>
      <c r="F108" s="49">
        <v>0</v>
      </c>
      <c r="G108" s="49">
        <v>0</v>
      </c>
      <c r="H108" s="49">
        <v>0</v>
      </c>
      <c r="I108" s="19">
        <v>5</v>
      </c>
      <c r="J108" s="280">
        <f>SUM(C108:I108)</f>
        <v>5</v>
      </c>
      <c r="K108" s="119" t="s">
        <v>260</v>
      </c>
      <c r="L108" s="119" t="s">
        <v>66</v>
      </c>
      <c r="M108" s="120" t="s">
        <v>8</v>
      </c>
      <c r="N108" s="326" t="s">
        <v>221</v>
      </c>
      <c r="O108" s="73"/>
    </row>
    <row r="109" spans="1:15" s="74" customFormat="1" ht="17.100000000000001" customHeight="1" thickBot="1" x14ac:dyDescent="0.3">
      <c r="A109" s="166">
        <v>107</v>
      </c>
      <c r="B109" s="55" t="s">
        <v>221</v>
      </c>
      <c r="C109" s="56">
        <v>0</v>
      </c>
      <c r="D109" s="56">
        <v>0</v>
      </c>
      <c r="E109" s="56">
        <v>0</v>
      </c>
      <c r="F109" s="56">
        <v>0</v>
      </c>
      <c r="G109" s="56">
        <v>0</v>
      </c>
      <c r="H109" s="56">
        <v>0</v>
      </c>
      <c r="I109" s="45">
        <v>5</v>
      </c>
      <c r="J109" s="281">
        <f>SUM(C109:I109)</f>
        <v>5</v>
      </c>
      <c r="K109" s="130" t="s">
        <v>75</v>
      </c>
      <c r="L109" s="130" t="s">
        <v>76</v>
      </c>
      <c r="M109" s="131" t="s">
        <v>8</v>
      </c>
      <c r="N109" s="308" t="s">
        <v>221</v>
      </c>
      <c r="O109" s="73"/>
    </row>
    <row r="110" spans="1:15" s="76" customFormat="1" ht="17.100000000000001" customHeight="1" thickBot="1" x14ac:dyDescent="0.3">
      <c r="A110" s="166">
        <v>108</v>
      </c>
      <c r="B110" s="36" t="s">
        <v>221</v>
      </c>
      <c r="C110" s="46">
        <v>0</v>
      </c>
      <c r="D110" s="46">
        <v>0</v>
      </c>
      <c r="E110" s="46">
        <v>0</v>
      </c>
      <c r="F110" s="46">
        <v>5</v>
      </c>
      <c r="G110" s="46">
        <v>0</v>
      </c>
      <c r="H110" s="46">
        <v>0</v>
      </c>
      <c r="I110" s="46">
        <v>0</v>
      </c>
      <c r="J110" s="302">
        <f>SUM(C110:I110)</f>
        <v>5</v>
      </c>
      <c r="K110" s="303" t="s">
        <v>43</v>
      </c>
      <c r="L110" s="303" t="s">
        <v>44</v>
      </c>
      <c r="M110" s="304" t="s">
        <v>222</v>
      </c>
      <c r="N110" s="305" t="s">
        <v>221</v>
      </c>
      <c r="O110" s="75"/>
    </row>
    <row r="111" spans="1:15" s="14" customFormat="1" ht="17.100000000000001" customHeight="1" thickBot="1" x14ac:dyDescent="0.3">
      <c r="A111" s="166">
        <v>109</v>
      </c>
      <c r="B111" s="32" t="s">
        <v>221</v>
      </c>
      <c r="C111" s="19">
        <v>0</v>
      </c>
      <c r="D111" s="19">
        <v>0</v>
      </c>
      <c r="E111" s="19">
        <v>0</v>
      </c>
      <c r="F111" s="19">
        <v>5</v>
      </c>
      <c r="G111" s="19">
        <v>0</v>
      </c>
      <c r="H111" s="19">
        <v>0</v>
      </c>
      <c r="I111" s="19">
        <v>0</v>
      </c>
      <c r="J111" s="122">
        <f>SUM(C111:I111)</f>
        <v>5</v>
      </c>
      <c r="K111" s="119" t="s">
        <v>248</v>
      </c>
      <c r="L111" s="119" t="s">
        <v>70</v>
      </c>
      <c r="M111" s="120" t="s">
        <v>71</v>
      </c>
      <c r="N111" s="121" t="s">
        <v>221</v>
      </c>
      <c r="O111" s="13"/>
    </row>
    <row r="112" spans="1:15" s="79" customFormat="1" ht="17.100000000000001" customHeight="1" thickBot="1" x14ac:dyDescent="0.3">
      <c r="A112" s="166">
        <v>110</v>
      </c>
      <c r="B112" s="38" t="s">
        <v>221</v>
      </c>
      <c r="C112" s="47">
        <v>0</v>
      </c>
      <c r="D112" s="47">
        <v>0</v>
      </c>
      <c r="E112" s="47">
        <v>0</v>
      </c>
      <c r="F112" s="47">
        <v>5</v>
      </c>
      <c r="G112" s="47">
        <v>0</v>
      </c>
      <c r="H112" s="47">
        <v>0</v>
      </c>
      <c r="I112" s="47">
        <v>0</v>
      </c>
      <c r="J112" s="262">
        <f>SUM(C112:I112)</f>
        <v>5</v>
      </c>
      <c r="K112" s="263" t="s">
        <v>41</v>
      </c>
      <c r="L112" s="263" t="s">
        <v>42</v>
      </c>
      <c r="M112" s="264" t="s">
        <v>185</v>
      </c>
      <c r="N112" s="301" t="s">
        <v>221</v>
      </c>
      <c r="O112" s="78"/>
    </row>
    <row r="113" spans="1:16" s="104" customFormat="1" ht="17.100000000000001" customHeight="1" thickBot="1" x14ac:dyDescent="0.3">
      <c r="A113" s="166">
        <v>111</v>
      </c>
      <c r="B113" s="102"/>
      <c r="C113" s="103"/>
      <c r="D113" s="103"/>
      <c r="E113" s="103"/>
      <c r="F113" s="103"/>
      <c r="G113" s="103"/>
      <c r="H113" s="103"/>
      <c r="I113" s="103"/>
      <c r="J113" s="289"/>
      <c r="K113" s="290"/>
      <c r="L113" s="290"/>
      <c r="M113" s="291"/>
      <c r="N113" s="325"/>
      <c r="O113" s="91"/>
    </row>
    <row r="114" spans="1:16" s="190" customFormat="1" ht="17.100000000000001" customHeight="1" thickBot="1" x14ac:dyDescent="0.3">
      <c r="A114" s="166">
        <v>112</v>
      </c>
      <c r="B114" s="115" t="s">
        <v>226</v>
      </c>
      <c r="C114" s="137">
        <v>0</v>
      </c>
      <c r="D114" s="137">
        <f>40/3</f>
        <v>13.333333333333334</v>
      </c>
      <c r="E114" s="137">
        <f>20/3</f>
        <v>6.666666666666667</v>
      </c>
      <c r="F114" s="137">
        <f>20/3</f>
        <v>6.666666666666667</v>
      </c>
      <c r="G114" s="137">
        <f>20/3</f>
        <v>6.666666666666667</v>
      </c>
      <c r="H114" s="137">
        <v>0</v>
      </c>
      <c r="I114" s="137">
        <f>20/3</f>
        <v>6.666666666666667</v>
      </c>
      <c r="J114" s="302">
        <f>SUM(C114:I114)</f>
        <v>40</v>
      </c>
      <c r="K114" s="303" t="s">
        <v>34</v>
      </c>
      <c r="L114" s="303" t="s">
        <v>240</v>
      </c>
      <c r="M114" s="304" t="s">
        <v>5</v>
      </c>
      <c r="N114" s="305" t="s">
        <v>226</v>
      </c>
      <c r="O114" s="170"/>
      <c r="P114" s="189"/>
    </row>
    <row r="115" spans="1:16" s="190" customFormat="1" ht="17.100000000000001" customHeight="1" thickBot="1" x14ac:dyDescent="0.3">
      <c r="A115" s="166">
        <v>113</v>
      </c>
      <c r="B115" s="21" t="s">
        <v>226</v>
      </c>
      <c r="C115" s="139">
        <v>0</v>
      </c>
      <c r="D115" s="139">
        <v>13.33</v>
      </c>
      <c r="E115" s="139">
        <f t="shared" ref="E115:I119" si="16">20/3</f>
        <v>6.666666666666667</v>
      </c>
      <c r="F115" s="139">
        <f t="shared" si="16"/>
        <v>6.666666666666667</v>
      </c>
      <c r="G115" s="139">
        <f t="shared" si="16"/>
        <v>6.666666666666667</v>
      </c>
      <c r="H115" s="139">
        <v>0</v>
      </c>
      <c r="I115" s="139">
        <f t="shared" si="16"/>
        <v>6.666666666666667</v>
      </c>
      <c r="J115" s="122">
        <f>SUM(C115:I115)</f>
        <v>39.996666666666663</v>
      </c>
      <c r="K115" s="119" t="s">
        <v>157</v>
      </c>
      <c r="L115" s="119" t="s">
        <v>37</v>
      </c>
      <c r="M115" s="120" t="s">
        <v>5</v>
      </c>
      <c r="N115" s="121" t="s">
        <v>226</v>
      </c>
      <c r="O115" s="172"/>
      <c r="P115" s="189"/>
    </row>
    <row r="116" spans="1:16" s="191" customFormat="1" ht="17.100000000000001" customHeight="1" thickBot="1" x14ac:dyDescent="0.3">
      <c r="A116" s="166">
        <v>114</v>
      </c>
      <c r="B116" s="24" t="s">
        <v>226</v>
      </c>
      <c r="C116" s="165">
        <v>0</v>
      </c>
      <c r="D116" s="165">
        <v>13.33</v>
      </c>
      <c r="E116" s="165">
        <f t="shared" si="16"/>
        <v>6.666666666666667</v>
      </c>
      <c r="F116" s="165">
        <f t="shared" si="16"/>
        <v>6.666666666666667</v>
      </c>
      <c r="G116" s="165">
        <f t="shared" si="16"/>
        <v>6.666666666666667</v>
      </c>
      <c r="H116" s="165">
        <v>0</v>
      </c>
      <c r="I116" s="165">
        <f t="shared" si="16"/>
        <v>6.666666666666667</v>
      </c>
      <c r="J116" s="262">
        <f>SUM(C116:I116)</f>
        <v>39.996666666666663</v>
      </c>
      <c r="K116" s="263" t="s">
        <v>239</v>
      </c>
      <c r="L116" s="263" t="s">
        <v>36</v>
      </c>
      <c r="M116" s="264" t="s">
        <v>5</v>
      </c>
      <c r="N116" s="301" t="s">
        <v>226</v>
      </c>
      <c r="O116" s="168"/>
      <c r="P116" s="27"/>
    </row>
    <row r="117" spans="1:16" s="171" customFormat="1" ht="17.100000000000001" customHeight="1" thickBot="1" x14ac:dyDescent="0.3">
      <c r="A117" s="166">
        <v>115</v>
      </c>
      <c r="B117" s="115" t="s">
        <v>226</v>
      </c>
      <c r="C117" s="137">
        <v>5</v>
      </c>
      <c r="D117" s="137">
        <v>8</v>
      </c>
      <c r="E117" s="164">
        <v>4</v>
      </c>
      <c r="F117" s="164">
        <v>0</v>
      </c>
      <c r="G117" s="164">
        <v>0</v>
      </c>
      <c r="H117" s="137">
        <f>20/3</f>
        <v>6.666666666666667</v>
      </c>
      <c r="I117" s="137">
        <v>5</v>
      </c>
      <c r="J117" s="306">
        <f>SUM(C117:I117)</f>
        <v>28.666666666666668</v>
      </c>
      <c r="K117" s="123" t="s">
        <v>25</v>
      </c>
      <c r="L117" s="123" t="s">
        <v>26</v>
      </c>
      <c r="M117" s="124" t="s">
        <v>17</v>
      </c>
      <c r="N117" s="307" t="s">
        <v>226</v>
      </c>
      <c r="O117" s="170"/>
    </row>
    <row r="118" spans="1:16" s="173" customFormat="1" ht="17.100000000000001" customHeight="1" thickBot="1" x14ac:dyDescent="0.3">
      <c r="A118" s="166">
        <v>116</v>
      </c>
      <c r="B118" s="21" t="s">
        <v>226</v>
      </c>
      <c r="C118" s="139">
        <v>5</v>
      </c>
      <c r="D118" s="139">
        <v>8</v>
      </c>
      <c r="E118" s="139">
        <v>4</v>
      </c>
      <c r="F118" s="139">
        <v>0</v>
      </c>
      <c r="G118" s="139">
        <v>0</v>
      </c>
      <c r="H118" s="139">
        <f t="shared" si="16"/>
        <v>6.666666666666667</v>
      </c>
      <c r="I118" s="139">
        <v>5</v>
      </c>
      <c r="J118" s="280">
        <f>SUM(C118:I118)</f>
        <v>28.666666666666668</v>
      </c>
      <c r="K118" s="119" t="s">
        <v>21</v>
      </c>
      <c r="L118" s="119" t="s">
        <v>23</v>
      </c>
      <c r="M118" s="120" t="s">
        <v>207</v>
      </c>
      <c r="N118" s="326" t="s">
        <v>226</v>
      </c>
      <c r="O118" s="172"/>
    </row>
    <row r="119" spans="1:16" s="25" customFormat="1" ht="17.100000000000001" customHeight="1" thickBot="1" x14ac:dyDescent="0.3">
      <c r="A119" s="166">
        <v>117</v>
      </c>
      <c r="B119" s="24" t="s">
        <v>226</v>
      </c>
      <c r="C119" s="174">
        <v>5</v>
      </c>
      <c r="D119" s="174">
        <v>8</v>
      </c>
      <c r="E119" s="165">
        <v>4</v>
      </c>
      <c r="F119" s="165">
        <v>0</v>
      </c>
      <c r="G119" s="165">
        <v>0</v>
      </c>
      <c r="H119" s="165">
        <f t="shared" si="16"/>
        <v>6.666666666666667</v>
      </c>
      <c r="I119" s="174">
        <v>5</v>
      </c>
      <c r="J119" s="281">
        <f>SUM(C119:I119)</f>
        <v>28.666666666666668</v>
      </c>
      <c r="K119" s="130" t="s">
        <v>21</v>
      </c>
      <c r="L119" s="130" t="s">
        <v>227</v>
      </c>
      <c r="M119" s="131" t="s">
        <v>207</v>
      </c>
      <c r="N119" s="308" t="s">
        <v>226</v>
      </c>
      <c r="O119" s="172"/>
    </row>
    <row r="120" spans="1:16" s="182" customFormat="1" ht="17.100000000000001" customHeight="1" thickBot="1" x14ac:dyDescent="0.3">
      <c r="A120" s="166">
        <v>118</v>
      </c>
      <c r="B120" s="22" t="s">
        <v>226</v>
      </c>
      <c r="C120" s="164">
        <v>4</v>
      </c>
      <c r="D120" s="164">
        <v>6.666666666666667</v>
      </c>
      <c r="E120" s="137">
        <f>10/3</f>
        <v>3.3333333333333335</v>
      </c>
      <c r="F120" s="164">
        <f>8/3</f>
        <v>2.6666666666666665</v>
      </c>
      <c r="G120" s="164">
        <v>0</v>
      </c>
      <c r="H120" s="164">
        <v>0</v>
      </c>
      <c r="I120" s="164">
        <v>0</v>
      </c>
      <c r="J120" s="302">
        <f>SUM(C120:I120)</f>
        <v>16.666666666666668</v>
      </c>
      <c r="K120" s="303" t="s">
        <v>15</v>
      </c>
      <c r="L120" s="303" t="s">
        <v>16</v>
      </c>
      <c r="M120" s="304" t="s">
        <v>17</v>
      </c>
      <c r="N120" s="305" t="s">
        <v>226</v>
      </c>
      <c r="O120" s="160"/>
    </row>
    <row r="121" spans="1:16" s="188" customFormat="1" ht="17.100000000000001" customHeight="1" thickBot="1" x14ac:dyDescent="0.3">
      <c r="A121" s="166">
        <v>119</v>
      </c>
      <c r="B121" s="21" t="s">
        <v>226</v>
      </c>
      <c r="C121" s="139">
        <v>4</v>
      </c>
      <c r="D121" s="139">
        <v>6.666666666666667</v>
      </c>
      <c r="E121" s="137">
        <f t="shared" ref="E121:E122" si="17">10/3</f>
        <v>3.3333333333333335</v>
      </c>
      <c r="F121" s="139">
        <f t="shared" ref="F121:F122" si="18">8/3</f>
        <v>2.6666666666666665</v>
      </c>
      <c r="G121" s="139">
        <v>0</v>
      </c>
      <c r="H121" s="139">
        <v>0</v>
      </c>
      <c r="I121" s="139">
        <v>0</v>
      </c>
      <c r="J121" s="122">
        <f>SUM(C121:I121)</f>
        <v>16.666666666666668</v>
      </c>
      <c r="K121" s="119" t="s">
        <v>228</v>
      </c>
      <c r="L121" s="119" t="s">
        <v>108</v>
      </c>
      <c r="M121" s="120" t="s">
        <v>60</v>
      </c>
      <c r="N121" s="121" t="s">
        <v>226</v>
      </c>
      <c r="O121" s="172"/>
    </row>
    <row r="122" spans="1:16" s="183" customFormat="1" ht="17.100000000000001" customHeight="1" thickBot="1" x14ac:dyDescent="0.3">
      <c r="A122" s="166">
        <v>120</v>
      </c>
      <c r="B122" s="23" t="s">
        <v>226</v>
      </c>
      <c r="C122" s="165">
        <v>4</v>
      </c>
      <c r="D122" s="165">
        <v>6.666666666666667</v>
      </c>
      <c r="E122" s="167">
        <f t="shared" si="17"/>
        <v>3.3333333333333335</v>
      </c>
      <c r="F122" s="165">
        <f t="shared" si="18"/>
        <v>2.6666666666666665</v>
      </c>
      <c r="G122" s="165">
        <v>0</v>
      </c>
      <c r="H122" s="165">
        <v>0</v>
      </c>
      <c r="I122" s="165">
        <v>0</v>
      </c>
      <c r="J122" s="262">
        <f>SUM(C122:I122)</f>
        <v>16.666666666666668</v>
      </c>
      <c r="K122" s="263" t="s">
        <v>18</v>
      </c>
      <c r="L122" s="263" t="s">
        <v>19</v>
      </c>
      <c r="M122" s="264" t="s">
        <v>20</v>
      </c>
      <c r="N122" s="301" t="s">
        <v>226</v>
      </c>
      <c r="O122" s="168"/>
    </row>
    <row r="123" spans="1:16" s="84" customFormat="1" ht="17.100000000000001" customHeight="1" thickBot="1" x14ac:dyDescent="0.3">
      <c r="A123" s="166">
        <v>121</v>
      </c>
      <c r="B123" s="36" t="s">
        <v>226</v>
      </c>
      <c r="C123" s="46">
        <v>0</v>
      </c>
      <c r="D123" s="46">
        <v>0</v>
      </c>
      <c r="E123" s="46">
        <v>0</v>
      </c>
      <c r="F123" s="46">
        <v>5</v>
      </c>
      <c r="G123" s="46">
        <v>5</v>
      </c>
      <c r="H123" s="46">
        <v>5</v>
      </c>
      <c r="I123" s="46">
        <v>0</v>
      </c>
      <c r="J123" s="306">
        <f>SUM(C123:I123)</f>
        <v>15</v>
      </c>
      <c r="K123" s="123" t="s">
        <v>157</v>
      </c>
      <c r="L123" s="123" t="s">
        <v>4</v>
      </c>
      <c r="M123" s="124" t="s">
        <v>207</v>
      </c>
      <c r="N123" s="307" t="s">
        <v>226</v>
      </c>
      <c r="O123" s="75"/>
      <c r="P123" s="83"/>
    </row>
    <row r="124" spans="1:16" s="10" customFormat="1" ht="17.100000000000001" customHeight="1" thickBot="1" x14ac:dyDescent="0.3">
      <c r="A124" s="166">
        <v>122</v>
      </c>
      <c r="B124" s="32" t="s">
        <v>226</v>
      </c>
      <c r="C124" s="19">
        <v>0</v>
      </c>
      <c r="D124" s="19">
        <v>0</v>
      </c>
      <c r="E124" s="19">
        <v>0</v>
      </c>
      <c r="F124" s="19">
        <v>5</v>
      </c>
      <c r="G124" s="19">
        <v>5</v>
      </c>
      <c r="H124" s="19">
        <v>5</v>
      </c>
      <c r="I124" s="19">
        <v>0</v>
      </c>
      <c r="J124" s="280">
        <f>SUM(C124:I124)</f>
        <v>15</v>
      </c>
      <c r="K124" s="119" t="s">
        <v>6</v>
      </c>
      <c r="L124" s="119" t="s">
        <v>7</v>
      </c>
      <c r="M124" s="120" t="s">
        <v>8</v>
      </c>
      <c r="N124" s="326" t="s">
        <v>226</v>
      </c>
      <c r="O124" s="13"/>
      <c r="P124" s="17"/>
    </row>
    <row r="125" spans="1:16" s="86" customFormat="1" ht="17.100000000000001" customHeight="1" thickBot="1" x14ac:dyDescent="0.3">
      <c r="A125" s="166">
        <v>123</v>
      </c>
      <c r="B125" s="35" t="s">
        <v>226</v>
      </c>
      <c r="C125" s="47">
        <v>0</v>
      </c>
      <c r="D125" s="47">
        <v>0</v>
      </c>
      <c r="E125" s="47">
        <v>0</v>
      </c>
      <c r="F125" s="47">
        <v>5</v>
      </c>
      <c r="G125" s="47">
        <v>5</v>
      </c>
      <c r="H125" s="47">
        <v>5</v>
      </c>
      <c r="I125" s="47">
        <v>0</v>
      </c>
      <c r="J125" s="281">
        <f>SUM(C125:I125)</f>
        <v>15</v>
      </c>
      <c r="K125" s="130" t="s">
        <v>48</v>
      </c>
      <c r="L125" s="130" t="s">
        <v>49</v>
      </c>
      <c r="M125" s="131" t="s">
        <v>29</v>
      </c>
      <c r="N125" s="308" t="s">
        <v>226</v>
      </c>
      <c r="O125" s="78"/>
      <c r="P125" s="93"/>
    </row>
    <row r="126" spans="1:16" s="84" customFormat="1" ht="17.100000000000001" customHeight="1" thickBot="1" x14ac:dyDescent="0.3">
      <c r="A126" s="166">
        <v>124</v>
      </c>
      <c r="B126" s="36" t="s">
        <v>226</v>
      </c>
      <c r="C126" s="46">
        <v>0</v>
      </c>
      <c r="D126" s="46">
        <v>0</v>
      </c>
      <c r="E126" s="46">
        <v>0</v>
      </c>
      <c r="F126" s="49">
        <f>10/3</f>
        <v>3.3333333333333335</v>
      </c>
      <c r="G126" s="46">
        <v>4</v>
      </c>
      <c r="H126" s="46">
        <v>4</v>
      </c>
      <c r="I126" s="37"/>
      <c r="J126" s="302">
        <f>SUM(C126:I126)</f>
        <v>11.333333333333334</v>
      </c>
      <c r="K126" s="303" t="s">
        <v>121</v>
      </c>
      <c r="L126" s="303" t="s">
        <v>118</v>
      </c>
      <c r="M126" s="304" t="s">
        <v>185</v>
      </c>
      <c r="N126" s="305" t="s">
        <v>226</v>
      </c>
      <c r="O126" s="75"/>
      <c r="P126" s="83"/>
    </row>
    <row r="127" spans="1:16" s="10" customFormat="1" ht="17.100000000000001" customHeight="1" thickBot="1" x14ac:dyDescent="0.3">
      <c r="A127" s="166">
        <v>125</v>
      </c>
      <c r="B127" s="32" t="s">
        <v>226</v>
      </c>
      <c r="C127" s="19">
        <v>0</v>
      </c>
      <c r="D127" s="19">
        <v>0</v>
      </c>
      <c r="E127" s="19">
        <v>0</v>
      </c>
      <c r="F127" s="49">
        <f t="shared" ref="F127:F128" si="19">10/3</f>
        <v>3.3333333333333335</v>
      </c>
      <c r="G127" s="19">
        <v>4</v>
      </c>
      <c r="H127" s="19">
        <v>4</v>
      </c>
      <c r="I127" s="33"/>
      <c r="J127" s="122">
        <f>SUM(C127:I127)</f>
        <v>11.333333333333334</v>
      </c>
      <c r="K127" s="119" t="s">
        <v>123</v>
      </c>
      <c r="L127" s="119" t="s">
        <v>125</v>
      </c>
      <c r="M127" s="120" t="s">
        <v>11</v>
      </c>
      <c r="N127" s="121" t="s">
        <v>226</v>
      </c>
      <c r="O127" s="13"/>
      <c r="P127" s="7"/>
    </row>
    <row r="128" spans="1:16" s="86" customFormat="1" ht="17.100000000000001" customHeight="1" thickBot="1" x14ac:dyDescent="0.3">
      <c r="A128" s="166">
        <v>126</v>
      </c>
      <c r="B128" s="38" t="s">
        <v>226</v>
      </c>
      <c r="C128" s="47">
        <v>0</v>
      </c>
      <c r="D128" s="47">
        <v>0</v>
      </c>
      <c r="E128" s="47">
        <v>0</v>
      </c>
      <c r="F128" s="48">
        <f t="shared" si="19"/>
        <v>3.3333333333333335</v>
      </c>
      <c r="G128" s="47">
        <v>4</v>
      </c>
      <c r="H128" s="47">
        <v>4</v>
      </c>
      <c r="I128" s="39"/>
      <c r="J128" s="262">
        <f>SUM(C128:I128)</f>
        <v>11.333333333333334</v>
      </c>
      <c r="K128" s="263" t="s">
        <v>9</v>
      </c>
      <c r="L128" s="263" t="s">
        <v>10</v>
      </c>
      <c r="M128" s="264" t="s">
        <v>11</v>
      </c>
      <c r="N128" s="301" t="s">
        <v>226</v>
      </c>
      <c r="O128" s="78"/>
      <c r="P128" s="85"/>
    </row>
    <row r="129" spans="1:16" s="84" customFormat="1" ht="17.100000000000001" customHeight="1" thickBot="1" x14ac:dyDescent="0.3">
      <c r="A129" s="166">
        <v>127</v>
      </c>
      <c r="B129" s="36" t="s">
        <v>226</v>
      </c>
      <c r="C129" s="46">
        <v>0</v>
      </c>
      <c r="D129" s="46">
        <v>10</v>
      </c>
      <c r="E129" s="46">
        <v>0</v>
      </c>
      <c r="F129" s="46">
        <v>0</v>
      </c>
      <c r="G129" s="46">
        <v>0</v>
      </c>
      <c r="H129" s="46">
        <v>0</v>
      </c>
      <c r="I129" s="46">
        <v>0</v>
      </c>
      <c r="J129" s="306">
        <f>SUM(C129:I129)</f>
        <v>10</v>
      </c>
      <c r="K129" s="123" t="s">
        <v>158</v>
      </c>
      <c r="L129" s="123" t="s">
        <v>159</v>
      </c>
      <c r="M129" s="124" t="s">
        <v>207</v>
      </c>
      <c r="N129" s="307" t="s">
        <v>226</v>
      </c>
      <c r="O129" s="75"/>
      <c r="P129" s="83"/>
    </row>
    <row r="130" spans="1:16" s="10" customFormat="1" ht="17.100000000000001" customHeight="1" thickBot="1" x14ac:dyDescent="0.3">
      <c r="A130" s="166">
        <v>128</v>
      </c>
      <c r="B130" s="32" t="s">
        <v>226</v>
      </c>
      <c r="C130" s="19">
        <v>0</v>
      </c>
      <c r="D130" s="19">
        <v>10</v>
      </c>
      <c r="E130" s="19">
        <v>0</v>
      </c>
      <c r="F130" s="19">
        <v>0</v>
      </c>
      <c r="G130" s="19">
        <v>0</v>
      </c>
      <c r="H130" s="19">
        <v>0</v>
      </c>
      <c r="I130" s="19">
        <v>0</v>
      </c>
      <c r="J130" s="280">
        <f>SUM(C130:I130)</f>
        <v>10</v>
      </c>
      <c r="K130" s="119" t="s">
        <v>6</v>
      </c>
      <c r="L130" s="119" t="s">
        <v>7</v>
      </c>
      <c r="M130" s="120" t="s">
        <v>8</v>
      </c>
      <c r="N130" s="326" t="s">
        <v>226</v>
      </c>
      <c r="O130" s="13"/>
      <c r="P130" s="17"/>
    </row>
    <row r="131" spans="1:16" s="86" customFormat="1" ht="17.100000000000001" customHeight="1" thickBot="1" x14ac:dyDescent="0.3">
      <c r="A131" s="166">
        <v>129</v>
      </c>
      <c r="B131" s="35" t="s">
        <v>226</v>
      </c>
      <c r="C131" s="47">
        <v>0</v>
      </c>
      <c r="D131" s="47">
        <v>10</v>
      </c>
      <c r="E131" s="47">
        <v>0</v>
      </c>
      <c r="F131" s="47">
        <v>0</v>
      </c>
      <c r="G131" s="47">
        <v>0</v>
      </c>
      <c r="H131" s="47">
        <v>0</v>
      </c>
      <c r="I131" s="47">
        <v>0</v>
      </c>
      <c r="J131" s="281">
        <f>SUM(C131:I131)</f>
        <v>10</v>
      </c>
      <c r="K131" s="130" t="s">
        <v>48</v>
      </c>
      <c r="L131" s="130" t="s">
        <v>49</v>
      </c>
      <c r="M131" s="131" t="s">
        <v>29</v>
      </c>
      <c r="N131" s="308" t="s">
        <v>226</v>
      </c>
      <c r="O131" s="78"/>
      <c r="P131" s="93"/>
    </row>
    <row r="132" spans="1:16" s="17" customFormat="1" ht="17.100000000000001" customHeight="1" thickBot="1" x14ac:dyDescent="0.3">
      <c r="A132" s="166">
        <v>130</v>
      </c>
      <c r="B132" s="40" t="s">
        <v>226</v>
      </c>
      <c r="C132" s="49">
        <f>10/3</f>
        <v>3.3333333333333335</v>
      </c>
      <c r="D132" s="49">
        <f>16/3</f>
        <v>5.333333333333333</v>
      </c>
      <c r="E132" s="46">
        <v>0</v>
      </c>
      <c r="F132" s="46">
        <v>0</v>
      </c>
      <c r="G132" s="46">
        <v>0</v>
      </c>
      <c r="H132" s="49">
        <v>0</v>
      </c>
      <c r="I132" s="46">
        <v>0</v>
      </c>
      <c r="J132" s="302">
        <f>SUM(C132:I132)</f>
        <v>8.6666666666666661</v>
      </c>
      <c r="K132" s="303" t="s">
        <v>32</v>
      </c>
      <c r="L132" s="303" t="s">
        <v>33</v>
      </c>
      <c r="M132" s="304" t="s">
        <v>5</v>
      </c>
      <c r="N132" s="305" t="s">
        <v>226</v>
      </c>
      <c r="O132" s="73"/>
    </row>
    <row r="133" spans="1:16" ht="17.100000000000001" customHeight="1" thickBot="1" x14ac:dyDescent="0.3">
      <c r="A133" s="166">
        <v>131</v>
      </c>
      <c r="B133" s="32" t="s">
        <v>226</v>
      </c>
      <c r="C133" s="49">
        <f t="shared" ref="C133:C134" si="20">10/3</f>
        <v>3.3333333333333335</v>
      </c>
      <c r="D133" s="49">
        <f t="shared" ref="D133:D134" si="21">16/3</f>
        <v>5.333333333333333</v>
      </c>
      <c r="E133" s="19">
        <v>0</v>
      </c>
      <c r="F133" s="19">
        <v>0</v>
      </c>
      <c r="G133" s="19">
        <v>0</v>
      </c>
      <c r="H133" s="19">
        <v>0</v>
      </c>
      <c r="I133" s="19">
        <v>0</v>
      </c>
      <c r="J133" s="122">
        <f>SUM(C133:I133)</f>
        <v>8.6666666666666661</v>
      </c>
      <c r="K133" s="119" t="s">
        <v>231</v>
      </c>
      <c r="L133" s="119" t="s">
        <v>229</v>
      </c>
      <c r="M133" s="120" t="s">
        <v>5</v>
      </c>
      <c r="N133" s="121" t="s">
        <v>226</v>
      </c>
      <c r="O133" s="13"/>
    </row>
    <row r="134" spans="1:16" s="82" customFormat="1" ht="17.100000000000001" customHeight="1" thickBot="1" x14ac:dyDescent="0.3">
      <c r="A134" s="166">
        <v>132</v>
      </c>
      <c r="B134" s="35" t="s">
        <v>226</v>
      </c>
      <c r="C134" s="48">
        <f t="shared" si="20"/>
        <v>3.3333333333333335</v>
      </c>
      <c r="D134" s="48">
        <f t="shared" si="21"/>
        <v>5.333333333333333</v>
      </c>
      <c r="E134" s="47">
        <v>0</v>
      </c>
      <c r="F134" s="47">
        <v>0</v>
      </c>
      <c r="G134" s="47">
        <v>0</v>
      </c>
      <c r="H134" s="45">
        <v>0</v>
      </c>
      <c r="I134" s="47">
        <v>0</v>
      </c>
      <c r="J134" s="262">
        <f>SUM(C134:I134)</f>
        <v>8.6666666666666661</v>
      </c>
      <c r="K134" s="263" t="s">
        <v>231</v>
      </c>
      <c r="L134" s="263" t="s">
        <v>230</v>
      </c>
      <c r="M134" s="264" t="s">
        <v>5</v>
      </c>
      <c r="N134" s="301" t="s">
        <v>226</v>
      </c>
      <c r="O134" s="13"/>
    </row>
    <row r="135" spans="1:16" s="84" customFormat="1" ht="17.100000000000001" customHeight="1" thickBot="1" x14ac:dyDescent="0.3">
      <c r="A135" s="166">
        <v>133</v>
      </c>
      <c r="B135" s="36" t="s">
        <v>226</v>
      </c>
      <c r="C135" s="46">
        <f>8/3</f>
        <v>2.6666666666666665</v>
      </c>
      <c r="D135" s="46">
        <v>4</v>
      </c>
      <c r="E135" s="46">
        <v>0</v>
      </c>
      <c r="F135" s="46">
        <v>0</v>
      </c>
      <c r="G135" s="46">
        <v>0</v>
      </c>
      <c r="H135" s="46">
        <v>0</v>
      </c>
      <c r="I135" s="46">
        <v>0</v>
      </c>
      <c r="J135" s="306">
        <f>SUM(C135:I135)</f>
        <v>6.6666666666666661</v>
      </c>
      <c r="K135" s="123" t="s">
        <v>12</v>
      </c>
      <c r="L135" s="123" t="s">
        <v>13</v>
      </c>
      <c r="M135" s="124" t="s">
        <v>207</v>
      </c>
      <c r="N135" s="307" t="s">
        <v>226</v>
      </c>
      <c r="O135" s="75"/>
      <c r="P135" s="83"/>
    </row>
    <row r="136" spans="1:16" s="10" customFormat="1" ht="17.100000000000001" customHeight="1" thickBot="1" x14ac:dyDescent="0.3">
      <c r="A136" s="166">
        <v>134</v>
      </c>
      <c r="B136" s="32" t="s">
        <v>226</v>
      </c>
      <c r="C136" s="19">
        <f t="shared" ref="C136:C137" si="22">8/3</f>
        <v>2.6666666666666665</v>
      </c>
      <c r="D136" s="19">
        <v>4</v>
      </c>
      <c r="E136" s="19">
        <v>0</v>
      </c>
      <c r="F136" s="19">
        <v>0</v>
      </c>
      <c r="G136" s="19">
        <v>0</v>
      </c>
      <c r="H136" s="19">
        <v>0</v>
      </c>
      <c r="I136" s="19">
        <v>0</v>
      </c>
      <c r="J136" s="280">
        <f>SUM(C136:I136)</f>
        <v>6.6666666666666661</v>
      </c>
      <c r="K136" s="119" t="s">
        <v>123</v>
      </c>
      <c r="L136" s="119" t="s">
        <v>125</v>
      </c>
      <c r="M136" s="120" t="s">
        <v>11</v>
      </c>
      <c r="N136" s="326" t="s">
        <v>226</v>
      </c>
      <c r="O136" s="13"/>
      <c r="P136" s="7"/>
    </row>
    <row r="137" spans="1:16" s="86" customFormat="1" ht="17.100000000000001" customHeight="1" thickBot="1" x14ac:dyDescent="0.3">
      <c r="A137" s="166">
        <v>135</v>
      </c>
      <c r="B137" s="38" t="s">
        <v>226</v>
      </c>
      <c r="C137" s="47">
        <f t="shared" si="22"/>
        <v>2.6666666666666665</v>
      </c>
      <c r="D137" s="47">
        <v>4</v>
      </c>
      <c r="E137" s="47">
        <v>0</v>
      </c>
      <c r="F137" s="47">
        <v>0</v>
      </c>
      <c r="G137" s="47">
        <v>0</v>
      </c>
      <c r="H137" s="47">
        <v>0</v>
      </c>
      <c r="I137" s="47">
        <v>0</v>
      </c>
      <c r="J137" s="281">
        <f>SUM(C137:I137)</f>
        <v>6.6666666666666661</v>
      </c>
      <c r="K137" s="130" t="s">
        <v>9</v>
      </c>
      <c r="L137" s="130" t="s">
        <v>10</v>
      </c>
      <c r="M137" s="131" t="s">
        <v>11</v>
      </c>
      <c r="N137" s="308" t="s">
        <v>226</v>
      </c>
      <c r="O137" s="78"/>
      <c r="P137" s="85"/>
    </row>
    <row r="138" spans="1:16" s="76" customFormat="1" ht="17.100000000000001" customHeight="1" thickBot="1" x14ac:dyDescent="0.3">
      <c r="A138" s="166">
        <v>136</v>
      </c>
      <c r="B138" s="36" t="s">
        <v>226</v>
      </c>
      <c r="C138" s="46">
        <f>20/3</f>
        <v>6.666666666666667</v>
      </c>
      <c r="D138" s="46">
        <v>0</v>
      </c>
      <c r="E138" s="46">
        <v>0</v>
      </c>
      <c r="F138" s="46">
        <v>0</v>
      </c>
      <c r="G138" s="46">
        <v>0</v>
      </c>
      <c r="H138" s="46">
        <v>0</v>
      </c>
      <c r="I138" s="46">
        <v>0</v>
      </c>
      <c r="J138" s="302">
        <f>SUM(C138:I138)</f>
        <v>6.666666666666667</v>
      </c>
      <c r="K138" s="303" t="s">
        <v>157</v>
      </c>
      <c r="L138" s="303" t="s">
        <v>4</v>
      </c>
      <c r="M138" s="304" t="s">
        <v>5</v>
      </c>
      <c r="N138" s="305" t="s">
        <v>226</v>
      </c>
      <c r="O138" s="75"/>
    </row>
    <row r="139" spans="1:16" s="14" customFormat="1" ht="17.100000000000001" customHeight="1" thickBot="1" x14ac:dyDescent="0.3">
      <c r="A139" s="166">
        <v>137</v>
      </c>
      <c r="B139" s="32" t="s">
        <v>226</v>
      </c>
      <c r="C139" s="19">
        <f t="shared" ref="C139:C140" si="23">20/3</f>
        <v>6.666666666666667</v>
      </c>
      <c r="D139" s="19">
        <v>0</v>
      </c>
      <c r="E139" s="19">
        <v>0</v>
      </c>
      <c r="F139" s="19">
        <v>0</v>
      </c>
      <c r="G139" s="19">
        <v>0</v>
      </c>
      <c r="H139" s="19">
        <v>0</v>
      </c>
      <c r="I139" s="19">
        <v>0</v>
      </c>
      <c r="J139" s="122">
        <f>SUM(C139:I139)</f>
        <v>6.666666666666667</v>
      </c>
      <c r="K139" s="119" t="s">
        <v>157</v>
      </c>
      <c r="L139" s="119" t="s">
        <v>37</v>
      </c>
      <c r="M139" s="120" t="s">
        <v>5</v>
      </c>
      <c r="N139" s="121" t="s">
        <v>226</v>
      </c>
      <c r="O139" s="13"/>
    </row>
    <row r="140" spans="1:16" s="79" customFormat="1" ht="17.100000000000001" customHeight="1" thickBot="1" x14ac:dyDescent="0.3">
      <c r="A140" s="166">
        <v>138</v>
      </c>
      <c r="B140" s="38" t="s">
        <v>226</v>
      </c>
      <c r="C140" s="47">
        <f t="shared" si="23"/>
        <v>6.666666666666667</v>
      </c>
      <c r="D140" s="47">
        <v>0</v>
      </c>
      <c r="E140" s="47">
        <v>0</v>
      </c>
      <c r="F140" s="47">
        <v>0</v>
      </c>
      <c r="G140" s="47">
        <v>0</v>
      </c>
      <c r="H140" s="47">
        <v>0</v>
      </c>
      <c r="I140" s="47">
        <v>0</v>
      </c>
      <c r="J140" s="262">
        <f>SUM(C140:I140)</f>
        <v>6.666666666666667</v>
      </c>
      <c r="K140" s="263" t="s">
        <v>239</v>
      </c>
      <c r="L140" s="263" t="s">
        <v>36</v>
      </c>
      <c r="M140" s="264" t="s">
        <v>5</v>
      </c>
      <c r="N140" s="301" t="s">
        <v>226</v>
      </c>
      <c r="O140" s="78"/>
    </row>
    <row r="141" spans="1:16" s="84" customFormat="1" ht="17.100000000000001" customHeight="1" thickBot="1" x14ac:dyDescent="0.3">
      <c r="A141" s="166">
        <v>139</v>
      </c>
      <c r="B141" s="36" t="s">
        <v>226</v>
      </c>
      <c r="C141" s="46">
        <v>0</v>
      </c>
      <c r="D141" s="46">
        <v>0</v>
      </c>
      <c r="E141" s="46">
        <v>0</v>
      </c>
      <c r="F141" s="46">
        <v>0</v>
      </c>
      <c r="G141" s="46">
        <v>0</v>
      </c>
      <c r="H141" s="46">
        <v>0</v>
      </c>
      <c r="I141" s="37">
        <v>4</v>
      </c>
      <c r="J141" s="306">
        <f>SUM(C141:I141)</f>
        <v>4</v>
      </c>
      <c r="K141" s="123" t="s">
        <v>50</v>
      </c>
      <c r="L141" s="123" t="s">
        <v>51</v>
      </c>
      <c r="M141" s="124" t="s">
        <v>185</v>
      </c>
      <c r="N141" s="307" t="s">
        <v>226</v>
      </c>
      <c r="O141" s="75"/>
      <c r="P141" s="83"/>
    </row>
    <row r="142" spans="1:16" s="10" customFormat="1" ht="17.100000000000001" customHeight="1" thickBot="1" x14ac:dyDescent="0.3">
      <c r="A142" s="166">
        <v>140</v>
      </c>
      <c r="B142" s="32" t="s">
        <v>226</v>
      </c>
      <c r="C142" s="19">
        <v>0</v>
      </c>
      <c r="D142" s="19">
        <v>0</v>
      </c>
      <c r="E142" s="19">
        <v>0</v>
      </c>
      <c r="F142" s="19">
        <v>0</v>
      </c>
      <c r="G142" s="19">
        <v>0</v>
      </c>
      <c r="H142" s="19">
        <v>0</v>
      </c>
      <c r="I142" s="33">
        <v>4</v>
      </c>
      <c r="J142" s="280">
        <f>SUM(C142:I142)</f>
        <v>4</v>
      </c>
      <c r="K142" s="119" t="s">
        <v>6</v>
      </c>
      <c r="L142" s="119" t="s">
        <v>7</v>
      </c>
      <c r="M142" s="120" t="s">
        <v>8</v>
      </c>
      <c r="N142" s="326" t="s">
        <v>226</v>
      </c>
      <c r="O142" s="13"/>
      <c r="P142" s="17"/>
    </row>
    <row r="143" spans="1:16" s="86" customFormat="1" ht="17.100000000000001" customHeight="1" thickBot="1" x14ac:dyDescent="0.3">
      <c r="A143" s="166">
        <v>141</v>
      </c>
      <c r="B143" s="35" t="s">
        <v>226</v>
      </c>
      <c r="C143" s="47">
        <v>0</v>
      </c>
      <c r="D143" s="47">
        <v>0</v>
      </c>
      <c r="E143" s="47">
        <v>0</v>
      </c>
      <c r="F143" s="47">
        <v>0</v>
      </c>
      <c r="G143" s="47">
        <v>0</v>
      </c>
      <c r="H143" s="47">
        <v>0</v>
      </c>
      <c r="I143" s="39">
        <v>4</v>
      </c>
      <c r="J143" s="281">
        <f>SUM(C143:I143)</f>
        <v>4</v>
      </c>
      <c r="K143" s="130" t="s">
        <v>48</v>
      </c>
      <c r="L143" s="130" t="s">
        <v>49</v>
      </c>
      <c r="M143" s="131" t="s">
        <v>29</v>
      </c>
      <c r="N143" s="308" t="s">
        <v>226</v>
      </c>
      <c r="O143" s="78"/>
      <c r="P143" s="93"/>
    </row>
    <row r="144" spans="1:16" s="83" customFormat="1" ht="17.100000000000001" customHeight="1" thickBot="1" x14ac:dyDescent="0.3">
      <c r="A144" s="166">
        <v>142</v>
      </c>
      <c r="B144" s="36" t="s">
        <v>226</v>
      </c>
      <c r="C144" s="46">
        <v>0</v>
      </c>
      <c r="D144" s="46">
        <v>0</v>
      </c>
      <c r="E144" s="46">
        <v>0</v>
      </c>
      <c r="F144" s="46">
        <v>0</v>
      </c>
      <c r="G144" s="46">
        <v>0</v>
      </c>
      <c r="H144" s="46">
        <f>10/3</f>
        <v>3.3333333333333335</v>
      </c>
      <c r="I144" s="37"/>
      <c r="J144" s="302">
        <f>SUM(C144:I144)</f>
        <v>3.3333333333333335</v>
      </c>
      <c r="K144" s="303" t="s">
        <v>15</v>
      </c>
      <c r="L144" s="303" t="s">
        <v>16</v>
      </c>
      <c r="M144" s="304" t="s">
        <v>17</v>
      </c>
      <c r="N144" s="305" t="s">
        <v>226</v>
      </c>
      <c r="O144" s="75"/>
    </row>
    <row r="145" spans="1:16" ht="17.100000000000001" customHeight="1" thickBot="1" x14ac:dyDescent="0.3">
      <c r="A145" s="166">
        <v>143</v>
      </c>
      <c r="B145" s="32" t="s">
        <v>226</v>
      </c>
      <c r="C145" s="19">
        <v>0</v>
      </c>
      <c r="D145" s="19">
        <v>0</v>
      </c>
      <c r="E145" s="19">
        <v>0</v>
      </c>
      <c r="F145" s="19">
        <v>0</v>
      </c>
      <c r="G145" s="19">
        <v>0</v>
      </c>
      <c r="H145" s="49">
        <f t="shared" ref="H145:H146" si="24">10/3</f>
        <v>3.3333333333333335</v>
      </c>
      <c r="I145" s="33"/>
      <c r="J145" s="122">
        <f>SUM(C145:I145)</f>
        <v>3.3333333333333335</v>
      </c>
      <c r="K145" s="119" t="s">
        <v>111</v>
      </c>
      <c r="L145" s="119" t="s">
        <v>112</v>
      </c>
      <c r="M145" s="120" t="s">
        <v>8</v>
      </c>
      <c r="N145" s="121" t="s">
        <v>226</v>
      </c>
      <c r="O145" s="13"/>
    </row>
    <row r="146" spans="1:16" s="85" customFormat="1" ht="17.100000000000001" customHeight="1" thickBot="1" x14ac:dyDescent="0.3">
      <c r="A146" s="166">
        <v>144</v>
      </c>
      <c r="B146" s="38" t="s">
        <v>226</v>
      </c>
      <c r="C146" s="47">
        <v>0</v>
      </c>
      <c r="D146" s="47">
        <v>0</v>
      </c>
      <c r="E146" s="47">
        <v>0</v>
      </c>
      <c r="F146" s="47">
        <v>0</v>
      </c>
      <c r="G146" s="47">
        <v>0</v>
      </c>
      <c r="H146" s="56">
        <f t="shared" si="24"/>
        <v>3.3333333333333335</v>
      </c>
      <c r="I146" s="39"/>
      <c r="J146" s="262">
        <f>SUM(C146:I146)</f>
        <v>3.3333333333333335</v>
      </c>
      <c r="K146" s="263" t="s">
        <v>18</v>
      </c>
      <c r="L146" s="263" t="s">
        <v>19</v>
      </c>
      <c r="M146" s="264" t="s">
        <v>20</v>
      </c>
      <c r="N146" s="301" t="s">
        <v>226</v>
      </c>
      <c r="O146" s="78"/>
    </row>
    <row r="147" spans="1:16" s="84" customFormat="1" ht="17.100000000000001" customHeight="1" thickBot="1" x14ac:dyDescent="0.3">
      <c r="A147" s="166">
        <v>145</v>
      </c>
      <c r="B147" s="36" t="s">
        <v>226</v>
      </c>
      <c r="C147" s="46">
        <v>0</v>
      </c>
      <c r="D147" s="46">
        <f>10/3</f>
        <v>3.3333333333333335</v>
      </c>
      <c r="E147" s="46">
        <v>0</v>
      </c>
      <c r="F147" s="46">
        <v>0</v>
      </c>
      <c r="G147" s="46">
        <v>0</v>
      </c>
      <c r="H147" s="46">
        <v>0</v>
      </c>
      <c r="I147" s="46">
        <v>0</v>
      </c>
      <c r="J147" s="306">
        <f>SUM(C147:I147)</f>
        <v>3.3333333333333335</v>
      </c>
      <c r="K147" s="123" t="s">
        <v>113</v>
      </c>
      <c r="L147" s="123" t="s">
        <v>95</v>
      </c>
      <c r="M147" s="124" t="s">
        <v>222</v>
      </c>
      <c r="N147" s="307" t="s">
        <v>226</v>
      </c>
      <c r="O147" s="75"/>
      <c r="P147" s="83"/>
    </row>
    <row r="148" spans="1:16" s="10" customFormat="1" ht="17.100000000000001" customHeight="1" thickBot="1" x14ac:dyDescent="0.3">
      <c r="A148" s="166">
        <v>146</v>
      </c>
      <c r="B148" s="32" t="s">
        <v>226</v>
      </c>
      <c r="C148" s="19">
        <v>0</v>
      </c>
      <c r="D148" s="49">
        <f t="shared" ref="D148:D149" si="25">10/3</f>
        <v>3.3333333333333335</v>
      </c>
      <c r="E148" s="19">
        <v>0</v>
      </c>
      <c r="F148" s="19">
        <v>0</v>
      </c>
      <c r="G148" s="19">
        <v>0</v>
      </c>
      <c r="H148" s="19">
        <v>0</v>
      </c>
      <c r="I148" s="19">
        <v>0</v>
      </c>
      <c r="J148" s="280">
        <f>SUM(C148:I148)</f>
        <v>3.3333333333333335</v>
      </c>
      <c r="K148" s="119" t="s">
        <v>50</v>
      </c>
      <c r="L148" s="119" t="s">
        <v>51</v>
      </c>
      <c r="M148" s="120" t="s">
        <v>185</v>
      </c>
      <c r="N148" s="326" t="s">
        <v>226</v>
      </c>
      <c r="O148" s="13"/>
      <c r="P148" s="7"/>
    </row>
    <row r="149" spans="1:16" s="86" customFormat="1" ht="17.100000000000001" customHeight="1" thickBot="1" x14ac:dyDescent="0.3">
      <c r="A149" s="166">
        <v>147</v>
      </c>
      <c r="B149" s="38" t="s">
        <v>226</v>
      </c>
      <c r="C149" s="47">
        <v>0</v>
      </c>
      <c r="D149" s="56">
        <f t="shared" si="25"/>
        <v>3.3333333333333335</v>
      </c>
      <c r="E149" s="47">
        <v>0</v>
      </c>
      <c r="F149" s="47">
        <v>0</v>
      </c>
      <c r="G149" s="47">
        <v>0</v>
      </c>
      <c r="H149" s="47">
        <v>0</v>
      </c>
      <c r="I149" s="47">
        <v>0</v>
      </c>
      <c r="J149" s="281">
        <f>SUM(C149:I149)</f>
        <v>3.3333333333333335</v>
      </c>
      <c r="K149" s="130" t="s">
        <v>111</v>
      </c>
      <c r="L149" s="130" t="s">
        <v>112</v>
      </c>
      <c r="M149" s="131" t="s">
        <v>8</v>
      </c>
      <c r="N149" s="308" t="s">
        <v>226</v>
      </c>
      <c r="O149" s="78"/>
      <c r="P149" s="85"/>
    </row>
    <row r="150" spans="1:16" s="10" customFormat="1" ht="17.100000000000001" customHeight="1" thickBot="1" x14ac:dyDescent="0.3">
      <c r="A150" s="166">
        <v>148</v>
      </c>
      <c r="B150" s="36" t="s">
        <v>226</v>
      </c>
      <c r="C150" s="46">
        <v>0</v>
      </c>
      <c r="D150" s="46">
        <v>0</v>
      </c>
      <c r="E150" s="46">
        <v>0</v>
      </c>
      <c r="F150" s="46">
        <v>0</v>
      </c>
      <c r="G150" s="46">
        <v>0</v>
      </c>
      <c r="H150" s="46">
        <f>8/3</f>
        <v>2.6666666666666665</v>
      </c>
      <c r="I150" s="63"/>
      <c r="J150" s="302">
        <f>SUM(C150:I150)</f>
        <v>2.6666666666666665</v>
      </c>
      <c r="K150" s="303" t="s">
        <v>255</v>
      </c>
      <c r="L150" s="303"/>
      <c r="M150" s="304" t="s">
        <v>60</v>
      </c>
      <c r="N150" s="305" t="s">
        <v>226</v>
      </c>
      <c r="O150" s="73"/>
      <c r="P150" s="87"/>
    </row>
    <row r="151" spans="1:16" ht="17.100000000000001" customHeight="1" thickBot="1" x14ac:dyDescent="0.3">
      <c r="A151" s="166">
        <v>149</v>
      </c>
      <c r="B151" s="32" t="s">
        <v>226</v>
      </c>
      <c r="C151" s="19">
        <v>0</v>
      </c>
      <c r="D151" s="19">
        <v>0</v>
      </c>
      <c r="E151" s="19">
        <v>0</v>
      </c>
      <c r="F151" s="19">
        <v>0</v>
      </c>
      <c r="G151" s="19">
        <v>0</v>
      </c>
      <c r="H151" s="19">
        <f t="shared" ref="H151:H152" si="26">8/3</f>
        <v>2.6666666666666665</v>
      </c>
      <c r="I151" s="33"/>
      <c r="J151" s="122">
        <f>SUM(C151:I151)</f>
        <v>2.6666666666666665</v>
      </c>
      <c r="K151" s="119" t="s">
        <v>228</v>
      </c>
      <c r="L151" s="119" t="s">
        <v>108</v>
      </c>
      <c r="M151" s="120" t="s">
        <v>60</v>
      </c>
      <c r="N151" s="121" t="s">
        <v>226</v>
      </c>
      <c r="O151" s="13"/>
    </row>
    <row r="152" spans="1:16" s="10" customFormat="1" ht="17.100000000000001" customHeight="1" thickBot="1" x14ac:dyDescent="0.3">
      <c r="A152" s="166">
        <v>150</v>
      </c>
      <c r="B152" s="38" t="s">
        <v>226</v>
      </c>
      <c r="C152" s="47">
        <v>0</v>
      </c>
      <c r="D152" s="47">
        <v>0</v>
      </c>
      <c r="E152" s="47">
        <v>0</v>
      </c>
      <c r="F152" s="47">
        <v>0</v>
      </c>
      <c r="G152" s="47">
        <v>0</v>
      </c>
      <c r="H152" s="47">
        <f t="shared" si="26"/>
        <v>2.6666666666666665</v>
      </c>
      <c r="I152" s="63"/>
      <c r="J152" s="262">
        <f>SUM(C152:I152)</f>
        <v>2.6666666666666665</v>
      </c>
      <c r="K152" s="263" t="s">
        <v>257</v>
      </c>
      <c r="L152" s="263"/>
      <c r="M152" s="264" t="s">
        <v>60</v>
      </c>
      <c r="N152" s="301" t="s">
        <v>226</v>
      </c>
      <c r="O152" s="73"/>
      <c r="P152" s="87"/>
    </row>
    <row r="153" spans="1:16" s="84" customFormat="1" ht="17.100000000000001" customHeight="1" thickBot="1" x14ac:dyDescent="0.3">
      <c r="A153" s="166">
        <v>151</v>
      </c>
      <c r="B153" s="36" t="s">
        <v>226</v>
      </c>
      <c r="C153" s="46">
        <v>0</v>
      </c>
      <c r="D153" s="46">
        <v>0</v>
      </c>
      <c r="E153" s="46">
        <f>8/3</f>
        <v>2.6666666666666665</v>
      </c>
      <c r="F153" s="46">
        <v>0</v>
      </c>
      <c r="G153" s="46">
        <v>0</v>
      </c>
      <c r="H153" s="46">
        <v>0</v>
      </c>
      <c r="I153" s="46">
        <v>0</v>
      </c>
      <c r="J153" s="306">
        <f>SUM(C153:I153)</f>
        <v>2.6666666666666665</v>
      </c>
      <c r="K153" s="123" t="s">
        <v>12</v>
      </c>
      <c r="L153" s="123" t="s">
        <v>13</v>
      </c>
      <c r="M153" s="124" t="s">
        <v>207</v>
      </c>
      <c r="N153" s="307" t="s">
        <v>226</v>
      </c>
      <c r="O153" s="75"/>
      <c r="P153" s="83"/>
    </row>
    <row r="154" spans="1:16" s="10" customFormat="1" ht="17.100000000000001" customHeight="1" thickBot="1" x14ac:dyDescent="0.3">
      <c r="A154" s="166">
        <v>152</v>
      </c>
      <c r="B154" s="32" t="s">
        <v>226</v>
      </c>
      <c r="C154" s="19">
        <v>0</v>
      </c>
      <c r="D154" s="19">
        <v>0</v>
      </c>
      <c r="E154" s="19">
        <f t="shared" ref="E154:E155" si="27">8/3</f>
        <v>2.6666666666666665</v>
      </c>
      <c r="F154" s="19">
        <v>0</v>
      </c>
      <c r="G154" s="19">
        <v>0</v>
      </c>
      <c r="H154" s="19">
        <v>0</v>
      </c>
      <c r="I154" s="19">
        <v>0</v>
      </c>
      <c r="J154" s="280">
        <f>SUM(C154:I154)</f>
        <v>2.6666666666666665</v>
      </c>
      <c r="K154" s="119" t="s">
        <v>157</v>
      </c>
      <c r="L154" s="119" t="s">
        <v>4</v>
      </c>
      <c r="M154" s="120" t="s">
        <v>5</v>
      </c>
      <c r="N154" s="326" t="s">
        <v>226</v>
      </c>
      <c r="O154" s="13"/>
      <c r="P154" s="7"/>
    </row>
    <row r="155" spans="1:16" s="86" customFormat="1" ht="17.100000000000001" customHeight="1" thickBot="1" x14ac:dyDescent="0.3">
      <c r="A155" s="166">
        <v>153</v>
      </c>
      <c r="B155" s="38" t="s">
        <v>226</v>
      </c>
      <c r="C155" s="47">
        <v>0</v>
      </c>
      <c r="D155" s="47">
        <v>0</v>
      </c>
      <c r="E155" s="47">
        <f t="shared" si="27"/>
        <v>2.6666666666666665</v>
      </c>
      <c r="F155" s="47">
        <v>0</v>
      </c>
      <c r="G155" s="47">
        <v>0</v>
      </c>
      <c r="H155" s="47">
        <v>0</v>
      </c>
      <c r="I155" s="47">
        <v>0</v>
      </c>
      <c r="J155" s="281">
        <f>SUM(C155:I155)</f>
        <v>2.6666666666666665</v>
      </c>
      <c r="K155" s="130" t="s">
        <v>9</v>
      </c>
      <c r="L155" s="130" t="s">
        <v>10</v>
      </c>
      <c r="M155" s="131" t="s">
        <v>11</v>
      </c>
      <c r="N155" s="308" t="s">
        <v>226</v>
      </c>
      <c r="O155" s="78"/>
      <c r="P155" s="85"/>
    </row>
    <row r="156" spans="1:16" s="100" customFormat="1" ht="17.100000000000001" customHeight="1" thickBot="1" x14ac:dyDescent="0.3">
      <c r="A156" s="166">
        <v>154</v>
      </c>
      <c r="B156" s="97"/>
      <c r="C156" s="98"/>
      <c r="D156" s="98"/>
      <c r="E156" s="98"/>
      <c r="F156" s="98"/>
      <c r="G156" s="98"/>
      <c r="H156" s="98"/>
      <c r="I156" s="98"/>
      <c r="J156" s="309"/>
      <c r="K156" s="310"/>
      <c r="L156" s="310"/>
      <c r="M156" s="311"/>
      <c r="N156" s="312"/>
      <c r="O156" s="73"/>
      <c r="P156" s="99"/>
    </row>
    <row r="157" spans="1:16" s="186" customFormat="1" ht="17.100000000000001" customHeight="1" thickBot="1" x14ac:dyDescent="0.3">
      <c r="A157" s="166">
        <v>155</v>
      </c>
      <c r="B157" s="107" t="s">
        <v>232</v>
      </c>
      <c r="C157" s="184">
        <v>15</v>
      </c>
      <c r="D157" s="184">
        <v>30</v>
      </c>
      <c r="E157" s="184">
        <v>0</v>
      </c>
      <c r="F157" s="184">
        <v>20</v>
      </c>
      <c r="G157" s="184">
        <v>20</v>
      </c>
      <c r="H157" s="184">
        <v>20</v>
      </c>
      <c r="I157" s="184">
        <v>20</v>
      </c>
      <c r="J157" s="289">
        <f>SUM(C157:I157)</f>
        <v>125</v>
      </c>
      <c r="K157" s="290" t="s">
        <v>9</v>
      </c>
      <c r="L157" s="290" t="s">
        <v>10</v>
      </c>
      <c r="M157" s="291" t="s">
        <v>11</v>
      </c>
      <c r="N157" s="325" t="s">
        <v>232</v>
      </c>
      <c r="O157" s="185"/>
    </row>
    <row r="158" spans="1:16" s="187" customFormat="1" ht="17.100000000000001" customHeight="1" thickBot="1" x14ac:dyDescent="0.3">
      <c r="A158" s="166">
        <v>156</v>
      </c>
      <c r="B158" s="107" t="s">
        <v>232</v>
      </c>
      <c r="C158" s="184">
        <v>20</v>
      </c>
      <c r="D158" s="184">
        <v>20</v>
      </c>
      <c r="E158" s="184">
        <v>0</v>
      </c>
      <c r="F158" s="184">
        <v>15</v>
      </c>
      <c r="G158" s="184">
        <v>15</v>
      </c>
      <c r="H158" s="184">
        <v>15</v>
      </c>
      <c r="I158" s="184">
        <v>15</v>
      </c>
      <c r="J158" s="309">
        <f>SUM(C158:I158)</f>
        <v>100</v>
      </c>
      <c r="K158" s="310" t="s">
        <v>6</v>
      </c>
      <c r="L158" s="310" t="s">
        <v>7</v>
      </c>
      <c r="M158" s="311" t="s">
        <v>8</v>
      </c>
      <c r="N158" s="312" t="s">
        <v>232</v>
      </c>
      <c r="O158" s="185"/>
      <c r="P158" s="186"/>
    </row>
    <row r="159" spans="1:16" s="87" customFormat="1" ht="17.100000000000001" customHeight="1" thickBot="1" x14ac:dyDescent="0.3">
      <c r="A159" s="166">
        <v>157</v>
      </c>
      <c r="B159" s="44" t="s">
        <v>232</v>
      </c>
      <c r="C159" s="48">
        <v>0</v>
      </c>
      <c r="D159" s="48">
        <v>40</v>
      </c>
      <c r="E159" s="48">
        <v>0</v>
      </c>
      <c r="F159" s="48">
        <v>0</v>
      </c>
      <c r="G159" s="48">
        <v>0</v>
      </c>
      <c r="H159" s="48">
        <v>0</v>
      </c>
      <c r="I159" s="48">
        <v>0</v>
      </c>
      <c r="J159" s="289">
        <f>SUM(C159:I159)</f>
        <v>40</v>
      </c>
      <c r="K159" s="290" t="s">
        <v>123</v>
      </c>
      <c r="L159" s="290" t="s">
        <v>238</v>
      </c>
      <c r="M159" s="291" t="s">
        <v>11</v>
      </c>
      <c r="N159" s="325" t="s">
        <v>232</v>
      </c>
      <c r="O159" s="73"/>
    </row>
    <row r="160" spans="1:16" s="92" customFormat="1" ht="17.100000000000001" customHeight="1" thickBot="1" x14ac:dyDescent="0.3">
      <c r="A160" s="166">
        <v>158</v>
      </c>
      <c r="B160" s="88" t="s">
        <v>232</v>
      </c>
      <c r="C160" s="89">
        <v>0</v>
      </c>
      <c r="D160" s="89">
        <v>24</v>
      </c>
      <c r="E160" s="89">
        <v>0</v>
      </c>
      <c r="F160" s="89">
        <v>0</v>
      </c>
      <c r="G160" s="89">
        <v>0</v>
      </c>
      <c r="H160" s="89">
        <v>0</v>
      </c>
      <c r="I160" s="89">
        <v>0</v>
      </c>
      <c r="J160" s="309">
        <f>SUM(C160:I160)</f>
        <v>24</v>
      </c>
      <c r="K160" s="310" t="s">
        <v>75</v>
      </c>
      <c r="L160" s="310" t="s">
        <v>76</v>
      </c>
      <c r="M160" s="311" t="s">
        <v>8</v>
      </c>
      <c r="N160" s="312" t="s">
        <v>232</v>
      </c>
      <c r="O160" s="91"/>
    </row>
    <row r="161" spans="1:15" s="99" customFormat="1" ht="17.100000000000001" customHeight="1" thickBot="1" x14ac:dyDescent="0.3">
      <c r="A161" s="166">
        <v>159</v>
      </c>
      <c r="B161" s="97"/>
      <c r="C161" s="98"/>
      <c r="D161" s="98"/>
      <c r="E161" s="98"/>
      <c r="F161" s="98"/>
      <c r="G161" s="98"/>
      <c r="H161" s="98"/>
      <c r="I161" s="98"/>
      <c r="J161" s="289"/>
      <c r="K161" s="290"/>
      <c r="L161" s="290"/>
      <c r="M161" s="291"/>
      <c r="N161" s="325"/>
      <c r="O161" s="73"/>
    </row>
    <row r="162" spans="1:15" s="186" customFormat="1" ht="17.100000000000001" customHeight="1" thickBot="1" x14ac:dyDescent="0.3">
      <c r="A162" s="166">
        <v>160</v>
      </c>
      <c r="B162" s="107" t="s">
        <v>233</v>
      </c>
      <c r="C162" s="184">
        <v>0</v>
      </c>
      <c r="D162" s="184">
        <v>15</v>
      </c>
      <c r="E162" s="184">
        <v>0</v>
      </c>
      <c r="F162" s="184">
        <v>0</v>
      </c>
      <c r="G162" s="184">
        <v>20</v>
      </c>
      <c r="H162" s="184">
        <v>20</v>
      </c>
      <c r="I162" s="184">
        <v>0</v>
      </c>
      <c r="J162" s="309">
        <f>SUM(C162:I162)</f>
        <v>55</v>
      </c>
      <c r="K162" s="310" t="s">
        <v>30</v>
      </c>
      <c r="L162" s="310" t="s">
        <v>31</v>
      </c>
      <c r="M162" s="311" t="s">
        <v>54</v>
      </c>
      <c r="N162" s="312" t="s">
        <v>233</v>
      </c>
      <c r="O162" s="185"/>
    </row>
    <row r="163" spans="1:15" s="92" customFormat="1" ht="17.100000000000001" customHeight="1" thickBot="1" x14ac:dyDescent="0.3">
      <c r="A163" s="166">
        <v>161</v>
      </c>
      <c r="B163" s="88" t="s">
        <v>233</v>
      </c>
      <c r="C163" s="89">
        <v>0</v>
      </c>
      <c r="D163" s="89">
        <v>20</v>
      </c>
      <c r="E163" s="89">
        <v>0</v>
      </c>
      <c r="F163" s="89">
        <v>0</v>
      </c>
      <c r="G163" s="89">
        <v>0</v>
      </c>
      <c r="H163" s="89">
        <v>0</v>
      </c>
      <c r="I163" s="89">
        <v>0</v>
      </c>
      <c r="J163" s="289">
        <f>SUM(C163:I163)</f>
        <v>20</v>
      </c>
      <c r="K163" s="290" t="s">
        <v>236</v>
      </c>
      <c r="L163" s="290" t="s">
        <v>214</v>
      </c>
      <c r="M163" s="291" t="s">
        <v>11</v>
      </c>
      <c r="N163" s="325" t="s">
        <v>233</v>
      </c>
      <c r="O163" s="91"/>
    </row>
    <row r="164" spans="1:15" s="99" customFormat="1" ht="17.100000000000001" customHeight="1" thickBot="1" x14ac:dyDescent="0.3">
      <c r="A164" s="166">
        <v>162</v>
      </c>
      <c r="B164" s="97"/>
      <c r="C164" s="98"/>
      <c r="D164" s="98"/>
      <c r="E164" s="98"/>
      <c r="F164" s="98"/>
      <c r="G164" s="98"/>
      <c r="H164" s="98"/>
      <c r="I164" s="98"/>
      <c r="J164" s="309"/>
      <c r="K164" s="310"/>
      <c r="L164" s="310"/>
      <c r="M164" s="311"/>
      <c r="N164" s="312"/>
      <c r="O164" s="73"/>
    </row>
    <row r="165" spans="1:15" s="182" customFormat="1" ht="17.100000000000001" customHeight="1" thickBot="1" x14ac:dyDescent="0.3">
      <c r="A165" s="166">
        <v>163</v>
      </c>
      <c r="B165" s="22" t="s">
        <v>234</v>
      </c>
      <c r="C165" s="164">
        <v>10</v>
      </c>
      <c r="D165" s="164">
        <v>20</v>
      </c>
      <c r="E165" s="164">
        <v>10</v>
      </c>
      <c r="F165" s="164">
        <v>10</v>
      </c>
      <c r="G165" s="164">
        <v>0</v>
      </c>
      <c r="H165" s="164">
        <v>10</v>
      </c>
      <c r="I165" s="164">
        <v>7.5</v>
      </c>
      <c r="J165" s="306">
        <f>SUM(C165:I165)</f>
        <v>67.5</v>
      </c>
      <c r="K165" s="123" t="s">
        <v>236</v>
      </c>
      <c r="L165" s="123" t="s">
        <v>214</v>
      </c>
      <c r="M165" s="124" t="s">
        <v>11</v>
      </c>
      <c r="N165" s="307" t="s">
        <v>234</v>
      </c>
      <c r="O165" s="160"/>
    </row>
    <row r="166" spans="1:15" s="183" customFormat="1" ht="17.100000000000001" customHeight="1" thickBot="1" x14ac:dyDescent="0.3">
      <c r="A166" s="166">
        <v>164</v>
      </c>
      <c r="B166" s="23" t="s">
        <v>234</v>
      </c>
      <c r="C166" s="165">
        <v>10</v>
      </c>
      <c r="D166" s="165">
        <v>20</v>
      </c>
      <c r="E166" s="165">
        <v>10</v>
      </c>
      <c r="F166" s="165">
        <v>10</v>
      </c>
      <c r="G166" s="165">
        <v>0</v>
      </c>
      <c r="H166" s="165">
        <v>10</v>
      </c>
      <c r="I166" s="164">
        <v>7.5</v>
      </c>
      <c r="J166" s="281">
        <f>SUM(C166:I166)</f>
        <v>67.5</v>
      </c>
      <c r="K166" s="130" t="s">
        <v>9</v>
      </c>
      <c r="L166" s="130" t="s">
        <v>237</v>
      </c>
      <c r="M166" s="131" t="s">
        <v>11</v>
      </c>
      <c r="N166" s="308" t="s">
        <v>234</v>
      </c>
      <c r="O166" s="168"/>
    </row>
    <row r="167" spans="1:15" s="83" customFormat="1" ht="17.100000000000001" customHeight="1" thickBot="1" x14ac:dyDescent="0.3">
      <c r="A167" s="166">
        <v>165</v>
      </c>
      <c r="B167" s="36" t="s">
        <v>234</v>
      </c>
      <c r="C167" s="46">
        <v>0</v>
      </c>
      <c r="D167" s="46">
        <v>15</v>
      </c>
      <c r="E167" s="46">
        <v>0</v>
      </c>
      <c r="F167" s="46">
        <v>0</v>
      </c>
      <c r="G167" s="46">
        <v>0</v>
      </c>
      <c r="H167" s="46">
        <v>0</v>
      </c>
      <c r="I167" s="46">
        <v>0</v>
      </c>
      <c r="J167" s="302">
        <f>SUM(C167:I167)</f>
        <v>15</v>
      </c>
      <c r="K167" s="303" t="s">
        <v>6</v>
      </c>
      <c r="L167" s="303" t="s">
        <v>7</v>
      </c>
      <c r="M167" s="304" t="s">
        <v>8</v>
      </c>
      <c r="N167" s="305" t="s">
        <v>234</v>
      </c>
      <c r="O167" s="75"/>
    </row>
    <row r="168" spans="1:15" s="85" customFormat="1" ht="17.100000000000001" customHeight="1" thickBot="1" x14ac:dyDescent="0.3">
      <c r="A168" s="166">
        <v>166</v>
      </c>
      <c r="B168" s="38" t="s">
        <v>234</v>
      </c>
      <c r="C168" s="47">
        <v>0</v>
      </c>
      <c r="D168" s="47">
        <v>15</v>
      </c>
      <c r="E168" s="47">
        <v>0</v>
      </c>
      <c r="F168" s="47">
        <v>0</v>
      </c>
      <c r="G168" s="47">
        <v>0</v>
      </c>
      <c r="H168" s="47">
        <v>0</v>
      </c>
      <c r="I168" s="47">
        <v>0</v>
      </c>
      <c r="J168" s="262">
        <f>SUM(C168:I168)</f>
        <v>15</v>
      </c>
      <c r="K168" s="263" t="s">
        <v>30</v>
      </c>
      <c r="L168" s="263" t="s">
        <v>31</v>
      </c>
      <c r="M168" s="264" t="s">
        <v>8</v>
      </c>
      <c r="N168" s="301" t="s">
        <v>234</v>
      </c>
      <c r="O168" s="78"/>
    </row>
    <row r="169" spans="1:15" s="83" customFormat="1" ht="17.100000000000001" customHeight="1" thickBot="1" x14ac:dyDescent="0.3">
      <c r="A169" s="166">
        <v>167</v>
      </c>
      <c r="B169" s="36" t="s">
        <v>234</v>
      </c>
      <c r="C169" s="46">
        <v>0</v>
      </c>
      <c r="D169" s="46">
        <v>0</v>
      </c>
      <c r="E169" s="46">
        <v>0</v>
      </c>
      <c r="F169" s="46">
        <v>0</v>
      </c>
      <c r="G169" s="46">
        <v>0</v>
      </c>
      <c r="H169" s="46">
        <v>0</v>
      </c>
      <c r="I169" s="37">
        <v>10</v>
      </c>
      <c r="J169" s="306">
        <f>SUM(C169:I169)</f>
        <v>10</v>
      </c>
      <c r="K169" s="123" t="s">
        <v>67</v>
      </c>
      <c r="L169" s="123" t="s">
        <v>68</v>
      </c>
      <c r="M169" s="124" t="s">
        <v>20</v>
      </c>
      <c r="N169" s="307" t="s">
        <v>234</v>
      </c>
      <c r="O169" s="75"/>
    </row>
    <row r="170" spans="1:15" s="85" customFormat="1" ht="17.100000000000001" customHeight="1" thickBot="1" x14ac:dyDescent="0.3">
      <c r="A170" s="166">
        <v>168</v>
      </c>
      <c r="B170" s="38" t="s">
        <v>234</v>
      </c>
      <c r="C170" s="47">
        <v>0</v>
      </c>
      <c r="D170" s="47">
        <v>0</v>
      </c>
      <c r="E170" s="47">
        <v>0</v>
      </c>
      <c r="F170" s="47">
        <v>0</v>
      </c>
      <c r="G170" s="47">
        <v>0</v>
      </c>
      <c r="H170" s="47">
        <v>0</v>
      </c>
      <c r="I170" s="39">
        <v>10</v>
      </c>
      <c r="J170" s="281">
        <f>SUM(C170:I170)</f>
        <v>10</v>
      </c>
      <c r="K170" s="130" t="s">
        <v>288</v>
      </c>
      <c r="L170" s="130" t="s">
        <v>289</v>
      </c>
      <c r="M170" s="131" t="s">
        <v>20</v>
      </c>
      <c r="N170" s="308" t="s">
        <v>234</v>
      </c>
      <c r="O170" s="78"/>
    </row>
    <row r="171" spans="1:15" s="99" customFormat="1" ht="17.100000000000001" customHeight="1" thickBot="1" x14ac:dyDescent="0.3">
      <c r="A171" s="166">
        <v>169</v>
      </c>
      <c r="B171" s="97"/>
      <c r="C171" s="98"/>
      <c r="D171" s="98"/>
      <c r="E171" s="98"/>
      <c r="F171" s="98"/>
      <c r="G171" s="98"/>
      <c r="H171" s="98"/>
      <c r="I171" s="98"/>
      <c r="J171" s="309"/>
      <c r="K171" s="310"/>
      <c r="L171" s="310"/>
      <c r="M171" s="311"/>
      <c r="N171" s="312"/>
      <c r="O171" s="73"/>
    </row>
    <row r="172" spans="1:15" s="182" customFormat="1" ht="17.100000000000001" customHeight="1" thickBot="1" x14ac:dyDescent="0.3">
      <c r="A172" s="166">
        <v>170</v>
      </c>
      <c r="B172" s="22" t="s">
        <v>235</v>
      </c>
      <c r="C172" s="164">
        <v>0</v>
      </c>
      <c r="D172" s="164">
        <f>40/5</f>
        <v>8</v>
      </c>
      <c r="E172" s="164">
        <v>4</v>
      </c>
      <c r="F172" s="164">
        <v>0</v>
      </c>
      <c r="G172" s="164">
        <v>0</v>
      </c>
      <c r="H172" s="164">
        <v>0</v>
      </c>
      <c r="I172" s="164">
        <v>0</v>
      </c>
      <c r="J172" s="306">
        <f>SUM(C172:I172)</f>
        <v>12</v>
      </c>
      <c r="K172" s="123" t="s">
        <v>9</v>
      </c>
      <c r="L172" s="123" t="s">
        <v>237</v>
      </c>
      <c r="M172" s="124" t="s">
        <v>11</v>
      </c>
      <c r="N172" s="307" t="s">
        <v>235</v>
      </c>
      <c r="O172" s="160"/>
    </row>
    <row r="173" spans="1:15" s="188" customFormat="1" ht="17.100000000000001" customHeight="1" thickBot="1" x14ac:dyDescent="0.3">
      <c r="A173" s="166">
        <v>171</v>
      </c>
      <c r="B173" s="21" t="s">
        <v>235</v>
      </c>
      <c r="C173" s="139">
        <v>0</v>
      </c>
      <c r="D173" s="139">
        <f t="shared" ref="D173:D176" si="28">40/5</f>
        <v>8</v>
      </c>
      <c r="E173" s="139">
        <v>4</v>
      </c>
      <c r="F173" s="139">
        <v>0</v>
      </c>
      <c r="G173" s="139">
        <v>0</v>
      </c>
      <c r="H173" s="139">
        <v>0</v>
      </c>
      <c r="I173" s="139">
        <v>0</v>
      </c>
      <c r="J173" s="280">
        <f>SUM(C173:I173)</f>
        <v>12</v>
      </c>
      <c r="K173" s="119" t="s">
        <v>9</v>
      </c>
      <c r="L173" s="119" t="s">
        <v>10</v>
      </c>
      <c r="M173" s="120" t="s">
        <v>11</v>
      </c>
      <c r="N173" s="326" t="s">
        <v>235</v>
      </c>
      <c r="O173" s="172"/>
    </row>
    <row r="174" spans="1:15" s="188" customFormat="1" ht="17.100000000000001" customHeight="1" thickBot="1" x14ac:dyDescent="0.3">
      <c r="A174" s="166">
        <v>172</v>
      </c>
      <c r="B174" s="21" t="s">
        <v>235</v>
      </c>
      <c r="C174" s="139">
        <v>0</v>
      </c>
      <c r="D174" s="139">
        <f t="shared" si="28"/>
        <v>8</v>
      </c>
      <c r="E174" s="139">
        <v>4</v>
      </c>
      <c r="F174" s="139">
        <v>0</v>
      </c>
      <c r="G174" s="139">
        <v>0</v>
      </c>
      <c r="H174" s="139">
        <v>0</v>
      </c>
      <c r="I174" s="139">
        <v>0</v>
      </c>
      <c r="J174" s="280">
        <f>SUM(C174:I174)</f>
        <v>12</v>
      </c>
      <c r="K174" s="119" t="s">
        <v>123</v>
      </c>
      <c r="L174" s="119" t="s">
        <v>124</v>
      </c>
      <c r="M174" s="120" t="s">
        <v>11</v>
      </c>
      <c r="N174" s="326" t="s">
        <v>235</v>
      </c>
      <c r="O174" s="172"/>
    </row>
    <row r="175" spans="1:15" s="188" customFormat="1" ht="17.100000000000001" customHeight="1" thickBot="1" x14ac:dyDescent="0.3">
      <c r="A175" s="166">
        <v>173</v>
      </c>
      <c r="B175" s="21" t="s">
        <v>235</v>
      </c>
      <c r="C175" s="139">
        <v>0</v>
      </c>
      <c r="D175" s="139">
        <f t="shared" si="28"/>
        <v>8</v>
      </c>
      <c r="E175" s="139">
        <v>4</v>
      </c>
      <c r="F175" s="139">
        <v>0</v>
      </c>
      <c r="G175" s="139">
        <v>0</v>
      </c>
      <c r="H175" s="139">
        <v>0</v>
      </c>
      <c r="I175" s="139">
        <v>0</v>
      </c>
      <c r="J175" s="280">
        <f>SUM(C175:I175)</f>
        <v>12</v>
      </c>
      <c r="K175" s="119" t="s">
        <v>123</v>
      </c>
      <c r="L175" s="119" t="s">
        <v>125</v>
      </c>
      <c r="M175" s="120" t="s">
        <v>11</v>
      </c>
      <c r="N175" s="326" t="s">
        <v>235</v>
      </c>
      <c r="O175" s="172"/>
    </row>
    <row r="176" spans="1:15" s="183" customFormat="1" ht="17.100000000000001" customHeight="1" thickBot="1" x14ac:dyDescent="0.3">
      <c r="A176" s="166">
        <v>174</v>
      </c>
      <c r="B176" s="23" t="s">
        <v>235</v>
      </c>
      <c r="C176" s="165">
        <v>0</v>
      </c>
      <c r="D176" s="165">
        <f t="shared" si="28"/>
        <v>8</v>
      </c>
      <c r="E176" s="165">
        <v>4</v>
      </c>
      <c r="F176" s="165">
        <v>0</v>
      </c>
      <c r="G176" s="165">
        <v>0</v>
      </c>
      <c r="H176" s="165">
        <v>0</v>
      </c>
      <c r="I176" s="165">
        <v>0</v>
      </c>
      <c r="J176" s="281">
        <f>SUM(C176:I176)</f>
        <v>12</v>
      </c>
      <c r="K176" s="130" t="s">
        <v>88</v>
      </c>
      <c r="L176" s="130" t="s">
        <v>89</v>
      </c>
      <c r="M176" s="131" t="s">
        <v>11</v>
      </c>
      <c r="N176" s="308" t="s">
        <v>235</v>
      </c>
      <c r="O176" s="168"/>
    </row>
    <row r="177" spans="1:15" s="17" customFormat="1" ht="17.100000000000001" customHeight="1" thickBot="1" x14ac:dyDescent="0.3">
      <c r="A177" s="166">
        <v>175</v>
      </c>
      <c r="B177" s="40" t="s">
        <v>235</v>
      </c>
      <c r="C177" s="49"/>
      <c r="D177" s="49"/>
      <c r="E177" s="49"/>
      <c r="F177" s="49"/>
      <c r="G177" s="49"/>
      <c r="H177" s="49"/>
      <c r="I177" s="49"/>
      <c r="J177" s="302">
        <f>SUM(C177:I177)</f>
        <v>0</v>
      </c>
      <c r="K177" s="303"/>
      <c r="L177" s="303"/>
      <c r="M177" s="304"/>
      <c r="N177" s="305" t="s">
        <v>235</v>
      </c>
      <c r="O177" s="73"/>
    </row>
    <row r="178" spans="1:15" ht="17.100000000000001" customHeight="1" thickBot="1" x14ac:dyDescent="0.3">
      <c r="A178" s="166">
        <v>176</v>
      </c>
      <c r="B178" s="32" t="s">
        <v>235</v>
      </c>
      <c r="C178" s="19"/>
      <c r="D178" s="19"/>
      <c r="E178" s="19"/>
      <c r="F178" s="19"/>
      <c r="G178" s="19"/>
      <c r="H178" s="19"/>
      <c r="I178" s="19"/>
      <c r="J178" s="122">
        <f>SUM(C178:I178)</f>
        <v>0</v>
      </c>
      <c r="K178" s="119"/>
      <c r="L178" s="119"/>
      <c r="M178" s="120"/>
      <c r="N178" s="121" t="s">
        <v>235</v>
      </c>
      <c r="O178" s="13"/>
    </row>
    <row r="179" spans="1:15" ht="17.100000000000001" customHeight="1" thickBot="1" x14ac:dyDescent="0.3">
      <c r="A179" s="166">
        <v>177</v>
      </c>
      <c r="B179" s="32" t="s">
        <v>235</v>
      </c>
      <c r="C179" s="19"/>
      <c r="D179" s="19"/>
      <c r="E179" s="19"/>
      <c r="F179" s="19"/>
      <c r="G179" s="19"/>
      <c r="H179" s="19"/>
      <c r="I179" s="19"/>
      <c r="J179" s="122">
        <f>SUM(C179:I179)</f>
        <v>0</v>
      </c>
      <c r="K179" s="119"/>
      <c r="L179" s="119"/>
      <c r="M179" s="120"/>
      <c r="N179" s="121" t="s">
        <v>235</v>
      </c>
      <c r="O179" s="13"/>
    </row>
    <row r="180" spans="1:15" ht="17.100000000000001" customHeight="1" thickBot="1" x14ac:dyDescent="0.3">
      <c r="A180" s="166">
        <v>178</v>
      </c>
      <c r="B180" s="32" t="s">
        <v>235</v>
      </c>
      <c r="C180" s="19"/>
      <c r="D180" s="19"/>
      <c r="E180" s="19"/>
      <c r="F180" s="19"/>
      <c r="G180" s="19"/>
      <c r="H180" s="19"/>
      <c r="I180" s="19"/>
      <c r="J180" s="122">
        <f>SUM(C180:I180)</f>
        <v>0</v>
      </c>
      <c r="K180" s="119"/>
      <c r="L180" s="119"/>
      <c r="M180" s="120"/>
      <c r="N180" s="121" t="s">
        <v>235</v>
      </c>
      <c r="O180" s="13"/>
    </row>
    <row r="181" spans="1:15" ht="17.100000000000001" customHeight="1" thickBot="1" x14ac:dyDescent="0.3">
      <c r="A181" s="166">
        <v>179</v>
      </c>
      <c r="B181" s="32" t="s">
        <v>235</v>
      </c>
      <c r="C181" s="19"/>
      <c r="D181" s="19"/>
      <c r="E181" s="19"/>
      <c r="F181" s="19"/>
      <c r="G181" s="19"/>
      <c r="H181" s="19"/>
      <c r="I181" s="19"/>
      <c r="J181" s="122">
        <f>SUM(C181:I181)</f>
        <v>0</v>
      </c>
      <c r="K181" s="119"/>
      <c r="L181" s="119"/>
      <c r="M181" s="120"/>
      <c r="N181" s="121" t="s">
        <v>235</v>
      </c>
      <c r="O181" s="13"/>
    </row>
    <row r="182" spans="1:15" ht="17.100000000000001" customHeight="1" thickBot="1" x14ac:dyDescent="0.3">
      <c r="A182" s="166">
        <v>180</v>
      </c>
      <c r="K182" s="119"/>
      <c r="L182" s="119"/>
      <c r="M182" s="120"/>
      <c r="N182" s="121"/>
      <c r="O182" s="13"/>
    </row>
    <row r="183" spans="1:15" ht="17.100000000000001" customHeight="1" thickBot="1" x14ac:dyDescent="0.3">
      <c r="A183" s="166">
        <v>181</v>
      </c>
      <c r="K183" s="119"/>
      <c r="L183" s="119"/>
      <c r="M183" s="120"/>
      <c r="N183" s="121"/>
      <c r="O183" s="13"/>
    </row>
    <row r="184" spans="1:15" ht="17.100000000000001" customHeight="1" thickBot="1" x14ac:dyDescent="0.3">
      <c r="A184" s="166">
        <v>182</v>
      </c>
      <c r="K184" s="119"/>
      <c r="L184" s="119"/>
      <c r="M184" s="120"/>
      <c r="N184" s="121"/>
      <c r="O184" s="13"/>
    </row>
    <row r="185" spans="1:15" ht="17.100000000000001" customHeight="1" thickBot="1" x14ac:dyDescent="0.3">
      <c r="A185" s="166">
        <v>183</v>
      </c>
      <c r="K185" s="119"/>
      <c r="L185" s="119"/>
      <c r="M185" s="120"/>
      <c r="N185" s="121"/>
      <c r="O185" s="13"/>
    </row>
    <row r="186" spans="1:15" ht="17.100000000000001" customHeight="1" thickBot="1" x14ac:dyDescent="0.3">
      <c r="A186" s="166">
        <v>184</v>
      </c>
      <c r="K186" s="119"/>
      <c r="L186" s="119"/>
      <c r="M186" s="120"/>
      <c r="N186" s="121"/>
      <c r="O186" s="13"/>
    </row>
    <row r="187" spans="1:15" ht="17.100000000000001" customHeight="1" thickBot="1" x14ac:dyDescent="0.3">
      <c r="A187" s="166">
        <v>185</v>
      </c>
      <c r="K187" s="119"/>
      <c r="L187" s="119"/>
      <c r="M187" s="120"/>
      <c r="N187" s="121"/>
      <c r="O187" s="13"/>
    </row>
    <row r="188" spans="1:15" ht="17.100000000000001" customHeight="1" thickBot="1" x14ac:dyDescent="0.3">
      <c r="A188" s="166">
        <v>186</v>
      </c>
      <c r="K188" s="119"/>
      <c r="L188" s="119"/>
      <c r="M188" s="120"/>
      <c r="N188" s="121"/>
      <c r="O188" s="13"/>
    </row>
    <row r="189" spans="1:15" ht="17.100000000000001" customHeight="1" thickBot="1" x14ac:dyDescent="0.3">
      <c r="A189" s="166">
        <v>187</v>
      </c>
      <c r="K189" s="119"/>
      <c r="L189" s="119"/>
      <c r="M189" s="120"/>
      <c r="N189" s="121"/>
      <c r="O189" s="13"/>
    </row>
    <row r="190" spans="1:15" ht="17.100000000000001" customHeight="1" thickBot="1" x14ac:dyDescent="0.3">
      <c r="A190" s="166">
        <v>188</v>
      </c>
      <c r="K190" s="119"/>
      <c r="L190" s="119"/>
      <c r="M190" s="120"/>
      <c r="N190" s="121"/>
      <c r="O190" s="13"/>
    </row>
    <row r="191" spans="1:15" ht="17.100000000000001" customHeight="1" thickBot="1" x14ac:dyDescent="0.3">
      <c r="A191" s="166">
        <v>189</v>
      </c>
      <c r="K191" s="119"/>
      <c r="L191" s="119"/>
      <c r="M191" s="120"/>
      <c r="N191" s="121"/>
      <c r="O191" s="13"/>
    </row>
    <row r="192" spans="1:15" ht="17.100000000000001" customHeight="1" thickBot="1" x14ac:dyDescent="0.3">
      <c r="A192" s="166">
        <v>190</v>
      </c>
      <c r="K192" s="119"/>
      <c r="L192" s="119"/>
      <c r="M192" s="120"/>
      <c r="N192" s="121"/>
      <c r="O192" s="13"/>
    </row>
    <row r="193" spans="1:15" ht="17.100000000000001" customHeight="1" thickBot="1" x14ac:dyDescent="0.3">
      <c r="A193" s="166">
        <v>191</v>
      </c>
      <c r="K193" s="119"/>
      <c r="L193" s="119"/>
      <c r="M193" s="120"/>
      <c r="N193" s="121"/>
      <c r="O193" s="13"/>
    </row>
    <row r="194" spans="1:15" ht="17.100000000000001" customHeight="1" thickBot="1" x14ac:dyDescent="0.3">
      <c r="A194" s="166">
        <v>192</v>
      </c>
      <c r="K194" s="119"/>
      <c r="L194" s="119"/>
      <c r="M194" s="120"/>
      <c r="N194" s="121"/>
      <c r="O194" s="13"/>
    </row>
    <row r="195" spans="1:15" ht="17.100000000000001" customHeight="1" thickBot="1" x14ac:dyDescent="0.3">
      <c r="A195" s="166">
        <v>193</v>
      </c>
      <c r="K195" s="119"/>
      <c r="L195" s="119"/>
      <c r="M195" s="120"/>
      <c r="N195" s="121"/>
      <c r="O195" s="13"/>
    </row>
    <row r="196" spans="1:15" ht="17.100000000000001" customHeight="1" thickBot="1" x14ac:dyDescent="0.3">
      <c r="A196" s="166">
        <v>194</v>
      </c>
      <c r="K196" s="119"/>
      <c r="L196" s="119"/>
      <c r="M196" s="120"/>
      <c r="N196" s="121"/>
      <c r="O196" s="13"/>
    </row>
    <row r="197" spans="1:15" ht="17.100000000000001" customHeight="1" thickBot="1" x14ac:dyDescent="0.3">
      <c r="A197" s="166">
        <v>195</v>
      </c>
      <c r="K197" s="119"/>
      <c r="L197" s="119"/>
      <c r="M197" s="120"/>
      <c r="N197" s="121"/>
      <c r="O197" s="13"/>
    </row>
    <row r="198" spans="1:15" ht="17.100000000000001" customHeight="1" thickBot="1" x14ac:dyDescent="0.3">
      <c r="A198" s="166">
        <v>196</v>
      </c>
      <c r="K198" s="119"/>
      <c r="L198" s="119"/>
      <c r="M198" s="120"/>
      <c r="N198" s="121"/>
      <c r="O198" s="13"/>
    </row>
    <row r="199" spans="1:15" ht="17.100000000000001" customHeight="1" thickBot="1" x14ac:dyDescent="0.3">
      <c r="A199" s="166">
        <v>197</v>
      </c>
      <c r="K199" s="119"/>
      <c r="L199" s="119"/>
      <c r="M199" s="120"/>
      <c r="N199" s="121"/>
      <c r="O199" s="13"/>
    </row>
    <row r="200" spans="1:15" ht="17.100000000000001" customHeight="1" thickBot="1" x14ac:dyDescent="0.3">
      <c r="A200" s="166">
        <v>198</v>
      </c>
      <c r="K200" s="119"/>
      <c r="L200" s="119"/>
      <c r="M200" s="120"/>
      <c r="N200" s="121"/>
      <c r="O200" s="13"/>
    </row>
    <row r="201" spans="1:15" ht="17.100000000000001" customHeight="1" thickBot="1" x14ac:dyDescent="0.3">
      <c r="A201" s="166">
        <v>199</v>
      </c>
      <c r="K201" s="119"/>
      <c r="L201" s="119"/>
      <c r="M201" s="120"/>
      <c r="N201" s="121"/>
      <c r="O201" s="13"/>
    </row>
    <row r="202" spans="1:15" ht="17.100000000000001" customHeight="1" thickBot="1" x14ac:dyDescent="0.3">
      <c r="A202" s="166">
        <v>200</v>
      </c>
      <c r="K202" s="119"/>
      <c r="L202" s="119"/>
      <c r="M202" s="120"/>
      <c r="N202" s="121"/>
      <c r="O202" s="13"/>
    </row>
    <row r="203" spans="1:15" ht="17.100000000000001" customHeight="1" thickBot="1" x14ac:dyDescent="0.3">
      <c r="A203" s="166">
        <v>201</v>
      </c>
      <c r="K203" s="119"/>
      <c r="L203" s="119"/>
      <c r="M203" s="120"/>
      <c r="N203" s="121"/>
      <c r="O203" s="13"/>
    </row>
    <row r="204" spans="1:15" ht="17.100000000000001" customHeight="1" thickBot="1" x14ac:dyDescent="0.3">
      <c r="A204" s="166">
        <v>202</v>
      </c>
      <c r="K204" s="119"/>
      <c r="L204" s="119"/>
      <c r="M204" s="120"/>
      <c r="N204" s="121"/>
      <c r="O204" s="13"/>
    </row>
    <row r="205" spans="1:15" ht="17.100000000000001" customHeight="1" thickBot="1" x14ac:dyDescent="0.3">
      <c r="A205" s="166">
        <v>203</v>
      </c>
      <c r="K205" s="119"/>
      <c r="L205" s="119"/>
      <c r="M205" s="120"/>
      <c r="N205" s="121"/>
      <c r="O205" s="13"/>
    </row>
    <row r="206" spans="1:15" ht="17.100000000000001" customHeight="1" thickBot="1" x14ac:dyDescent="0.3">
      <c r="A206" s="166">
        <v>204</v>
      </c>
      <c r="K206" s="119"/>
      <c r="L206" s="119"/>
      <c r="M206" s="120"/>
      <c r="N206" s="121"/>
      <c r="O206" s="13"/>
    </row>
    <row r="207" spans="1:15" ht="17.100000000000001" customHeight="1" thickBot="1" x14ac:dyDescent="0.3">
      <c r="A207" s="166">
        <v>205</v>
      </c>
      <c r="K207" s="119"/>
      <c r="L207" s="119"/>
      <c r="M207" s="120"/>
      <c r="N207" s="121"/>
      <c r="O207" s="13"/>
    </row>
    <row r="208" spans="1:15" ht="17.100000000000001" customHeight="1" thickBot="1" x14ac:dyDescent="0.3">
      <c r="A208" s="166">
        <v>206</v>
      </c>
      <c r="K208" s="119"/>
      <c r="L208" s="119"/>
      <c r="M208" s="120"/>
      <c r="N208" s="121"/>
      <c r="O208" s="13"/>
    </row>
    <row r="209" spans="1:15" ht="17.100000000000001" customHeight="1" x14ac:dyDescent="0.25">
      <c r="A209" s="166">
        <v>207</v>
      </c>
      <c r="K209" s="119"/>
      <c r="L209" s="119"/>
      <c r="M209" s="120"/>
      <c r="N209" s="121"/>
      <c r="O209" s="13"/>
    </row>
    <row r="210" spans="1:15" ht="17.100000000000001" customHeight="1" thickBot="1" x14ac:dyDescent="0.3">
      <c r="A210" s="77">
        <v>185</v>
      </c>
    </row>
    <row r="211" spans="1:15" ht="17.100000000000001" customHeight="1" thickBot="1" x14ac:dyDescent="0.3">
      <c r="A211" s="77">
        <v>186</v>
      </c>
    </row>
    <row r="212" spans="1:15" ht="17.100000000000001" customHeight="1" thickBot="1" x14ac:dyDescent="0.3">
      <c r="A212" s="77">
        <v>187</v>
      </c>
    </row>
    <row r="213" spans="1:15" ht="17.100000000000001" customHeight="1" thickBot="1" x14ac:dyDescent="0.3">
      <c r="A213" s="77">
        <v>188</v>
      </c>
    </row>
    <row r="214" spans="1:15" ht="17.100000000000001" customHeight="1" thickBot="1" x14ac:dyDescent="0.3">
      <c r="A214" s="77">
        <v>189</v>
      </c>
    </row>
    <row r="215" spans="1:15" ht="17.100000000000001" customHeight="1" thickBot="1" x14ac:dyDescent="0.3">
      <c r="A215" s="77">
        <v>190</v>
      </c>
    </row>
    <row r="216" spans="1:15" ht="17.100000000000001" customHeight="1" thickBot="1" x14ac:dyDescent="0.3">
      <c r="A216" s="77">
        <v>191</v>
      </c>
    </row>
    <row r="217" spans="1:15" ht="17.100000000000001" customHeight="1" thickBot="1" x14ac:dyDescent="0.3">
      <c r="A217" s="77">
        <v>192</v>
      </c>
    </row>
    <row r="218" spans="1:15" ht="17.100000000000001" customHeight="1" thickBot="1" x14ac:dyDescent="0.3">
      <c r="A218" s="77">
        <v>193</v>
      </c>
    </row>
    <row r="219" spans="1:15" ht="17.100000000000001" customHeight="1" thickBot="1" x14ac:dyDescent="0.3">
      <c r="A219" s="77">
        <v>194</v>
      </c>
    </row>
    <row r="220" spans="1:15" ht="17.100000000000001" customHeight="1" thickBot="1" x14ac:dyDescent="0.3">
      <c r="A220" s="77">
        <v>195</v>
      </c>
    </row>
    <row r="221" spans="1:15" ht="17.100000000000001" customHeight="1" thickBot="1" x14ac:dyDescent="0.3">
      <c r="A221" s="77">
        <v>196</v>
      </c>
    </row>
    <row r="222" spans="1:15" ht="17.100000000000001" customHeight="1" thickBot="1" x14ac:dyDescent="0.3">
      <c r="A222" s="77">
        <v>197</v>
      </c>
    </row>
    <row r="223" spans="1:15" ht="17.100000000000001" customHeight="1" thickBot="1" x14ac:dyDescent="0.3">
      <c r="A223" s="77">
        <v>198</v>
      </c>
    </row>
  </sheetData>
  <autoFilter ref="B1:T1" xr:uid="{00000000-0009-0000-0000-000001000000}"/>
  <phoneticPr fontId="22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SEURAPISTEET</vt:lpstr>
      <vt:lpstr>YksilöRanking</vt:lpstr>
      <vt:lpstr>PariTeamFreeRanking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Suomalainen Vesa</dc:creator>
  <cp:lastModifiedBy>Tatu Iivanainen</cp:lastModifiedBy>
  <cp:lastPrinted>2024-10-08T04:50:08Z</cp:lastPrinted>
  <dcterms:created xsi:type="dcterms:W3CDTF">2024-05-04T12:14:35Z</dcterms:created>
  <dcterms:modified xsi:type="dcterms:W3CDTF">2025-12-11T10:30:17Z</dcterms:modified>
</cp:coreProperties>
</file>