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Laura Ojanen\Desktop\Parainen\"/>
    </mc:Choice>
  </mc:AlternateContent>
  <bookViews>
    <workbookView xWindow="0" yWindow="0" windowWidth="15345" windowHeight="4650"/>
  </bookViews>
  <sheets>
    <sheet name="Sarjoittain" sheetId="1" r:id="rId1"/>
    <sheet name="Liigasaeuratilasto" sheetId="2" r:id="rId2"/>
  </sheets>
  <definedNames>
    <definedName name="_xlnm._FilterDatabase" localSheetId="0" hidden="1">Sarjoittain!#REF!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0" i="1" l="1"/>
  <c r="J220" i="1"/>
  <c r="D113" i="1"/>
  <c r="J113" i="1"/>
  <c r="J112" i="1"/>
  <c r="D217" i="1"/>
  <c r="J217" i="1"/>
  <c r="J211" i="1"/>
  <c r="D209" i="1"/>
  <c r="J209" i="1"/>
  <c r="J84" i="1"/>
  <c r="J83" i="1"/>
  <c r="J80" i="1"/>
  <c r="J79" i="1"/>
  <c r="J77" i="1"/>
  <c r="J221" i="1"/>
  <c r="D203" i="1"/>
  <c r="J203" i="1"/>
  <c r="J204" i="1"/>
  <c r="J197" i="1"/>
  <c r="J198" i="1"/>
  <c r="J153" i="1"/>
  <c r="J152" i="1"/>
  <c r="J145" i="1"/>
  <c r="D143" i="1"/>
  <c r="J143" i="1"/>
  <c r="J73" i="1"/>
  <c r="J71" i="1"/>
  <c r="J182" i="1"/>
  <c r="J181" i="1"/>
  <c r="J175" i="1"/>
  <c r="J108" i="1"/>
  <c r="J107" i="1"/>
  <c r="J28" i="1"/>
  <c r="J19" i="1"/>
  <c r="J18" i="1"/>
  <c r="J16" i="1"/>
  <c r="J15" i="1"/>
  <c r="D17" i="1"/>
  <c r="J17" i="1"/>
  <c r="J5" i="1"/>
  <c r="J4" i="1"/>
  <c r="J214" i="1"/>
  <c r="J205" i="1"/>
  <c r="D199" i="1"/>
  <c r="J199" i="1"/>
  <c r="D144" i="1"/>
  <c r="J144" i="1"/>
  <c r="J132" i="1"/>
  <c r="J131" i="1"/>
  <c r="J85" i="1"/>
  <c r="J72" i="1"/>
  <c r="J65" i="1"/>
  <c r="J64" i="1"/>
  <c r="J61" i="1"/>
  <c r="J63" i="1"/>
  <c r="D183" i="1"/>
  <c r="J183" i="1"/>
  <c r="J169" i="1"/>
  <c r="D167" i="1"/>
  <c r="J167" i="1"/>
  <c r="J168" i="1"/>
  <c r="J34" i="1"/>
  <c r="J35" i="1"/>
  <c r="J31" i="1"/>
  <c r="J30" i="1"/>
  <c r="D25" i="1"/>
  <c r="J25" i="1"/>
  <c r="J24" i="1"/>
  <c r="D10" i="1"/>
  <c r="J10" i="1"/>
  <c r="D213" i="1"/>
  <c r="J213" i="1"/>
  <c r="J212" i="1"/>
  <c r="D210" i="1"/>
  <c r="J210" i="1"/>
  <c r="D206" i="1"/>
  <c r="J206" i="1"/>
  <c r="J200" i="1"/>
  <c r="D178" i="1"/>
  <c r="J178" i="1"/>
  <c r="D177" i="1"/>
  <c r="J177" i="1"/>
  <c r="D176" i="1"/>
  <c r="J176" i="1"/>
  <c r="J160" i="1"/>
  <c r="J140" i="1"/>
  <c r="J139" i="1"/>
  <c r="J94" i="1"/>
  <c r="D78" i="1"/>
  <c r="J78" i="1"/>
  <c r="J74" i="1"/>
  <c r="J68" i="1"/>
  <c r="J67" i="1"/>
  <c r="D62" i="1"/>
  <c r="J62" i="1"/>
  <c r="J29" i="1"/>
  <c r="D170" i="1"/>
  <c r="J170" i="1"/>
  <c r="J109" i="1"/>
  <c r="J36" i="1"/>
  <c r="J7" i="1"/>
  <c r="J6" i="1"/>
  <c r="J187" i="1"/>
  <c r="J186" i="1"/>
  <c r="J40" i="1"/>
  <c r="D39" i="1"/>
  <c r="J39" i="1"/>
  <c r="J86" i="1"/>
  <c r="J66" i="1"/>
  <c r="J56" i="1"/>
  <c r="D58" i="1"/>
  <c r="J58" i="1"/>
  <c r="D57" i="1"/>
  <c r="J57" i="1"/>
  <c r="D55" i="1"/>
  <c r="J55" i="1"/>
  <c r="J50" i="1"/>
  <c r="D114" i="1"/>
  <c r="J114" i="1"/>
  <c r="D11" i="1"/>
  <c r="J11" i="1"/>
  <c r="J128" i="1"/>
  <c r="J127" i="1"/>
  <c r="J163" i="1"/>
  <c r="D164" i="1"/>
  <c r="J164" i="1"/>
  <c r="J104" i="1"/>
  <c r="J101" i="1"/>
  <c r="D100" i="1"/>
  <c r="J100" i="1"/>
  <c r="J95" i="1"/>
  <c r="J12" i="1"/>
</calcChain>
</file>

<file path=xl/comments1.xml><?xml version="1.0" encoding="utf-8"?>
<comments xmlns="http://schemas.openxmlformats.org/spreadsheetml/2006/main">
  <authors>
    <author>Laura</author>
    <author>Laura Ojanen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Kisassa mukana ulkomaalaisia</t>
        </r>
      </text>
    </comment>
    <comment ref="G1" authorId="1" shapeId="0">
      <text>
        <r>
          <rPr>
            <b/>
            <sz val="9"/>
            <color indexed="81"/>
            <rFont val="Tahoma"/>
            <family val="2"/>
          </rPr>
          <t xml:space="preserve">Kisassa mukana ulkomaalaisia (RM -54kg)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Ambassador's Cup
Kisassa mukana ulkomaalaisia</t>
        </r>
      </text>
    </comment>
    <comment ref="I1" authorId="1" shapeId="0">
      <text>
        <r>
          <rPr>
            <b/>
            <sz val="9"/>
            <color indexed="81"/>
            <rFont val="Tahoma"/>
            <family val="2"/>
          </rPr>
          <t>Tuplapisteet</t>
        </r>
      </text>
    </comment>
  </commentList>
</comments>
</file>

<file path=xl/sharedStrings.xml><?xml version="1.0" encoding="utf-8"?>
<sst xmlns="http://schemas.openxmlformats.org/spreadsheetml/2006/main" count="299" uniqueCount="162">
  <si>
    <t>C-POJAT</t>
  </si>
  <si>
    <t>C1 -33kg</t>
  </si>
  <si>
    <t>Yhteensä</t>
  </si>
  <si>
    <t>Oskar Mäkinen</t>
  </si>
  <si>
    <t>Tampereen Kumgang Taekwondo</t>
  </si>
  <si>
    <t>Valtteri Väänänen</t>
  </si>
  <si>
    <t>Paimion Taekwondo</t>
  </si>
  <si>
    <t>Espoo Hwarang Team</t>
  </si>
  <si>
    <t>Michael Rautsala</t>
  </si>
  <si>
    <t>Budokwai Taekwondo</t>
  </si>
  <si>
    <t>Taekwondourheilijat 2011</t>
  </si>
  <si>
    <t>Yong Taekwondo</t>
  </si>
  <si>
    <t>C1 -37kg</t>
  </si>
  <si>
    <t>Kasperi Kuokkanen</t>
  </si>
  <si>
    <t>Väinö Väänänen</t>
  </si>
  <si>
    <t>Oskari Koskinen</t>
  </si>
  <si>
    <t>Salon Taekwondoseura</t>
  </si>
  <si>
    <t>C1 -41kg</t>
  </si>
  <si>
    <t>Loviisan Taekwondo</t>
  </si>
  <si>
    <t>Teemu Lehto</t>
  </si>
  <si>
    <t>C1 -45kg</t>
  </si>
  <si>
    <t>Oskari Viinanen</t>
  </si>
  <si>
    <t>Keijo Soinio</t>
  </si>
  <si>
    <t>Naantalin Taekwondo</t>
  </si>
  <si>
    <t>Matias Pohjanjoki</t>
  </si>
  <si>
    <t>C1 -49kg</t>
  </si>
  <si>
    <t>Niko Saarinen</t>
  </si>
  <si>
    <t>Aatu Dahl</t>
  </si>
  <si>
    <t>C1 -53kg</t>
  </si>
  <si>
    <t>C1 -57kg</t>
  </si>
  <si>
    <t>C1 -61kg</t>
  </si>
  <si>
    <t>C1 -65kg</t>
  </si>
  <si>
    <t>C1 +65kg</t>
  </si>
  <si>
    <t>C-TYTÖT</t>
  </si>
  <si>
    <t>C1 -29kg</t>
  </si>
  <si>
    <t>Sini Lehto</t>
  </si>
  <si>
    <t>Elisa Toivonen</t>
  </si>
  <si>
    <t>Sanni Tiihonen</t>
  </si>
  <si>
    <t>Doboksport Tampere</t>
  </si>
  <si>
    <t>Emilia Lahti</t>
  </si>
  <si>
    <t>Mukwan Jyväskylä</t>
  </si>
  <si>
    <t>C1 -44kg</t>
  </si>
  <si>
    <t>Laura Fredriksson</t>
  </si>
  <si>
    <t>C1 -47kg</t>
  </si>
  <si>
    <t>Jasmin Ojala</t>
  </si>
  <si>
    <t>C1 -51kg</t>
  </si>
  <si>
    <t>C1 -55kg</t>
  </si>
  <si>
    <t>Karin Lindblad</t>
  </si>
  <si>
    <t>C1 -59kg</t>
  </si>
  <si>
    <t>C1 +59kg</t>
  </si>
  <si>
    <t>Amal Khazari</t>
  </si>
  <si>
    <t>B-POJAT</t>
  </si>
  <si>
    <t>B1 -45kg</t>
  </si>
  <si>
    <t>B1 -48kg</t>
  </si>
  <si>
    <t>Toijalan Taekwondo Chun</t>
  </si>
  <si>
    <t>B1 -51kg</t>
  </si>
  <si>
    <t>B1 -55kg</t>
  </si>
  <si>
    <t>B1 -59kg</t>
  </si>
  <si>
    <t>B1 -63kg</t>
  </si>
  <si>
    <t>B1 -68kg</t>
  </si>
  <si>
    <t>Pessi Närhi</t>
  </si>
  <si>
    <t>B1 -73kg</t>
  </si>
  <si>
    <t>Santeri Mäntyniemi</t>
  </si>
  <si>
    <t>B1 -78kg</t>
  </si>
  <si>
    <t>B1 +78kg</t>
  </si>
  <si>
    <t>B-TYTÖT</t>
  </si>
  <si>
    <t>B1 -42kg</t>
  </si>
  <si>
    <t>B1 -44kg</t>
  </si>
  <si>
    <t>B1 -46kg</t>
  </si>
  <si>
    <t>B1 -49kg</t>
  </si>
  <si>
    <t>Lotta Linna</t>
  </si>
  <si>
    <t>Henna Nyppynen</t>
  </si>
  <si>
    <t>B1 -52kg</t>
  </si>
  <si>
    <t>Sofia Kemppinen</t>
  </si>
  <si>
    <t>Malmin Taekwondo</t>
  </si>
  <si>
    <t>Roosa Torttila</t>
  </si>
  <si>
    <t>Riihimäen Taekwondo</t>
  </si>
  <si>
    <t>Helmi Härkönen</t>
  </si>
  <si>
    <t>Ruqia Rahmani</t>
  </si>
  <si>
    <t>Dareen Arif</t>
  </si>
  <si>
    <t>B1 +68kg</t>
  </si>
  <si>
    <t>MIEHET</t>
  </si>
  <si>
    <t>R1 -54kg</t>
  </si>
  <si>
    <t>R1 -58kg</t>
  </si>
  <si>
    <t>Mikko Ponkilainen</t>
  </si>
  <si>
    <t>Mikko Laitinen</t>
  </si>
  <si>
    <t>Klaukkalan Taekwondo</t>
  </si>
  <si>
    <t>R1 -63kg</t>
  </si>
  <si>
    <t>Toni Lahtinen</t>
  </si>
  <si>
    <t>R1 -68kg</t>
  </si>
  <si>
    <t>R1 -74kg</t>
  </si>
  <si>
    <t>Antti Haaranen</t>
  </si>
  <si>
    <t>Sanan Eskandari</t>
  </si>
  <si>
    <t>R1 -80kg</t>
  </si>
  <si>
    <t>R1 -87kg</t>
  </si>
  <si>
    <t>Tuomo Haaksi</t>
  </si>
  <si>
    <t>Forssan Taekwondoseura</t>
  </si>
  <si>
    <t>R1 +87kg</t>
  </si>
  <si>
    <t>NAISET</t>
  </si>
  <si>
    <t>R1 -46kg</t>
  </si>
  <si>
    <t>R1 -49kg</t>
  </si>
  <si>
    <t>R1 -53kg</t>
  </si>
  <si>
    <t>R1 -57kg</t>
  </si>
  <si>
    <t>Piia Muikku</t>
  </si>
  <si>
    <t>R1 -62kg</t>
  </si>
  <si>
    <t>Vihdin Taekwondoseura</t>
  </si>
  <si>
    <t>R1 -67kg</t>
  </si>
  <si>
    <t>R1 -73kg</t>
  </si>
  <si>
    <t>R1 +73kg</t>
  </si>
  <si>
    <t>Herttoniemen Taekwondo Hwang</t>
  </si>
  <si>
    <t>Oskari Hervonen</t>
  </si>
  <si>
    <t>Taekwondo Nurmijärvi</t>
  </si>
  <si>
    <t>Jessica Muikku</t>
  </si>
  <si>
    <t>Jenna Ruuska</t>
  </si>
  <si>
    <t>Christian Kamphuis</t>
  </si>
  <si>
    <t>Vihti-Nummela Mudo Taekwondoseura</t>
  </si>
  <si>
    <t>Ivan Kuznetsov</t>
  </si>
  <si>
    <t>Eddie Quinones</t>
  </si>
  <si>
    <t>Chahrazed Boughrara</t>
  </si>
  <si>
    <t>Emily Mikkonen</t>
  </si>
  <si>
    <t>Adam Fjällström</t>
  </si>
  <si>
    <t>Severi Sarala</t>
  </si>
  <si>
    <t>Evin Azboy</t>
  </si>
  <si>
    <t>Helsingin Taekwondoseura</t>
  </si>
  <si>
    <t>Kia Vuori</t>
  </si>
  <si>
    <t>Jasmin Manninen</t>
  </si>
  <si>
    <t>Maria Kirjavainen</t>
  </si>
  <si>
    <t>2014 PISTEET</t>
  </si>
  <si>
    <t>Laura Tuominen</t>
  </si>
  <si>
    <t>Loviisa</t>
  </si>
  <si>
    <t>Niko Kasurinen</t>
  </si>
  <si>
    <t>Saariston Taekwondo Park</t>
  </si>
  <si>
    <t>Laura Frediksson</t>
  </si>
  <si>
    <t>Maija Korpela</t>
  </si>
  <si>
    <t>Nestor Mäkinen</t>
  </si>
  <si>
    <t>Luca Leskinen</t>
  </si>
  <si>
    <t>Aleksi Veckman</t>
  </si>
  <si>
    <t>Mikko Helander</t>
  </si>
  <si>
    <t>Sara Quinones</t>
  </si>
  <si>
    <t>Chaimaa Boughrara</t>
  </si>
  <si>
    <t>Nurmijärvi</t>
  </si>
  <si>
    <t>Elom Damalie</t>
  </si>
  <si>
    <t>Jenni Saarinen</t>
  </si>
  <si>
    <t>Emilia Nordeswan</t>
  </si>
  <si>
    <t>Tampere Kumgang Taekwondo</t>
  </si>
  <si>
    <t>Porvoo</t>
  </si>
  <si>
    <t>Rasmus Suhola</t>
  </si>
  <si>
    <t>Mikael Kataja</t>
  </si>
  <si>
    <t>Sami Lee</t>
  </si>
  <si>
    <t>Vilma Nieminen</t>
  </si>
  <si>
    <t>Tuikku Holopainen</t>
  </si>
  <si>
    <t>Linnea Saarinen</t>
  </si>
  <si>
    <t>Camilla Reijonen</t>
  </si>
  <si>
    <t>Valtteri Tammila</t>
  </si>
  <si>
    <t>Juri Mattila</t>
  </si>
  <si>
    <t>Marjut Jussila</t>
  </si>
  <si>
    <t>Liigafinaalit</t>
  </si>
  <si>
    <t>Liigaseuratilasto 2015</t>
  </si>
  <si>
    <t>Kultaa (7 p)</t>
  </si>
  <si>
    <t>Hopeaa (5 p)</t>
  </si>
  <si>
    <t>Pronssia (3 p)</t>
  </si>
  <si>
    <t>Yhteispisteet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</si>
</sst>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1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1"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Avattu hyperlinkki" xfId="18" builtinId="9" hidden="1"/>
    <cellStyle name="Avattu hyperlinkki" xfId="20" builtinId="9" hidden="1"/>
    <cellStyle name="Avattu hyperlinkki" xfId="22" builtinId="9" hidden="1"/>
    <cellStyle name="Avattu hyperlinkki" xfId="24" builtinId="9" hidden="1"/>
    <cellStyle name="Avattu hyperlinkki" xfId="26" builtinId="9" hidden="1"/>
    <cellStyle name="Avattu hyperlinkki" xfId="28" builtinId="9" hidden="1"/>
    <cellStyle name="Avattu hyperlinkki" xfId="30" builtinId="9" hidden="1"/>
    <cellStyle name="Avattu hyperlinkki" xfId="32" builtinId="9" hidden="1"/>
    <cellStyle name="Avattu hyperlinkki" xfId="34" builtinId="9" hidden="1"/>
    <cellStyle name="Avattu hyperlinkki" xfId="36" builtinId="9" hidden="1"/>
    <cellStyle name="Avattu hyperlinkki" xfId="38" builtinId="9" hidden="1"/>
    <cellStyle name="Avattu hyperlinkki" xfId="40" builtinId="9" hidden="1"/>
    <cellStyle name="Avattu hyperlinkki" xfId="42" builtinId="9" hidden="1"/>
    <cellStyle name="Avattu hyperlinkki" xfId="44" builtinId="9" hidden="1"/>
    <cellStyle name="Avattu hyperlinkki" xfId="46" builtinId="9" hidden="1"/>
    <cellStyle name="Avattu hyperlinkki" xfId="48" builtinId="9" hidden="1"/>
    <cellStyle name="Avattu hyperlinkki" xfId="50" builtinId="9" hidden="1"/>
    <cellStyle name="Heading" xfId="1"/>
    <cellStyle name="Heading1" xfId="2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Hyperlinkki" xfId="19" builtinId="8" hidden="1"/>
    <cellStyle name="Hyperlinkki" xfId="21" builtinId="8" hidden="1"/>
    <cellStyle name="Hyperlinkki" xfId="23" builtinId="8" hidden="1"/>
    <cellStyle name="Hyperlinkki" xfId="25" builtinId="8" hidden="1"/>
    <cellStyle name="Hyperlinkki" xfId="27" builtinId="8" hidden="1"/>
    <cellStyle name="Hyperlinkki" xfId="29" builtinId="8" hidden="1"/>
    <cellStyle name="Hyperlinkki" xfId="31" builtinId="8" hidden="1"/>
    <cellStyle name="Hyperlinkki" xfId="33" builtinId="8" hidden="1"/>
    <cellStyle name="Hyperlinkki" xfId="35" builtinId="8" hidden="1"/>
    <cellStyle name="Hyperlinkki" xfId="37" builtinId="8" hidden="1"/>
    <cellStyle name="Hyperlinkki" xfId="39" builtinId="8" hidden="1"/>
    <cellStyle name="Hyperlinkki" xfId="41" builtinId="8" hidden="1"/>
    <cellStyle name="Hyperlinkki" xfId="43" builtinId="8" hidden="1"/>
    <cellStyle name="Hyperlinkki" xfId="45" builtinId="8" hidden="1"/>
    <cellStyle name="Hyperlinkki" xfId="47" builtinId="8" hidden="1"/>
    <cellStyle name="Hyperlinkki" xfId="49" builtinId="8" hidden="1"/>
    <cellStyle name="Normaali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9"/>
  <sheetViews>
    <sheetView tabSelected="1" topLeftCell="A100" workbookViewId="0">
      <selection activeCell="B114" sqref="B114"/>
    </sheetView>
  </sheetViews>
  <sheetFormatPr defaultColWidth="8.75" defaultRowHeight="14.25" x14ac:dyDescent="0.2"/>
  <cols>
    <col min="1" max="1" width="26" customWidth="1"/>
    <col min="2" max="2" width="29" customWidth="1"/>
    <col min="3" max="3" width="12.625" style="1" customWidth="1"/>
    <col min="4" max="16" width="10.75" style="1" customWidth="1"/>
  </cols>
  <sheetData>
    <row r="1" spans="1:16" ht="15" x14ac:dyDescent="0.25">
      <c r="A1" s="5"/>
      <c r="C1" s="1" t="s">
        <v>127</v>
      </c>
      <c r="D1" s="2">
        <v>0.2</v>
      </c>
      <c r="E1" s="2" t="s">
        <v>129</v>
      </c>
      <c r="F1" s="2" t="s">
        <v>140</v>
      </c>
      <c r="G1" s="2" t="s">
        <v>145</v>
      </c>
      <c r="H1" s="2" t="s">
        <v>140</v>
      </c>
      <c r="I1" s="2" t="s">
        <v>156</v>
      </c>
      <c r="J1" s="1" t="s">
        <v>2</v>
      </c>
    </row>
    <row r="2" spans="1:16" ht="15" x14ac:dyDescent="0.25">
      <c r="A2" s="5" t="s">
        <v>0</v>
      </c>
      <c r="D2" s="2"/>
      <c r="E2" s="2"/>
      <c r="F2" s="2"/>
      <c r="G2" s="2"/>
      <c r="H2" s="2"/>
      <c r="I2" s="2"/>
    </row>
    <row r="3" spans="1:16" ht="15" x14ac:dyDescent="0.25">
      <c r="A3" s="5" t="s">
        <v>1</v>
      </c>
      <c r="D3" s="2"/>
      <c r="E3" s="2"/>
      <c r="F3" s="2"/>
      <c r="G3" s="2"/>
      <c r="H3" s="2"/>
      <c r="I3" s="2"/>
    </row>
    <row r="4" spans="1:16" ht="15" x14ac:dyDescent="0.25">
      <c r="A4" t="s">
        <v>146</v>
      </c>
      <c r="B4" t="s">
        <v>111</v>
      </c>
      <c r="C4" s="1">
        <v>0</v>
      </c>
      <c r="D4" s="1">
        <v>0</v>
      </c>
      <c r="E4" s="1">
        <v>0</v>
      </c>
      <c r="F4" s="1">
        <v>0</v>
      </c>
      <c r="G4" s="1">
        <v>7</v>
      </c>
      <c r="H4" s="1">
        <v>7</v>
      </c>
      <c r="I4" s="1">
        <v>14</v>
      </c>
      <c r="J4" s="7">
        <f>SUM(D4:I4)</f>
        <v>28</v>
      </c>
    </row>
    <row r="5" spans="1:16" ht="15" x14ac:dyDescent="0.25">
      <c r="A5" t="s">
        <v>134</v>
      </c>
      <c r="B5" t="s">
        <v>4</v>
      </c>
      <c r="C5" s="1">
        <v>0</v>
      </c>
      <c r="D5" s="1">
        <v>0</v>
      </c>
      <c r="E5" s="1">
        <v>5</v>
      </c>
      <c r="F5" s="1">
        <v>7</v>
      </c>
      <c r="G5" s="1">
        <v>0</v>
      </c>
      <c r="H5" s="1">
        <v>5</v>
      </c>
      <c r="I5" s="1">
        <v>10</v>
      </c>
      <c r="J5" s="7">
        <f>SUM(D5:I5)</f>
        <v>27</v>
      </c>
      <c r="K5"/>
      <c r="L5"/>
      <c r="M5"/>
      <c r="N5"/>
      <c r="O5"/>
      <c r="P5"/>
    </row>
    <row r="6" spans="1:16" ht="15" x14ac:dyDescent="0.25">
      <c r="A6" t="s">
        <v>135</v>
      </c>
      <c r="B6" t="s">
        <v>10</v>
      </c>
      <c r="C6" s="1">
        <v>0</v>
      </c>
      <c r="D6" s="1">
        <v>0</v>
      </c>
      <c r="E6" s="1">
        <v>3</v>
      </c>
      <c r="F6" s="1">
        <v>3</v>
      </c>
      <c r="G6" s="1">
        <v>5</v>
      </c>
      <c r="H6" s="1">
        <v>3</v>
      </c>
      <c r="I6" s="1">
        <v>6</v>
      </c>
      <c r="J6" s="7">
        <f>SUM(D6:I6)</f>
        <v>20</v>
      </c>
      <c r="K6"/>
      <c r="L6"/>
      <c r="M6"/>
      <c r="N6"/>
      <c r="O6"/>
      <c r="P6"/>
    </row>
    <row r="7" spans="1:16" ht="15" x14ac:dyDescent="0.25">
      <c r="A7" t="s">
        <v>153</v>
      </c>
      <c r="B7" t="s">
        <v>9</v>
      </c>
      <c r="C7" s="1">
        <v>0</v>
      </c>
      <c r="D7" s="1">
        <v>0</v>
      </c>
      <c r="E7" s="1">
        <v>0</v>
      </c>
      <c r="F7" s="1">
        <v>5</v>
      </c>
      <c r="G7" s="1">
        <v>0</v>
      </c>
      <c r="H7" s="1">
        <v>3</v>
      </c>
      <c r="I7" s="1">
        <v>0</v>
      </c>
      <c r="J7" s="7">
        <f>SUM(D7:I7)</f>
        <v>8</v>
      </c>
      <c r="K7"/>
      <c r="L7"/>
      <c r="M7"/>
      <c r="N7"/>
      <c r="O7"/>
      <c r="P7"/>
    </row>
    <row r="8" spans="1:16" ht="15" x14ac:dyDescent="0.25">
      <c r="J8" s="7"/>
    </row>
    <row r="9" spans="1:16" ht="15" x14ac:dyDescent="0.25">
      <c r="A9" s="5" t="s">
        <v>12</v>
      </c>
      <c r="J9" s="7"/>
    </row>
    <row r="10" spans="1:16" ht="15" x14ac:dyDescent="0.25">
      <c r="A10" t="s">
        <v>14</v>
      </c>
      <c r="B10" t="s">
        <v>6</v>
      </c>
      <c r="C10" s="1">
        <v>17</v>
      </c>
      <c r="D10" s="1">
        <f>0.2*17</f>
        <v>3.4000000000000004</v>
      </c>
      <c r="E10" s="1">
        <v>0</v>
      </c>
      <c r="F10" s="1">
        <v>3</v>
      </c>
      <c r="G10" s="1">
        <v>7</v>
      </c>
      <c r="H10" s="1">
        <v>0</v>
      </c>
      <c r="I10" s="1">
        <v>0</v>
      </c>
      <c r="J10" s="7">
        <f>SUM(D10:I10)</f>
        <v>13.4</v>
      </c>
    </row>
    <row r="11" spans="1:16" ht="15" x14ac:dyDescent="0.25">
      <c r="A11" t="s">
        <v>5</v>
      </c>
      <c r="B11" t="s">
        <v>6</v>
      </c>
      <c r="C11" s="1">
        <v>10</v>
      </c>
      <c r="D11" s="1">
        <f>0.2*10</f>
        <v>2</v>
      </c>
      <c r="E11" s="1">
        <v>7</v>
      </c>
      <c r="F11" s="1">
        <v>3</v>
      </c>
      <c r="G11" s="1">
        <v>0</v>
      </c>
      <c r="H11" s="1">
        <v>0</v>
      </c>
      <c r="I11" s="1">
        <v>0</v>
      </c>
      <c r="J11" s="7">
        <f t="shared" ref="J11:J12" si="0">SUM(D11:F11)</f>
        <v>12</v>
      </c>
      <c r="K11"/>
      <c r="L11"/>
      <c r="M11"/>
      <c r="N11"/>
      <c r="O11"/>
      <c r="P11"/>
    </row>
    <row r="12" spans="1:16" ht="15" x14ac:dyDescent="0.25">
      <c r="A12" t="s">
        <v>136</v>
      </c>
      <c r="B12" t="s">
        <v>40</v>
      </c>
      <c r="C12" s="1">
        <v>0</v>
      </c>
      <c r="D12" s="1">
        <v>0</v>
      </c>
      <c r="E12" s="1">
        <v>3</v>
      </c>
      <c r="F12" s="1">
        <v>7</v>
      </c>
      <c r="G12" s="1">
        <v>0</v>
      </c>
      <c r="H12" s="1">
        <v>0</v>
      </c>
      <c r="I12" s="1">
        <v>0</v>
      </c>
      <c r="J12" s="7">
        <f t="shared" si="0"/>
        <v>10</v>
      </c>
      <c r="K12"/>
      <c r="L12"/>
      <c r="M12"/>
      <c r="N12"/>
      <c r="O12"/>
      <c r="P12"/>
    </row>
    <row r="13" spans="1:16" ht="15" x14ac:dyDescent="0.25">
      <c r="J13" s="7"/>
    </row>
    <row r="14" spans="1:16" ht="15" x14ac:dyDescent="0.25">
      <c r="A14" s="5" t="s">
        <v>17</v>
      </c>
      <c r="J14" s="7"/>
    </row>
    <row r="15" spans="1:16" ht="15" x14ac:dyDescent="0.25">
      <c r="A15" t="s">
        <v>136</v>
      </c>
      <c r="B15" t="s">
        <v>40</v>
      </c>
      <c r="C15" s="1">
        <v>0</v>
      </c>
      <c r="D15" s="1">
        <v>0</v>
      </c>
      <c r="E15" s="1">
        <v>0</v>
      </c>
      <c r="F15" s="1">
        <v>0</v>
      </c>
      <c r="G15" s="1">
        <v>7</v>
      </c>
      <c r="H15" s="1">
        <v>7</v>
      </c>
      <c r="I15" s="1">
        <v>14</v>
      </c>
      <c r="J15" s="7">
        <f>SUM(D15:I15)</f>
        <v>28</v>
      </c>
    </row>
    <row r="16" spans="1:16" ht="15" x14ac:dyDescent="0.25">
      <c r="A16" t="s">
        <v>5</v>
      </c>
      <c r="B16" t="s">
        <v>6</v>
      </c>
      <c r="C16" s="1">
        <v>0</v>
      </c>
      <c r="D16" s="1">
        <v>0</v>
      </c>
      <c r="E16" s="1">
        <v>0</v>
      </c>
      <c r="F16" s="1">
        <v>0</v>
      </c>
      <c r="G16" s="1">
        <v>5</v>
      </c>
      <c r="H16" s="1">
        <v>5</v>
      </c>
      <c r="I16" s="1">
        <v>10</v>
      </c>
      <c r="J16" s="7">
        <f>SUM(D16:I16)</f>
        <v>20</v>
      </c>
    </row>
    <row r="17" spans="1:16" ht="15" x14ac:dyDescent="0.25">
      <c r="A17" t="s">
        <v>15</v>
      </c>
      <c r="B17" t="s">
        <v>16</v>
      </c>
      <c r="C17" s="1">
        <v>21</v>
      </c>
      <c r="D17" s="1">
        <f>0.2*21</f>
        <v>4.2</v>
      </c>
      <c r="E17" s="1">
        <v>7</v>
      </c>
      <c r="F17" s="1">
        <v>7</v>
      </c>
      <c r="G17" s="1">
        <v>0</v>
      </c>
      <c r="H17" s="1">
        <v>0</v>
      </c>
      <c r="I17" s="1">
        <v>0</v>
      </c>
      <c r="J17" s="7">
        <f>SUM(D17:I17)</f>
        <v>18.2</v>
      </c>
      <c r="K17"/>
      <c r="L17"/>
      <c r="M17"/>
      <c r="N17"/>
      <c r="O17"/>
      <c r="P17"/>
    </row>
    <row r="18" spans="1:16" ht="15" x14ac:dyDescent="0.25">
      <c r="A18" t="s">
        <v>14</v>
      </c>
      <c r="B18" t="s">
        <v>6</v>
      </c>
      <c r="C18" s="1">
        <v>0</v>
      </c>
      <c r="D18" s="1">
        <v>0</v>
      </c>
      <c r="E18" s="1">
        <v>0</v>
      </c>
      <c r="F18" s="1">
        <v>0</v>
      </c>
      <c r="G18" s="1">
        <v>3</v>
      </c>
      <c r="H18" s="1">
        <v>3</v>
      </c>
      <c r="I18" s="1">
        <v>6</v>
      </c>
      <c r="J18" s="7">
        <f>SUM(D18:I18)</f>
        <v>12</v>
      </c>
      <c r="K18"/>
      <c r="L18"/>
      <c r="M18"/>
      <c r="N18"/>
      <c r="O18"/>
      <c r="P18"/>
    </row>
    <row r="19" spans="1:16" ht="15" x14ac:dyDescent="0.25">
      <c r="A19" t="s">
        <v>8</v>
      </c>
      <c r="B19" t="s">
        <v>9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3</v>
      </c>
      <c r="I19" s="1">
        <v>6</v>
      </c>
      <c r="J19" s="7">
        <f>SUM(D19:I19)</f>
        <v>9</v>
      </c>
      <c r="K19"/>
      <c r="L19"/>
      <c r="M19"/>
      <c r="N19"/>
      <c r="O19"/>
      <c r="P19"/>
    </row>
    <row r="20" spans="1:16" ht="15" x14ac:dyDescent="0.25">
      <c r="J20" s="7"/>
    </row>
    <row r="21" spans="1:16" ht="15" x14ac:dyDescent="0.25">
      <c r="A21" s="5" t="s">
        <v>20</v>
      </c>
      <c r="J21" s="7"/>
    </row>
    <row r="22" spans="1:16" ht="15" x14ac:dyDescent="0.25">
      <c r="J22" s="7"/>
    </row>
    <row r="23" spans="1:16" ht="15" x14ac:dyDescent="0.25">
      <c r="A23" s="5" t="s">
        <v>25</v>
      </c>
      <c r="J23" s="7"/>
    </row>
    <row r="24" spans="1:16" ht="15" x14ac:dyDescent="0.25">
      <c r="A24" t="s">
        <v>21</v>
      </c>
      <c r="B24" t="s">
        <v>111</v>
      </c>
      <c r="C24" s="1">
        <v>0</v>
      </c>
      <c r="D24" s="1">
        <v>0</v>
      </c>
      <c r="E24" s="1">
        <v>5</v>
      </c>
      <c r="F24" s="1">
        <v>7</v>
      </c>
      <c r="G24" s="1">
        <v>0</v>
      </c>
      <c r="H24" s="1">
        <v>7</v>
      </c>
      <c r="I24" s="1">
        <v>0</v>
      </c>
      <c r="J24" s="7">
        <f>SUM(D24:I24)</f>
        <v>19</v>
      </c>
      <c r="K24"/>
      <c r="L24"/>
      <c r="M24"/>
      <c r="N24"/>
      <c r="O24"/>
      <c r="P24"/>
    </row>
    <row r="25" spans="1:16" ht="15" x14ac:dyDescent="0.25">
      <c r="A25" t="s">
        <v>117</v>
      </c>
      <c r="B25" t="s">
        <v>10</v>
      </c>
      <c r="C25" s="1">
        <v>7</v>
      </c>
      <c r="D25" s="1">
        <f>0.2*7</f>
        <v>1.4000000000000001</v>
      </c>
      <c r="E25" s="1">
        <v>7</v>
      </c>
      <c r="F25" s="1">
        <v>5</v>
      </c>
      <c r="G25" s="1">
        <v>0</v>
      </c>
      <c r="H25" s="1">
        <v>0</v>
      </c>
      <c r="I25" s="1">
        <v>0</v>
      </c>
      <c r="J25" s="7">
        <f>SUM(D25:I25)</f>
        <v>13.4</v>
      </c>
      <c r="K25"/>
      <c r="L25"/>
      <c r="M25"/>
      <c r="N25"/>
      <c r="O25"/>
      <c r="P25"/>
    </row>
    <row r="26" spans="1:16" ht="15" x14ac:dyDescent="0.25">
      <c r="J26" s="7"/>
    </row>
    <row r="27" spans="1:16" ht="15" x14ac:dyDescent="0.25">
      <c r="A27" s="5" t="s">
        <v>28</v>
      </c>
      <c r="J27" s="7"/>
    </row>
    <row r="28" spans="1:16" ht="15" x14ac:dyDescent="0.25">
      <c r="A28" t="s">
        <v>21</v>
      </c>
      <c r="B28" t="s">
        <v>111</v>
      </c>
      <c r="C28" s="1">
        <v>0</v>
      </c>
      <c r="D28" s="1">
        <v>0</v>
      </c>
      <c r="E28" s="1">
        <v>0</v>
      </c>
      <c r="F28" s="1">
        <v>0</v>
      </c>
      <c r="G28" s="1">
        <v>7</v>
      </c>
      <c r="H28" s="1">
        <v>7</v>
      </c>
      <c r="I28" s="1">
        <v>14</v>
      </c>
      <c r="J28" s="7">
        <f>SUM(D28:I28)</f>
        <v>28</v>
      </c>
    </row>
    <row r="29" spans="1:16" ht="15" x14ac:dyDescent="0.25">
      <c r="A29" t="s">
        <v>117</v>
      </c>
      <c r="B29" t="s">
        <v>10</v>
      </c>
      <c r="C29" s="1">
        <v>0</v>
      </c>
      <c r="D29" s="1">
        <v>0</v>
      </c>
      <c r="E29" s="1">
        <v>0</v>
      </c>
      <c r="F29" s="1">
        <v>0</v>
      </c>
      <c r="G29" s="1">
        <v>5</v>
      </c>
      <c r="H29" s="1">
        <v>5</v>
      </c>
      <c r="I29" s="1">
        <v>0</v>
      </c>
      <c r="J29" s="7">
        <f>SUM(D29:I29)</f>
        <v>10</v>
      </c>
      <c r="K29"/>
      <c r="L29"/>
      <c r="M29"/>
      <c r="N29"/>
      <c r="O29"/>
      <c r="P29"/>
    </row>
    <row r="30" spans="1:16" ht="15" x14ac:dyDescent="0.25">
      <c r="A30" t="s">
        <v>147</v>
      </c>
      <c r="B30" t="s">
        <v>9</v>
      </c>
      <c r="C30" s="1">
        <v>0</v>
      </c>
      <c r="D30" s="1">
        <v>0</v>
      </c>
      <c r="E30" s="1">
        <v>0</v>
      </c>
      <c r="F30" s="1">
        <v>0</v>
      </c>
      <c r="G30" s="1">
        <v>3</v>
      </c>
      <c r="H30" s="1">
        <v>0</v>
      </c>
      <c r="I30" s="1">
        <v>6</v>
      </c>
      <c r="J30" s="7">
        <f>SUM(D30:I30)</f>
        <v>9</v>
      </c>
      <c r="K30"/>
      <c r="L30"/>
      <c r="M30"/>
      <c r="N30"/>
      <c r="O30"/>
      <c r="P30"/>
    </row>
    <row r="31" spans="1:16" ht="15" x14ac:dyDescent="0.25">
      <c r="A31" t="s">
        <v>154</v>
      </c>
      <c r="B31" t="s">
        <v>10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3</v>
      </c>
      <c r="I31" s="1">
        <v>6</v>
      </c>
      <c r="J31" s="7">
        <f>SUM(D31:I31)</f>
        <v>9</v>
      </c>
      <c r="K31"/>
      <c r="L31"/>
      <c r="M31"/>
      <c r="N31"/>
      <c r="O31"/>
      <c r="P31"/>
    </row>
    <row r="32" spans="1:16" ht="15" x14ac:dyDescent="0.25">
      <c r="J32" s="7"/>
    </row>
    <row r="33" spans="1:16" ht="15" x14ac:dyDescent="0.25">
      <c r="A33" s="5" t="s">
        <v>29</v>
      </c>
      <c r="J33" s="7"/>
    </row>
    <row r="34" spans="1:16" ht="15" x14ac:dyDescent="0.25">
      <c r="A34" t="s">
        <v>137</v>
      </c>
      <c r="B34" t="s">
        <v>11</v>
      </c>
      <c r="C34" s="1">
        <v>0</v>
      </c>
      <c r="D34" s="1">
        <v>0</v>
      </c>
      <c r="E34" s="1">
        <v>5</v>
      </c>
      <c r="F34" s="1">
        <v>5</v>
      </c>
      <c r="G34" s="1">
        <v>0</v>
      </c>
      <c r="H34" s="1">
        <v>5</v>
      </c>
      <c r="I34" s="1">
        <v>10</v>
      </c>
      <c r="J34" s="7">
        <f>SUM(D34:I34)</f>
        <v>25</v>
      </c>
    </row>
    <row r="35" spans="1:16" ht="15" x14ac:dyDescent="0.25">
      <c r="A35" t="s">
        <v>121</v>
      </c>
      <c r="B35" t="s">
        <v>10</v>
      </c>
      <c r="C35" s="1">
        <v>0</v>
      </c>
      <c r="D35" s="1">
        <v>0</v>
      </c>
      <c r="E35" s="1">
        <v>3</v>
      </c>
      <c r="F35" s="1">
        <v>3</v>
      </c>
      <c r="G35" s="1">
        <v>0</v>
      </c>
      <c r="H35" s="1">
        <v>0</v>
      </c>
      <c r="I35" s="1">
        <v>14</v>
      </c>
      <c r="J35" s="7">
        <f>SUM(D35:I35)</f>
        <v>20</v>
      </c>
    </row>
    <row r="36" spans="1:16" ht="15" x14ac:dyDescent="0.25">
      <c r="A36" t="s">
        <v>120</v>
      </c>
      <c r="B36" t="s">
        <v>131</v>
      </c>
      <c r="C36" s="1">
        <v>0</v>
      </c>
      <c r="D36" s="1">
        <v>0</v>
      </c>
      <c r="E36" s="1">
        <v>7</v>
      </c>
      <c r="F36" s="1">
        <v>7</v>
      </c>
      <c r="G36" s="1">
        <v>0</v>
      </c>
      <c r="H36" s="1">
        <v>0</v>
      </c>
      <c r="I36" s="1">
        <v>0</v>
      </c>
      <c r="J36" s="7">
        <f>SUM(D36:I36)</f>
        <v>14</v>
      </c>
      <c r="K36"/>
      <c r="L36"/>
      <c r="M36"/>
      <c r="N36"/>
      <c r="O36"/>
      <c r="P36"/>
    </row>
    <row r="37" spans="1:16" ht="15" x14ac:dyDescent="0.25">
      <c r="J37" s="7"/>
    </row>
    <row r="38" spans="1:16" ht="15" x14ac:dyDescent="0.25">
      <c r="A38" s="5" t="s">
        <v>30</v>
      </c>
      <c r="J38" s="7"/>
    </row>
    <row r="39" spans="1:16" ht="15" x14ac:dyDescent="0.25">
      <c r="A39" t="s">
        <v>110</v>
      </c>
      <c r="B39" t="s">
        <v>74</v>
      </c>
      <c r="C39" s="1">
        <v>5</v>
      </c>
      <c r="D39" s="1">
        <f>0.2*5</f>
        <v>1</v>
      </c>
      <c r="E39" s="1">
        <v>0</v>
      </c>
      <c r="F39" s="1">
        <v>7</v>
      </c>
      <c r="G39" s="1">
        <v>7</v>
      </c>
      <c r="H39" s="1">
        <v>7</v>
      </c>
      <c r="I39" s="1">
        <v>14</v>
      </c>
      <c r="J39" s="7">
        <f>SUM(D39:I39)</f>
        <v>36</v>
      </c>
    </row>
    <row r="40" spans="1:16" ht="15" x14ac:dyDescent="0.25">
      <c r="A40" t="s">
        <v>120</v>
      </c>
      <c r="B40" t="s">
        <v>131</v>
      </c>
      <c r="C40" s="1">
        <v>0</v>
      </c>
      <c r="D40" s="1">
        <v>0</v>
      </c>
      <c r="E40" s="1">
        <v>0</v>
      </c>
      <c r="F40" s="1">
        <v>0</v>
      </c>
      <c r="G40" s="1">
        <v>5</v>
      </c>
      <c r="H40" s="1">
        <v>5</v>
      </c>
      <c r="I40" s="1">
        <v>10</v>
      </c>
      <c r="J40" s="7">
        <f>SUM(D40:I40)</f>
        <v>20</v>
      </c>
      <c r="K40"/>
      <c r="L40"/>
      <c r="M40"/>
      <c r="N40"/>
      <c r="O40"/>
      <c r="P40"/>
    </row>
    <row r="41" spans="1:16" ht="15" x14ac:dyDescent="0.25">
      <c r="J41" s="7"/>
    </row>
    <row r="42" spans="1:16" ht="15" x14ac:dyDescent="0.25">
      <c r="A42" s="5" t="s">
        <v>31</v>
      </c>
      <c r="J42" s="7"/>
    </row>
    <row r="43" spans="1:16" ht="15" x14ac:dyDescent="0.25">
      <c r="J43" s="7"/>
    </row>
    <row r="44" spans="1:16" ht="15" x14ac:dyDescent="0.25">
      <c r="A44" s="5" t="s">
        <v>32</v>
      </c>
      <c r="J44" s="7"/>
    </row>
    <row r="45" spans="1:16" ht="15" x14ac:dyDescent="0.25">
      <c r="J45" s="7"/>
    </row>
    <row r="46" spans="1:16" ht="15" x14ac:dyDescent="0.25">
      <c r="A46" s="5" t="s">
        <v>33</v>
      </c>
      <c r="J46" s="7"/>
    </row>
    <row r="47" spans="1:16" ht="15" x14ac:dyDescent="0.25">
      <c r="A47" s="5" t="s">
        <v>34</v>
      </c>
      <c r="J47" s="7"/>
    </row>
    <row r="48" spans="1:16" ht="15" x14ac:dyDescent="0.25">
      <c r="J48" s="7"/>
    </row>
    <row r="49" spans="1:16" ht="15" x14ac:dyDescent="0.25">
      <c r="A49" s="5" t="s">
        <v>1</v>
      </c>
      <c r="J49" s="7"/>
    </row>
    <row r="50" spans="1:16" ht="15" x14ac:dyDescent="0.25">
      <c r="A50" t="s">
        <v>138</v>
      </c>
      <c r="B50" t="s">
        <v>10</v>
      </c>
      <c r="C50" s="1">
        <v>0</v>
      </c>
      <c r="D50" s="1">
        <v>0</v>
      </c>
      <c r="E50" s="1">
        <v>5</v>
      </c>
      <c r="F50" s="1">
        <v>3</v>
      </c>
      <c r="G50" s="1">
        <v>7</v>
      </c>
      <c r="H50" s="1">
        <v>0</v>
      </c>
      <c r="I50" s="1">
        <v>0</v>
      </c>
      <c r="J50" s="7">
        <f>SUM(D50:H50)</f>
        <v>15</v>
      </c>
    </row>
    <row r="51" spans="1:16" ht="15" x14ac:dyDescent="0.25">
      <c r="J51" s="7"/>
    </row>
    <row r="52" spans="1:16" ht="15" x14ac:dyDescent="0.25">
      <c r="A52" s="5" t="s">
        <v>12</v>
      </c>
      <c r="J52" s="7"/>
    </row>
    <row r="53" spans="1:16" ht="15" x14ac:dyDescent="0.25">
      <c r="J53" s="7"/>
    </row>
    <row r="54" spans="1:16" ht="15" x14ac:dyDescent="0.25">
      <c r="A54" s="5" t="s">
        <v>17</v>
      </c>
      <c r="J54" s="7"/>
    </row>
    <row r="55" spans="1:16" ht="15" x14ac:dyDescent="0.25">
      <c r="A55" t="s">
        <v>36</v>
      </c>
      <c r="B55" t="s">
        <v>111</v>
      </c>
      <c r="C55" s="1">
        <v>3</v>
      </c>
      <c r="D55" s="1">
        <f>0.2*3</f>
        <v>0.60000000000000009</v>
      </c>
      <c r="E55" s="1">
        <v>7</v>
      </c>
      <c r="F55" s="1">
        <v>7</v>
      </c>
      <c r="G55" s="1">
        <v>7</v>
      </c>
      <c r="H55" s="1">
        <v>0</v>
      </c>
      <c r="I55" s="1">
        <v>0</v>
      </c>
      <c r="J55" s="7">
        <f t="shared" ref="J55:J58" si="1">SUM(D55:H55)</f>
        <v>21.6</v>
      </c>
    </row>
    <row r="56" spans="1:16" ht="15" x14ac:dyDescent="0.25">
      <c r="A56" t="s">
        <v>149</v>
      </c>
      <c r="B56" t="s">
        <v>111</v>
      </c>
      <c r="C56" s="1">
        <v>0</v>
      </c>
      <c r="D56" s="1">
        <v>0</v>
      </c>
      <c r="E56" s="1">
        <v>0</v>
      </c>
      <c r="F56" s="1">
        <v>0</v>
      </c>
      <c r="G56" s="1">
        <v>5</v>
      </c>
      <c r="H56" s="1">
        <v>7</v>
      </c>
      <c r="I56" s="1">
        <v>0</v>
      </c>
      <c r="J56" s="7">
        <f t="shared" si="1"/>
        <v>12</v>
      </c>
      <c r="K56"/>
      <c r="L56"/>
      <c r="M56"/>
      <c r="N56"/>
      <c r="O56"/>
      <c r="P56"/>
    </row>
    <row r="57" spans="1:16" ht="15" x14ac:dyDescent="0.25">
      <c r="A57" t="s">
        <v>122</v>
      </c>
      <c r="B57" t="s">
        <v>11</v>
      </c>
      <c r="C57" s="1">
        <v>19</v>
      </c>
      <c r="D57" s="1">
        <f>0.2*19</f>
        <v>3.8000000000000003</v>
      </c>
      <c r="E57" s="1">
        <v>3</v>
      </c>
      <c r="F57" s="1">
        <v>5</v>
      </c>
      <c r="G57" s="1">
        <v>0</v>
      </c>
      <c r="H57" s="1">
        <v>0</v>
      </c>
      <c r="I57" s="1">
        <v>0</v>
      </c>
      <c r="J57" s="7">
        <f t="shared" si="1"/>
        <v>11.8</v>
      </c>
      <c r="K57"/>
      <c r="L57"/>
      <c r="M57"/>
      <c r="N57"/>
      <c r="O57"/>
      <c r="P57"/>
    </row>
    <row r="58" spans="1:16" ht="15" x14ac:dyDescent="0.25">
      <c r="A58" t="s">
        <v>37</v>
      </c>
      <c r="B58" t="s">
        <v>38</v>
      </c>
      <c r="C58" s="1">
        <v>8</v>
      </c>
      <c r="D58" s="1">
        <f>0.2*8</f>
        <v>1.6</v>
      </c>
      <c r="E58" s="1">
        <v>3</v>
      </c>
      <c r="F58" s="1">
        <v>3</v>
      </c>
      <c r="G58" s="1">
        <v>0</v>
      </c>
      <c r="H58" s="1">
        <v>0</v>
      </c>
      <c r="I58" s="1">
        <v>0</v>
      </c>
      <c r="J58" s="7">
        <f t="shared" si="1"/>
        <v>7.6</v>
      </c>
      <c r="K58"/>
      <c r="L58"/>
      <c r="M58"/>
      <c r="N58"/>
      <c r="O58"/>
      <c r="P58"/>
    </row>
    <row r="59" spans="1:16" ht="15" x14ac:dyDescent="0.25">
      <c r="J59" s="7"/>
    </row>
    <row r="60" spans="1:16" ht="15" x14ac:dyDescent="0.25">
      <c r="A60" s="5" t="s">
        <v>41</v>
      </c>
      <c r="J60" s="7"/>
    </row>
    <row r="61" spans="1:16" ht="15" x14ac:dyDescent="0.25">
      <c r="A61" t="s">
        <v>36</v>
      </c>
      <c r="B61" t="s">
        <v>111</v>
      </c>
      <c r="C61" s="1">
        <v>0</v>
      </c>
      <c r="D61" s="1">
        <v>0</v>
      </c>
      <c r="E61" s="1">
        <v>7</v>
      </c>
      <c r="F61" s="1">
        <v>5</v>
      </c>
      <c r="G61" s="1">
        <v>7</v>
      </c>
      <c r="H61" s="1">
        <v>0</v>
      </c>
      <c r="I61" s="1">
        <v>10</v>
      </c>
      <c r="J61" s="7">
        <f>SUM(D61:I61)</f>
        <v>29</v>
      </c>
    </row>
    <row r="62" spans="1:16" ht="15" x14ac:dyDescent="0.25">
      <c r="A62" t="s">
        <v>39</v>
      </c>
      <c r="B62" t="s">
        <v>10</v>
      </c>
      <c r="C62" s="1">
        <v>34</v>
      </c>
      <c r="D62" s="1">
        <f>0.2*34</f>
        <v>6.8000000000000007</v>
      </c>
      <c r="E62" s="1">
        <v>5</v>
      </c>
      <c r="F62" s="1">
        <v>7</v>
      </c>
      <c r="G62" s="1">
        <v>0</v>
      </c>
      <c r="H62" s="1">
        <v>0</v>
      </c>
      <c r="I62" s="1">
        <v>0</v>
      </c>
      <c r="J62" s="7">
        <f>SUM(D62:I62)</f>
        <v>18.8</v>
      </c>
    </row>
    <row r="63" spans="1:16" ht="15" x14ac:dyDescent="0.25">
      <c r="A63" t="s">
        <v>35</v>
      </c>
      <c r="B63" t="s">
        <v>144</v>
      </c>
      <c r="C63" s="1">
        <v>0</v>
      </c>
      <c r="D63" s="1">
        <v>0</v>
      </c>
      <c r="E63" s="1">
        <v>0</v>
      </c>
      <c r="F63" s="1">
        <v>0</v>
      </c>
      <c r="G63" s="1">
        <v>3</v>
      </c>
      <c r="H63" s="1">
        <v>0</v>
      </c>
      <c r="I63" s="1">
        <v>14</v>
      </c>
      <c r="J63" s="7">
        <f>SUM(D63:I63)</f>
        <v>17</v>
      </c>
      <c r="K63"/>
      <c r="L63"/>
      <c r="M63"/>
      <c r="N63"/>
      <c r="O63"/>
      <c r="P63"/>
    </row>
    <row r="64" spans="1:16" ht="15" x14ac:dyDescent="0.25">
      <c r="A64" t="s">
        <v>122</v>
      </c>
      <c r="B64" t="s">
        <v>11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7</v>
      </c>
      <c r="I64" s="1">
        <v>6</v>
      </c>
      <c r="J64" s="7">
        <f>SUM(D64:I64)</f>
        <v>13</v>
      </c>
      <c r="K64"/>
      <c r="L64"/>
      <c r="M64"/>
      <c r="N64"/>
      <c r="O64"/>
      <c r="P64"/>
    </row>
    <row r="65" spans="1:16" ht="15" x14ac:dyDescent="0.25">
      <c r="A65" t="s">
        <v>150</v>
      </c>
      <c r="B65" t="s">
        <v>111</v>
      </c>
      <c r="C65" s="1">
        <v>0</v>
      </c>
      <c r="D65" s="1">
        <v>0</v>
      </c>
      <c r="E65" s="1">
        <v>0</v>
      </c>
      <c r="F65" s="1">
        <v>0</v>
      </c>
      <c r="G65" s="1">
        <v>3</v>
      </c>
      <c r="H65" s="1">
        <v>3</v>
      </c>
      <c r="I65" s="1">
        <v>6</v>
      </c>
      <c r="J65" s="7">
        <f>SUM(D65:I65)</f>
        <v>12</v>
      </c>
      <c r="K65"/>
      <c r="L65"/>
      <c r="M65"/>
      <c r="N65"/>
      <c r="O65"/>
      <c r="P65"/>
    </row>
    <row r="66" spans="1:16" ht="15" x14ac:dyDescent="0.25">
      <c r="A66" t="s">
        <v>149</v>
      </c>
      <c r="B66" t="s">
        <v>111</v>
      </c>
      <c r="C66" s="1">
        <v>0</v>
      </c>
      <c r="D66" s="1">
        <v>0</v>
      </c>
      <c r="E66" s="1">
        <v>0</v>
      </c>
      <c r="F66" s="1">
        <v>0</v>
      </c>
      <c r="G66" s="1">
        <v>5</v>
      </c>
      <c r="H66" s="1">
        <v>5</v>
      </c>
      <c r="I66" s="1">
        <v>0</v>
      </c>
      <c r="J66" s="7">
        <f>SUM(D66:H66)</f>
        <v>10</v>
      </c>
      <c r="K66"/>
      <c r="L66"/>
      <c r="M66"/>
      <c r="N66"/>
      <c r="O66"/>
      <c r="P66"/>
    </row>
    <row r="67" spans="1:16" ht="15" x14ac:dyDescent="0.25">
      <c r="A67" t="s">
        <v>139</v>
      </c>
      <c r="B67" t="s">
        <v>74</v>
      </c>
      <c r="C67" s="1">
        <v>0</v>
      </c>
      <c r="D67" s="1">
        <v>0</v>
      </c>
      <c r="E67" s="1">
        <v>3</v>
      </c>
      <c r="F67" s="1">
        <v>3</v>
      </c>
      <c r="G67" s="1">
        <v>0</v>
      </c>
      <c r="H67" s="1">
        <v>0</v>
      </c>
      <c r="I67" s="1">
        <v>0</v>
      </c>
      <c r="J67" s="7">
        <f>SUM(D67:I67)</f>
        <v>6</v>
      </c>
      <c r="K67"/>
      <c r="L67"/>
      <c r="M67"/>
      <c r="N67"/>
      <c r="O67"/>
      <c r="P67"/>
    </row>
    <row r="68" spans="1:16" ht="15" x14ac:dyDescent="0.25">
      <c r="A68" t="s">
        <v>37</v>
      </c>
      <c r="B68" t="s">
        <v>38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3</v>
      </c>
      <c r="I68" s="1">
        <v>0</v>
      </c>
      <c r="J68" s="7">
        <f>SUM(D68:H68)</f>
        <v>3</v>
      </c>
      <c r="K68"/>
      <c r="L68"/>
      <c r="M68"/>
      <c r="N68"/>
      <c r="O68"/>
      <c r="P68"/>
    </row>
    <row r="69" spans="1:16" ht="15" x14ac:dyDescent="0.25">
      <c r="J69" s="7"/>
    </row>
    <row r="70" spans="1:16" ht="15" x14ac:dyDescent="0.25">
      <c r="A70" s="5" t="s">
        <v>43</v>
      </c>
      <c r="J70" s="7"/>
    </row>
    <row r="71" spans="1:16" ht="15" x14ac:dyDescent="0.25">
      <c r="A71" t="s">
        <v>39</v>
      </c>
      <c r="B71" t="s">
        <v>10</v>
      </c>
      <c r="C71" s="1">
        <v>0</v>
      </c>
      <c r="D71" s="1">
        <v>0</v>
      </c>
      <c r="E71" s="1">
        <v>5</v>
      </c>
      <c r="F71" s="1">
        <v>7</v>
      </c>
      <c r="G71" s="1">
        <v>7</v>
      </c>
      <c r="H71" s="1">
        <v>7</v>
      </c>
      <c r="I71" s="1">
        <v>14</v>
      </c>
      <c r="J71" s="7">
        <f>SUM(D71:I71)</f>
        <v>40</v>
      </c>
    </row>
    <row r="72" spans="1:16" ht="15" x14ac:dyDescent="0.25">
      <c r="A72" t="s">
        <v>142</v>
      </c>
      <c r="B72" t="s">
        <v>38</v>
      </c>
      <c r="C72" s="1">
        <v>0</v>
      </c>
      <c r="D72" s="1">
        <v>0</v>
      </c>
      <c r="E72" s="1">
        <v>0</v>
      </c>
      <c r="F72" s="1">
        <v>0</v>
      </c>
      <c r="G72" s="1">
        <v>5</v>
      </c>
      <c r="H72" s="1">
        <v>5</v>
      </c>
      <c r="I72" s="1">
        <v>6</v>
      </c>
      <c r="J72" s="7">
        <f>SUM(D72:I72)</f>
        <v>16</v>
      </c>
    </row>
    <row r="73" spans="1:16" ht="15" x14ac:dyDescent="0.25">
      <c r="A73" t="s">
        <v>150</v>
      </c>
      <c r="B73" s="6" t="s">
        <v>10</v>
      </c>
      <c r="C73" s="1">
        <v>0</v>
      </c>
      <c r="D73" s="1">
        <v>0</v>
      </c>
      <c r="E73" s="1">
        <v>0</v>
      </c>
      <c r="F73" s="1">
        <v>0</v>
      </c>
      <c r="G73" s="1">
        <v>3</v>
      </c>
      <c r="H73" s="1">
        <v>3</v>
      </c>
      <c r="I73" s="1">
        <v>10</v>
      </c>
      <c r="J73" s="7">
        <f>SUM(D73:I73)</f>
        <v>16</v>
      </c>
      <c r="K73"/>
      <c r="L73"/>
      <c r="M73"/>
      <c r="N73"/>
      <c r="O73"/>
      <c r="P73"/>
    </row>
    <row r="74" spans="1:16" ht="15" x14ac:dyDescent="0.25">
      <c r="A74" t="s">
        <v>143</v>
      </c>
      <c r="B74" t="s">
        <v>123</v>
      </c>
      <c r="C74" s="1">
        <v>0</v>
      </c>
      <c r="D74" s="1">
        <v>0</v>
      </c>
      <c r="E74" s="1">
        <v>0</v>
      </c>
      <c r="F74" s="1">
        <v>5</v>
      </c>
      <c r="G74" s="1">
        <v>0</v>
      </c>
      <c r="H74" s="1">
        <v>3</v>
      </c>
      <c r="I74" s="1">
        <v>0</v>
      </c>
      <c r="J74" s="7">
        <f>SUM(D74:I74)</f>
        <v>8</v>
      </c>
      <c r="K74"/>
      <c r="L74"/>
      <c r="M74"/>
      <c r="N74"/>
      <c r="O74"/>
      <c r="P74"/>
    </row>
    <row r="75" spans="1:16" ht="15" x14ac:dyDescent="0.25">
      <c r="J75" s="7"/>
    </row>
    <row r="76" spans="1:16" ht="15" x14ac:dyDescent="0.25">
      <c r="A76" s="5" t="s">
        <v>45</v>
      </c>
      <c r="J76" s="7"/>
    </row>
    <row r="77" spans="1:16" ht="15" x14ac:dyDescent="0.25">
      <c r="A77" t="s">
        <v>139</v>
      </c>
      <c r="B77" t="s">
        <v>74</v>
      </c>
      <c r="C77" s="1">
        <v>0</v>
      </c>
      <c r="D77" s="1">
        <v>0</v>
      </c>
      <c r="E77" s="1">
        <v>0</v>
      </c>
      <c r="F77" s="1">
        <v>0</v>
      </c>
      <c r="G77" s="1">
        <v>5</v>
      </c>
      <c r="H77" s="1">
        <v>7</v>
      </c>
      <c r="I77" s="1">
        <v>14</v>
      </c>
      <c r="J77" s="7">
        <f>SUM(D77:I77)</f>
        <v>26</v>
      </c>
    </row>
    <row r="78" spans="1:16" ht="15" x14ac:dyDescent="0.25">
      <c r="A78" t="s">
        <v>118</v>
      </c>
      <c r="B78" t="s">
        <v>74</v>
      </c>
      <c r="C78" s="1">
        <v>15</v>
      </c>
      <c r="D78" s="1">
        <f>0.2*15</f>
        <v>3</v>
      </c>
      <c r="E78" s="1">
        <v>5</v>
      </c>
      <c r="F78" s="1">
        <v>7</v>
      </c>
      <c r="G78" s="1">
        <v>0</v>
      </c>
      <c r="H78" s="1">
        <v>0</v>
      </c>
      <c r="I78" s="1">
        <v>0</v>
      </c>
      <c r="J78" s="7">
        <f>SUM(D78:I78)</f>
        <v>15</v>
      </c>
    </row>
    <row r="79" spans="1:16" ht="15" x14ac:dyDescent="0.25">
      <c r="A79" t="s">
        <v>39</v>
      </c>
      <c r="B79" t="s">
        <v>10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5</v>
      </c>
      <c r="I79" s="1">
        <v>10</v>
      </c>
      <c r="J79" s="7">
        <f>SUM(D79:I79)</f>
        <v>15</v>
      </c>
    </row>
    <row r="80" spans="1:16" ht="15" x14ac:dyDescent="0.25">
      <c r="A80" t="s">
        <v>155</v>
      </c>
      <c r="B80" t="s">
        <v>11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3</v>
      </c>
      <c r="I80" s="1">
        <v>6</v>
      </c>
      <c r="J80" s="7">
        <f>SUM(D80:I80)</f>
        <v>9</v>
      </c>
      <c r="K80"/>
      <c r="L80"/>
      <c r="M80"/>
      <c r="N80"/>
      <c r="O80"/>
      <c r="P80"/>
    </row>
    <row r="81" spans="1:16" ht="15" x14ac:dyDescent="0.25">
      <c r="J81" s="7"/>
    </row>
    <row r="82" spans="1:16" ht="15" x14ac:dyDescent="0.25">
      <c r="A82" s="5" t="s">
        <v>46</v>
      </c>
      <c r="J82" s="7"/>
    </row>
    <row r="83" spans="1:16" ht="15" x14ac:dyDescent="0.25">
      <c r="A83" t="s">
        <v>118</v>
      </c>
      <c r="B83" t="s">
        <v>74</v>
      </c>
      <c r="C83" s="1">
        <v>0</v>
      </c>
      <c r="D83" s="1">
        <v>0</v>
      </c>
      <c r="E83" s="1">
        <v>0</v>
      </c>
      <c r="F83" s="1">
        <v>0</v>
      </c>
      <c r="G83" s="1">
        <v>7</v>
      </c>
      <c r="H83" s="1">
        <v>7</v>
      </c>
      <c r="I83" s="1">
        <v>14</v>
      </c>
      <c r="J83" s="7">
        <f>SUM(D83:I83)</f>
        <v>28</v>
      </c>
    </row>
    <row r="84" spans="1:16" ht="15" x14ac:dyDescent="0.25">
      <c r="A84" t="s">
        <v>112</v>
      </c>
      <c r="B84" t="s">
        <v>109</v>
      </c>
      <c r="C84" s="1">
        <v>0</v>
      </c>
      <c r="D84" s="1">
        <v>0</v>
      </c>
      <c r="E84" s="1">
        <v>0</v>
      </c>
      <c r="F84" s="1">
        <v>0</v>
      </c>
      <c r="G84" s="1">
        <v>5</v>
      </c>
      <c r="H84" s="1">
        <v>5</v>
      </c>
      <c r="I84" s="1">
        <v>10</v>
      </c>
      <c r="J84" s="7">
        <f>SUM(D84:I84)</f>
        <v>20</v>
      </c>
    </row>
    <row r="85" spans="1:16" ht="15" x14ac:dyDescent="0.25">
      <c r="A85" t="s">
        <v>44</v>
      </c>
      <c r="B85" t="s">
        <v>144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3</v>
      </c>
      <c r="I85" s="1">
        <v>6</v>
      </c>
      <c r="J85" s="7">
        <f>SUM(D85:I85)</f>
        <v>9</v>
      </c>
      <c r="K85"/>
      <c r="L85"/>
      <c r="M85"/>
      <c r="N85"/>
      <c r="O85"/>
      <c r="P85"/>
    </row>
    <row r="86" spans="1:16" ht="15" x14ac:dyDescent="0.25">
      <c r="A86" t="s">
        <v>151</v>
      </c>
      <c r="B86" t="s">
        <v>11</v>
      </c>
      <c r="C86" s="1">
        <v>0</v>
      </c>
      <c r="D86" s="1">
        <v>0</v>
      </c>
      <c r="E86" s="1">
        <v>0</v>
      </c>
      <c r="F86" s="1">
        <v>0</v>
      </c>
      <c r="G86" s="1">
        <v>3</v>
      </c>
      <c r="H86" s="1">
        <v>3</v>
      </c>
      <c r="I86" s="1">
        <v>6</v>
      </c>
      <c r="J86" s="7">
        <f>SUM(D86:H86)</f>
        <v>6</v>
      </c>
      <c r="K86"/>
      <c r="L86"/>
      <c r="M86"/>
      <c r="N86"/>
      <c r="O86"/>
      <c r="P86"/>
    </row>
    <row r="87" spans="1:16" ht="15" x14ac:dyDescent="0.25">
      <c r="J87" s="7"/>
    </row>
    <row r="88" spans="1:16" ht="15" x14ac:dyDescent="0.25">
      <c r="A88" s="5" t="s">
        <v>48</v>
      </c>
      <c r="J88" s="7"/>
    </row>
    <row r="89" spans="1:16" ht="15" x14ac:dyDescent="0.25">
      <c r="J89" s="7"/>
    </row>
    <row r="90" spans="1:16" ht="15" x14ac:dyDescent="0.25">
      <c r="A90" s="5" t="s">
        <v>49</v>
      </c>
      <c r="J90" s="7"/>
    </row>
    <row r="91" spans="1:16" ht="15" x14ac:dyDescent="0.25">
      <c r="J91" s="7"/>
    </row>
    <row r="92" spans="1:16" ht="15" x14ac:dyDescent="0.25">
      <c r="A92" s="5" t="s">
        <v>51</v>
      </c>
      <c r="J92" s="7"/>
    </row>
    <row r="93" spans="1:16" ht="15" x14ac:dyDescent="0.25">
      <c r="A93" s="5" t="s">
        <v>52</v>
      </c>
      <c r="J93" s="7"/>
    </row>
    <row r="94" spans="1:16" ht="15" x14ac:dyDescent="0.25">
      <c r="A94" t="s">
        <v>3</v>
      </c>
      <c r="B94" t="s">
        <v>4</v>
      </c>
      <c r="C94" s="1">
        <v>0</v>
      </c>
      <c r="D94" s="1">
        <v>0</v>
      </c>
      <c r="E94" s="1">
        <v>7</v>
      </c>
      <c r="F94" s="1">
        <v>7</v>
      </c>
      <c r="G94" s="1">
        <v>0</v>
      </c>
      <c r="H94" s="1">
        <v>0</v>
      </c>
      <c r="I94" s="1">
        <v>0</v>
      </c>
      <c r="J94" s="7">
        <f>SUM(D94:I94)</f>
        <v>14</v>
      </c>
      <c r="K94"/>
      <c r="L94"/>
      <c r="M94"/>
      <c r="N94"/>
      <c r="O94"/>
      <c r="P94"/>
    </row>
    <row r="95" spans="1:16" ht="15" x14ac:dyDescent="0.25">
      <c r="A95" t="s">
        <v>21</v>
      </c>
      <c r="B95" t="s">
        <v>111</v>
      </c>
      <c r="C95" s="1">
        <v>0</v>
      </c>
      <c r="D95" s="1">
        <v>0</v>
      </c>
      <c r="E95" s="1">
        <v>5</v>
      </c>
      <c r="F95" s="1">
        <v>5</v>
      </c>
      <c r="G95" s="1">
        <v>0</v>
      </c>
      <c r="H95" s="1">
        <v>0</v>
      </c>
      <c r="I95" s="1">
        <v>0</v>
      </c>
      <c r="J95" s="7">
        <f>SUM(D95:F95)</f>
        <v>10</v>
      </c>
      <c r="K95"/>
      <c r="L95"/>
      <c r="M95"/>
      <c r="N95"/>
      <c r="O95"/>
      <c r="P95"/>
    </row>
    <row r="96" spans="1:16" ht="15" x14ac:dyDescent="0.25">
      <c r="J96" s="7"/>
    </row>
    <row r="97" spans="1:16" ht="15" x14ac:dyDescent="0.25">
      <c r="A97" s="5" t="s">
        <v>53</v>
      </c>
      <c r="J97" s="7"/>
    </row>
    <row r="98" spans="1:16" ht="15" x14ac:dyDescent="0.25">
      <c r="J98" s="7"/>
      <c r="P98" s="3"/>
    </row>
    <row r="99" spans="1:16" ht="15" x14ac:dyDescent="0.25">
      <c r="A99" s="5" t="s">
        <v>55</v>
      </c>
      <c r="J99" s="7"/>
    </row>
    <row r="100" spans="1:16" ht="15" x14ac:dyDescent="0.25">
      <c r="A100" t="s">
        <v>24</v>
      </c>
      <c r="B100" t="s">
        <v>9</v>
      </c>
      <c r="C100" s="1">
        <v>7</v>
      </c>
      <c r="D100" s="1">
        <f>0.2*7</f>
        <v>1.4000000000000001</v>
      </c>
      <c r="E100" s="1">
        <v>7</v>
      </c>
      <c r="F100" s="1">
        <v>7</v>
      </c>
      <c r="G100" s="1">
        <v>0</v>
      </c>
      <c r="H100" s="1">
        <v>0</v>
      </c>
      <c r="I100" s="1">
        <v>0</v>
      </c>
      <c r="J100" s="7">
        <f>SUM(D100:F100)</f>
        <v>15.4</v>
      </c>
      <c r="K100"/>
      <c r="L100"/>
      <c r="M100"/>
      <c r="N100"/>
      <c r="O100"/>
      <c r="P100"/>
    </row>
    <row r="101" spans="1:16" ht="15" x14ac:dyDescent="0.25">
      <c r="A101" t="s">
        <v>13</v>
      </c>
      <c r="B101" t="s">
        <v>11</v>
      </c>
      <c r="C101" s="1">
        <v>0</v>
      </c>
      <c r="D101" s="1">
        <v>0</v>
      </c>
      <c r="E101" s="1">
        <v>5</v>
      </c>
      <c r="F101" s="1">
        <v>5</v>
      </c>
      <c r="G101" s="1">
        <v>0</v>
      </c>
      <c r="H101" s="1">
        <v>0</v>
      </c>
      <c r="I101" s="1">
        <v>0</v>
      </c>
      <c r="J101" s="7">
        <f>SUM(D101:F101)</f>
        <v>10</v>
      </c>
      <c r="K101"/>
      <c r="L101"/>
      <c r="M101"/>
      <c r="N101"/>
      <c r="O101"/>
      <c r="P101"/>
    </row>
    <row r="102" spans="1:16" ht="15" x14ac:dyDescent="0.25">
      <c r="J102" s="7"/>
    </row>
    <row r="103" spans="1:16" ht="15" x14ac:dyDescent="0.25">
      <c r="A103" s="5" t="s">
        <v>56</v>
      </c>
      <c r="J103" s="7"/>
    </row>
    <row r="104" spans="1:16" ht="15" x14ac:dyDescent="0.25">
      <c r="A104" t="s">
        <v>19</v>
      </c>
      <c r="B104" t="s">
        <v>4</v>
      </c>
      <c r="C104" s="1">
        <v>0</v>
      </c>
      <c r="D104" s="1">
        <v>0</v>
      </c>
      <c r="E104" s="1">
        <v>5</v>
      </c>
      <c r="F104" s="1">
        <v>5</v>
      </c>
      <c r="G104" s="1">
        <v>0</v>
      </c>
      <c r="H104" s="1">
        <v>0</v>
      </c>
      <c r="I104" s="1">
        <v>0</v>
      </c>
      <c r="J104" s="7">
        <f t="shared" ref="J104" si="2">SUM(D104:F104)</f>
        <v>10</v>
      </c>
      <c r="K104"/>
      <c r="L104"/>
      <c r="M104"/>
      <c r="N104"/>
      <c r="O104"/>
      <c r="P104"/>
    </row>
    <row r="105" spans="1:16" ht="15" x14ac:dyDescent="0.25">
      <c r="J105" s="7"/>
    </row>
    <row r="106" spans="1:16" ht="15" x14ac:dyDescent="0.25">
      <c r="A106" s="5" t="s">
        <v>57</v>
      </c>
      <c r="J106" s="7"/>
    </row>
    <row r="107" spans="1:16" ht="15" x14ac:dyDescent="0.25">
      <c r="A107" s="4" t="s">
        <v>26</v>
      </c>
      <c r="B107" t="s">
        <v>9</v>
      </c>
      <c r="C107" s="1">
        <v>0</v>
      </c>
      <c r="D107" s="1">
        <v>0</v>
      </c>
      <c r="E107" s="1">
        <v>0</v>
      </c>
      <c r="F107" s="1">
        <v>7</v>
      </c>
      <c r="G107" s="1">
        <v>7</v>
      </c>
      <c r="H107" s="1">
        <v>7</v>
      </c>
      <c r="I107" s="1">
        <v>14</v>
      </c>
      <c r="J107" s="7">
        <f>SUM(D107:I107)</f>
        <v>35</v>
      </c>
    </row>
    <row r="108" spans="1:16" ht="15" x14ac:dyDescent="0.25">
      <c r="A108" s="4" t="s">
        <v>19</v>
      </c>
      <c r="B108" t="s">
        <v>144</v>
      </c>
      <c r="C108" s="1">
        <v>0</v>
      </c>
      <c r="D108" s="1">
        <v>0</v>
      </c>
      <c r="E108" s="1">
        <v>0</v>
      </c>
      <c r="F108" s="1">
        <v>0</v>
      </c>
      <c r="G108" s="1">
        <v>5</v>
      </c>
      <c r="H108" s="1">
        <v>5</v>
      </c>
      <c r="I108" s="1">
        <v>10</v>
      </c>
      <c r="J108" s="7">
        <f>SUM(D108:I108)</f>
        <v>20</v>
      </c>
    </row>
    <row r="109" spans="1:16" ht="15" x14ac:dyDescent="0.25">
      <c r="A109" s="4" t="s">
        <v>121</v>
      </c>
      <c r="B109" t="s">
        <v>10</v>
      </c>
      <c r="C109" s="1">
        <v>0</v>
      </c>
      <c r="D109" s="1">
        <v>0</v>
      </c>
      <c r="E109" s="1">
        <v>0</v>
      </c>
      <c r="F109" s="1">
        <v>0</v>
      </c>
      <c r="G109" s="1">
        <v>3</v>
      </c>
      <c r="H109" s="1">
        <v>0</v>
      </c>
      <c r="I109" s="1">
        <v>6</v>
      </c>
      <c r="J109" s="7">
        <f>SUM(D109:I109)</f>
        <v>9</v>
      </c>
    </row>
    <row r="110" spans="1:16" ht="15" x14ac:dyDescent="0.25">
      <c r="J110" s="7"/>
    </row>
    <row r="111" spans="1:16" ht="15" x14ac:dyDescent="0.25">
      <c r="A111" s="5" t="s">
        <v>58</v>
      </c>
      <c r="J111" s="7"/>
    </row>
    <row r="112" spans="1:16" ht="15" x14ac:dyDescent="0.25">
      <c r="A112" t="s">
        <v>22</v>
      </c>
      <c r="B112" t="s">
        <v>23</v>
      </c>
      <c r="C112" s="1">
        <v>0</v>
      </c>
      <c r="D112" s="1">
        <v>0</v>
      </c>
      <c r="E112" s="1">
        <v>7</v>
      </c>
      <c r="F112" s="1">
        <v>0</v>
      </c>
      <c r="G112" s="1">
        <v>0</v>
      </c>
      <c r="H112" s="1">
        <v>5</v>
      </c>
      <c r="I112" s="1">
        <v>14</v>
      </c>
      <c r="J112" s="7">
        <f>SUM(D112:I112)</f>
        <v>26</v>
      </c>
    </row>
    <row r="113" spans="1:16" ht="15" x14ac:dyDescent="0.25">
      <c r="A113" t="s">
        <v>60</v>
      </c>
      <c r="B113" t="s">
        <v>9</v>
      </c>
      <c r="C113" s="1">
        <v>7</v>
      </c>
      <c r="D113" s="1">
        <f>0.2*7</f>
        <v>1.4000000000000001</v>
      </c>
      <c r="E113" s="1">
        <v>0</v>
      </c>
      <c r="F113" s="1">
        <v>7</v>
      </c>
      <c r="G113" s="1">
        <v>0</v>
      </c>
      <c r="H113" s="1">
        <v>0</v>
      </c>
      <c r="I113" s="1">
        <v>10</v>
      </c>
      <c r="J113" s="7">
        <f>SUM(D113:I113)</f>
        <v>18.399999999999999</v>
      </c>
      <c r="K113"/>
      <c r="L113"/>
      <c r="M113"/>
      <c r="N113"/>
      <c r="O113"/>
      <c r="P113"/>
    </row>
    <row r="114" spans="1:16" ht="15" x14ac:dyDescent="0.25">
      <c r="A114" t="s">
        <v>27</v>
      </c>
      <c r="B114" t="s">
        <v>131</v>
      </c>
      <c r="C114" s="1">
        <v>7</v>
      </c>
      <c r="D114" s="1">
        <f>0.2*7</f>
        <v>1.4000000000000001</v>
      </c>
      <c r="E114" s="1">
        <v>5</v>
      </c>
      <c r="F114" s="1">
        <v>5</v>
      </c>
      <c r="G114" s="1">
        <v>0</v>
      </c>
      <c r="H114" s="1">
        <v>0</v>
      </c>
      <c r="I114" s="1">
        <v>6</v>
      </c>
      <c r="J114" s="7">
        <f>SUM(D114:H114)</f>
        <v>11.4</v>
      </c>
      <c r="K114"/>
      <c r="L114"/>
      <c r="M114"/>
      <c r="N114"/>
      <c r="O114"/>
      <c r="P114"/>
    </row>
    <row r="115" spans="1:16" ht="15" x14ac:dyDescent="0.25">
      <c r="J115" s="7"/>
    </row>
    <row r="116" spans="1:16" ht="15" x14ac:dyDescent="0.25">
      <c r="A116" s="5" t="s">
        <v>59</v>
      </c>
      <c r="J116" s="7"/>
    </row>
    <row r="117" spans="1:16" ht="15" x14ac:dyDescent="0.25">
      <c r="J117" s="7"/>
    </row>
    <row r="118" spans="1:16" ht="15" x14ac:dyDescent="0.25">
      <c r="A118" s="5" t="s">
        <v>61</v>
      </c>
      <c r="J118" s="7"/>
    </row>
    <row r="119" spans="1:16" ht="15" x14ac:dyDescent="0.25">
      <c r="J119" s="7"/>
    </row>
    <row r="120" spans="1:16" ht="15" x14ac:dyDescent="0.25">
      <c r="A120" s="5" t="s">
        <v>63</v>
      </c>
      <c r="J120" s="7"/>
    </row>
    <row r="121" spans="1:16" ht="15" x14ac:dyDescent="0.25">
      <c r="J121" s="7"/>
    </row>
    <row r="122" spans="1:16" ht="15" x14ac:dyDescent="0.25">
      <c r="A122" s="5" t="s">
        <v>64</v>
      </c>
      <c r="J122" s="7"/>
    </row>
    <row r="123" spans="1:16" ht="15" x14ac:dyDescent="0.25">
      <c r="J123" s="7"/>
    </row>
    <row r="124" spans="1:16" ht="15" x14ac:dyDescent="0.25">
      <c r="J124" s="7"/>
    </row>
    <row r="125" spans="1:16" ht="15" x14ac:dyDescent="0.25">
      <c r="A125" s="5" t="s">
        <v>65</v>
      </c>
      <c r="J125" s="7"/>
    </row>
    <row r="126" spans="1:16" ht="15" x14ac:dyDescent="0.25">
      <c r="A126" s="5" t="s">
        <v>66</v>
      </c>
      <c r="J126" s="7"/>
    </row>
    <row r="127" spans="1:16" ht="15" x14ac:dyDescent="0.25">
      <c r="A127" s="4" t="s">
        <v>71</v>
      </c>
      <c r="B127" t="s">
        <v>6</v>
      </c>
      <c r="C127" s="1">
        <v>0</v>
      </c>
      <c r="D127" s="1">
        <v>0</v>
      </c>
      <c r="E127" s="1">
        <v>7</v>
      </c>
      <c r="F127" s="1">
        <v>7</v>
      </c>
      <c r="G127" s="1">
        <v>0</v>
      </c>
      <c r="H127" s="1">
        <v>0</v>
      </c>
      <c r="I127" s="1">
        <v>0</v>
      </c>
      <c r="J127" s="7">
        <f>SUM(D127:F127)</f>
        <v>14</v>
      </c>
    </row>
    <row r="128" spans="1:16" ht="15" x14ac:dyDescent="0.25">
      <c r="A128" s="4" t="s">
        <v>37</v>
      </c>
      <c r="B128" t="s">
        <v>38</v>
      </c>
      <c r="C128" s="1">
        <v>0</v>
      </c>
      <c r="D128" s="1">
        <v>0</v>
      </c>
      <c r="E128" s="1">
        <v>5</v>
      </c>
      <c r="F128" s="1">
        <v>5</v>
      </c>
      <c r="G128" s="1">
        <v>0</v>
      </c>
      <c r="H128" s="1">
        <v>0</v>
      </c>
      <c r="I128" s="1">
        <v>0</v>
      </c>
      <c r="J128" s="7">
        <f>SUM(D128:F128)</f>
        <v>10</v>
      </c>
    </row>
    <row r="129" spans="1:16" ht="15" x14ac:dyDescent="0.25">
      <c r="A129" s="5"/>
      <c r="J129" s="7"/>
    </row>
    <row r="130" spans="1:16" ht="15" x14ac:dyDescent="0.25">
      <c r="A130" s="5" t="s">
        <v>67</v>
      </c>
      <c r="J130" s="7"/>
    </row>
    <row r="131" spans="1:16" ht="15" x14ac:dyDescent="0.25">
      <c r="A131" s="4" t="s">
        <v>149</v>
      </c>
      <c r="B131" t="s">
        <v>111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7</v>
      </c>
      <c r="I131" s="1">
        <v>10</v>
      </c>
      <c r="J131" s="7">
        <f>SUM(D131:I131)</f>
        <v>17</v>
      </c>
      <c r="K131"/>
      <c r="L131"/>
      <c r="M131"/>
      <c r="N131"/>
      <c r="O131"/>
      <c r="P131"/>
    </row>
    <row r="132" spans="1:16" ht="15" x14ac:dyDescent="0.25">
      <c r="A132" s="4" t="s">
        <v>37</v>
      </c>
      <c r="B132" t="s">
        <v>38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5</v>
      </c>
      <c r="I132" s="1">
        <v>6</v>
      </c>
      <c r="J132" s="7">
        <f>SUM(D132:I132)</f>
        <v>11</v>
      </c>
      <c r="K132"/>
      <c r="L132"/>
      <c r="M132"/>
      <c r="N132"/>
      <c r="O132"/>
      <c r="P132"/>
    </row>
    <row r="133" spans="1:16" ht="15" x14ac:dyDescent="0.25">
      <c r="A133" s="5"/>
      <c r="J133" s="7"/>
    </row>
    <row r="134" spans="1:16" ht="15" x14ac:dyDescent="0.25">
      <c r="A134" s="5" t="s">
        <v>68</v>
      </c>
      <c r="J134" s="7"/>
    </row>
    <row r="135" spans="1:16" ht="15" x14ac:dyDescent="0.25">
      <c r="J135" s="7"/>
    </row>
    <row r="136" spans="1:16" ht="15" x14ac:dyDescent="0.25">
      <c r="A136" s="5" t="s">
        <v>69</v>
      </c>
      <c r="J136" s="7"/>
    </row>
    <row r="137" spans="1:16" ht="15" x14ac:dyDescent="0.25">
      <c r="J137" s="7"/>
    </row>
    <row r="138" spans="1:16" ht="15" x14ac:dyDescent="0.25">
      <c r="A138" s="5" t="s">
        <v>72</v>
      </c>
      <c r="J138" s="7"/>
    </row>
    <row r="139" spans="1:16" ht="15" x14ac:dyDescent="0.25">
      <c r="A139" t="s">
        <v>124</v>
      </c>
      <c r="B139" t="s">
        <v>6</v>
      </c>
      <c r="C139" s="1">
        <v>0</v>
      </c>
      <c r="D139" s="1">
        <v>0</v>
      </c>
      <c r="E139" s="1">
        <v>5</v>
      </c>
      <c r="F139" s="1">
        <v>5</v>
      </c>
      <c r="G139" s="1">
        <v>0</v>
      </c>
      <c r="H139" s="1">
        <v>7</v>
      </c>
      <c r="I139" s="1">
        <v>0</v>
      </c>
      <c r="J139" s="7">
        <f>SUM(D139:I139)</f>
        <v>17</v>
      </c>
      <c r="K139"/>
      <c r="L139"/>
      <c r="M139"/>
      <c r="N139"/>
      <c r="O139"/>
      <c r="P139"/>
    </row>
    <row r="140" spans="1:16" ht="15" x14ac:dyDescent="0.25">
      <c r="A140" t="s">
        <v>47</v>
      </c>
      <c r="B140" t="s">
        <v>18</v>
      </c>
      <c r="C140" s="1">
        <v>0</v>
      </c>
      <c r="D140" s="1">
        <v>0</v>
      </c>
      <c r="E140" s="1">
        <v>3</v>
      </c>
      <c r="F140" s="1">
        <v>7</v>
      </c>
      <c r="G140" s="1">
        <v>0</v>
      </c>
      <c r="H140" s="1">
        <v>0</v>
      </c>
      <c r="I140" s="1">
        <v>0</v>
      </c>
      <c r="J140" s="7">
        <f>SUM(D140:I140)</f>
        <v>10</v>
      </c>
      <c r="K140"/>
      <c r="L140"/>
      <c r="M140"/>
      <c r="N140"/>
      <c r="O140"/>
      <c r="P140"/>
    </row>
    <row r="141" spans="1:16" ht="15" x14ac:dyDescent="0.25">
      <c r="J141" s="7"/>
    </row>
    <row r="142" spans="1:16" ht="15" x14ac:dyDescent="0.25">
      <c r="A142" s="5" t="s">
        <v>56</v>
      </c>
      <c r="J142" s="7"/>
    </row>
    <row r="143" spans="1:16" ht="15" x14ac:dyDescent="0.25">
      <c r="A143" t="s">
        <v>125</v>
      </c>
      <c r="B143" t="s">
        <v>6</v>
      </c>
      <c r="C143" s="1">
        <v>5</v>
      </c>
      <c r="D143" s="1">
        <f>0.2*5</f>
        <v>1</v>
      </c>
      <c r="E143" s="1">
        <v>7</v>
      </c>
      <c r="F143" s="1">
        <v>5</v>
      </c>
      <c r="G143" s="1">
        <v>7</v>
      </c>
      <c r="H143" s="1">
        <v>7</v>
      </c>
      <c r="I143" s="1">
        <v>14</v>
      </c>
      <c r="J143" s="7">
        <f>SUM(D143:I143)</f>
        <v>41</v>
      </c>
    </row>
    <row r="144" spans="1:16" ht="15" x14ac:dyDescent="0.25">
      <c r="A144" t="s">
        <v>42</v>
      </c>
      <c r="B144" t="s">
        <v>18</v>
      </c>
      <c r="C144" s="1">
        <v>3</v>
      </c>
      <c r="D144" s="1">
        <f>0.2*3</f>
        <v>0.60000000000000009</v>
      </c>
      <c r="E144" s="1">
        <v>0</v>
      </c>
      <c r="F144" s="1">
        <v>7</v>
      </c>
      <c r="G144" s="1">
        <v>3</v>
      </c>
      <c r="H144" s="1">
        <v>5</v>
      </c>
      <c r="I144" s="1">
        <v>6</v>
      </c>
      <c r="J144" s="7">
        <f>SUM(D144:I144)</f>
        <v>21.6</v>
      </c>
      <c r="K144"/>
      <c r="L144"/>
      <c r="M144"/>
      <c r="N144"/>
      <c r="O144"/>
      <c r="P144"/>
    </row>
    <row r="145" spans="1:16" ht="15" x14ac:dyDescent="0.25">
      <c r="A145" t="s">
        <v>152</v>
      </c>
      <c r="B145" t="s">
        <v>74</v>
      </c>
      <c r="C145" s="1">
        <v>0</v>
      </c>
      <c r="D145" s="1">
        <v>0</v>
      </c>
      <c r="E145" s="1">
        <v>0</v>
      </c>
      <c r="F145" s="1">
        <v>0</v>
      </c>
      <c r="G145" s="1">
        <v>5</v>
      </c>
      <c r="H145" s="1">
        <v>3</v>
      </c>
      <c r="I145" s="1">
        <v>10</v>
      </c>
      <c r="J145" s="7">
        <f>SUM(D145:I145)</f>
        <v>18</v>
      </c>
      <c r="K145"/>
      <c r="L145"/>
      <c r="M145"/>
      <c r="N145"/>
      <c r="O145"/>
      <c r="P145"/>
    </row>
    <row r="146" spans="1:16" ht="15" x14ac:dyDescent="0.25">
      <c r="J146" s="7"/>
    </row>
    <row r="147" spans="1:16" ht="15" x14ac:dyDescent="0.25">
      <c r="A147" s="5" t="s">
        <v>57</v>
      </c>
      <c r="J147" s="7"/>
    </row>
    <row r="148" spans="1:16" ht="15" x14ac:dyDescent="0.25">
      <c r="J148" s="7"/>
    </row>
    <row r="149" spans="1:16" ht="15" x14ac:dyDescent="0.25">
      <c r="A149" s="5" t="s">
        <v>58</v>
      </c>
      <c r="J149" s="7"/>
    </row>
    <row r="150" spans="1:16" ht="15" x14ac:dyDescent="0.25">
      <c r="J150" s="7"/>
    </row>
    <row r="151" spans="1:16" ht="15" x14ac:dyDescent="0.25">
      <c r="A151" s="5" t="s">
        <v>59</v>
      </c>
      <c r="J151" s="7"/>
    </row>
    <row r="152" spans="1:16" ht="15" x14ac:dyDescent="0.25">
      <c r="A152" s="4" t="s">
        <v>113</v>
      </c>
      <c r="B152" t="s">
        <v>54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5</v>
      </c>
      <c r="I152" s="1">
        <v>14</v>
      </c>
      <c r="J152" s="7">
        <f>SUM(D152:I152)</f>
        <v>19</v>
      </c>
    </row>
    <row r="153" spans="1:16" ht="15" x14ac:dyDescent="0.25">
      <c r="A153" s="4" t="s">
        <v>50</v>
      </c>
      <c r="B153" t="s">
        <v>40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7</v>
      </c>
      <c r="I153" s="1">
        <v>10</v>
      </c>
      <c r="J153" s="7">
        <f>SUM(D153:I153)</f>
        <v>17</v>
      </c>
    </row>
    <row r="154" spans="1:16" ht="15" x14ac:dyDescent="0.25">
      <c r="J154" s="7"/>
    </row>
    <row r="155" spans="1:16" ht="15" x14ac:dyDescent="0.25">
      <c r="A155" s="5" t="s">
        <v>80</v>
      </c>
      <c r="J155" s="7"/>
    </row>
    <row r="156" spans="1:16" ht="15" x14ac:dyDescent="0.25">
      <c r="A156" s="5"/>
      <c r="J156" s="7"/>
    </row>
    <row r="157" spans="1:16" ht="15" x14ac:dyDescent="0.25">
      <c r="J157" s="7"/>
    </row>
    <row r="158" spans="1:16" ht="15" x14ac:dyDescent="0.25">
      <c r="A158" s="5" t="s">
        <v>81</v>
      </c>
      <c r="J158" s="7"/>
    </row>
    <row r="159" spans="1:16" ht="15" x14ac:dyDescent="0.25">
      <c r="A159" s="5" t="s">
        <v>82</v>
      </c>
      <c r="J159" s="7"/>
    </row>
    <row r="160" spans="1:16" ht="15" x14ac:dyDescent="0.25">
      <c r="A160" s="4" t="s">
        <v>24</v>
      </c>
      <c r="B160" t="s">
        <v>9</v>
      </c>
      <c r="C160" s="1">
        <v>0</v>
      </c>
      <c r="D160" s="1">
        <v>0</v>
      </c>
      <c r="E160" s="1">
        <v>0</v>
      </c>
      <c r="F160" s="1">
        <v>5</v>
      </c>
      <c r="G160" s="1">
        <v>5</v>
      </c>
      <c r="H160" s="1">
        <v>0</v>
      </c>
      <c r="I160" s="1">
        <v>0</v>
      </c>
      <c r="J160" s="7">
        <f>SUM(C160:I160)</f>
        <v>10</v>
      </c>
      <c r="K160"/>
      <c r="L160"/>
      <c r="M160"/>
      <c r="N160"/>
      <c r="O160"/>
      <c r="P160"/>
    </row>
    <row r="161" spans="1:16" ht="15" x14ac:dyDescent="0.25">
      <c r="A161" s="5"/>
      <c r="J161" s="7"/>
    </row>
    <row r="162" spans="1:16" ht="15" x14ac:dyDescent="0.25">
      <c r="A162" s="5" t="s">
        <v>83</v>
      </c>
      <c r="J162" s="7"/>
    </row>
    <row r="163" spans="1:16" ht="15" x14ac:dyDescent="0.25">
      <c r="A163" t="s">
        <v>26</v>
      </c>
      <c r="B163" t="s">
        <v>9</v>
      </c>
      <c r="C163" s="1">
        <v>0</v>
      </c>
      <c r="D163" s="1">
        <v>0</v>
      </c>
      <c r="E163" s="1">
        <v>7</v>
      </c>
      <c r="F163" s="1">
        <v>7</v>
      </c>
      <c r="G163" s="1">
        <v>0</v>
      </c>
      <c r="H163" s="1">
        <v>0</v>
      </c>
      <c r="I163" s="1">
        <v>0</v>
      </c>
      <c r="J163" s="7">
        <f>SUM(D163:F163)</f>
        <v>14</v>
      </c>
      <c r="K163"/>
      <c r="L163"/>
      <c r="M163"/>
      <c r="N163"/>
      <c r="O163"/>
      <c r="P163"/>
    </row>
    <row r="164" spans="1:16" ht="15" x14ac:dyDescent="0.25">
      <c r="A164" t="s">
        <v>84</v>
      </c>
      <c r="B164" t="s">
        <v>74</v>
      </c>
      <c r="C164" s="1">
        <v>17.8</v>
      </c>
      <c r="D164" s="1">
        <f>0.2*17.8</f>
        <v>3.5600000000000005</v>
      </c>
      <c r="E164" s="1">
        <v>5</v>
      </c>
      <c r="F164" s="1">
        <v>3</v>
      </c>
      <c r="G164" s="1">
        <v>0</v>
      </c>
      <c r="H164" s="1">
        <v>0</v>
      </c>
      <c r="I164" s="1">
        <v>0</v>
      </c>
      <c r="J164" s="7">
        <f>SUM(D164:F164)</f>
        <v>11.56</v>
      </c>
      <c r="K164"/>
      <c r="L164"/>
      <c r="M164"/>
      <c r="N164"/>
      <c r="O164"/>
      <c r="P164"/>
    </row>
    <row r="165" spans="1:16" ht="15" x14ac:dyDescent="0.25">
      <c r="J165" s="7"/>
    </row>
    <row r="166" spans="1:16" ht="15" x14ac:dyDescent="0.25">
      <c r="A166" s="5" t="s">
        <v>87</v>
      </c>
      <c r="J166" s="7"/>
    </row>
    <row r="167" spans="1:16" ht="15" x14ac:dyDescent="0.25">
      <c r="A167" t="s">
        <v>88</v>
      </c>
      <c r="B167" t="s">
        <v>18</v>
      </c>
      <c r="C167" s="1">
        <v>43.36</v>
      </c>
      <c r="D167" s="1">
        <f>0.2*43.36</f>
        <v>8.6720000000000006</v>
      </c>
      <c r="E167" s="1">
        <v>7</v>
      </c>
      <c r="F167" s="1">
        <v>7</v>
      </c>
      <c r="G167" s="1">
        <v>0</v>
      </c>
      <c r="H167" s="1">
        <v>3</v>
      </c>
      <c r="I167" s="1">
        <v>10</v>
      </c>
      <c r="J167" s="7">
        <f>SUM(D167:I167)</f>
        <v>35.671999999999997</v>
      </c>
    </row>
    <row r="168" spans="1:16" ht="15" x14ac:dyDescent="0.25">
      <c r="A168" t="s">
        <v>26</v>
      </c>
      <c r="B168" t="s">
        <v>9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3</v>
      </c>
      <c r="I168" s="1">
        <v>14</v>
      </c>
      <c r="J168" s="7">
        <f>SUM(D168:I168)</f>
        <v>17</v>
      </c>
    </row>
    <row r="169" spans="1:16" ht="15" x14ac:dyDescent="0.25">
      <c r="A169" t="s">
        <v>84</v>
      </c>
      <c r="B169" t="s">
        <v>74</v>
      </c>
      <c r="C169" s="1">
        <v>0</v>
      </c>
      <c r="D169" s="1">
        <v>0</v>
      </c>
      <c r="E169" s="1">
        <v>5</v>
      </c>
      <c r="F169" s="1">
        <v>5</v>
      </c>
      <c r="G169" s="1">
        <v>0</v>
      </c>
      <c r="H169" s="1">
        <v>5</v>
      </c>
      <c r="I169" s="1">
        <v>0</v>
      </c>
      <c r="J169" s="7">
        <f>SUM(D169:I169)</f>
        <v>15</v>
      </c>
    </row>
    <row r="170" spans="1:16" ht="15" x14ac:dyDescent="0.25">
      <c r="A170" t="s">
        <v>85</v>
      </c>
      <c r="B170" t="s">
        <v>86</v>
      </c>
      <c r="C170" s="1">
        <v>5.6</v>
      </c>
      <c r="D170" s="1">
        <f>0.2*5.6</f>
        <v>1.1199999999999999</v>
      </c>
      <c r="E170" s="1">
        <v>3</v>
      </c>
      <c r="F170" s="1">
        <v>3</v>
      </c>
      <c r="G170" s="1">
        <v>0</v>
      </c>
      <c r="H170" s="1">
        <v>0</v>
      </c>
      <c r="I170" s="1">
        <v>0</v>
      </c>
      <c r="J170" s="7">
        <f>SUM(D170:I170)</f>
        <v>7.12</v>
      </c>
      <c r="K170"/>
      <c r="L170"/>
      <c r="M170"/>
      <c r="N170"/>
      <c r="O170"/>
      <c r="P170"/>
    </row>
    <row r="171" spans="1:16" ht="15" x14ac:dyDescent="0.25">
      <c r="J171" s="7"/>
    </row>
    <row r="172" spans="1:16" ht="15" x14ac:dyDescent="0.25">
      <c r="A172" s="5" t="s">
        <v>89</v>
      </c>
      <c r="J172" s="7"/>
    </row>
    <row r="173" spans="1:16" ht="15" x14ac:dyDescent="0.25">
      <c r="J173" s="7"/>
    </row>
    <row r="174" spans="1:16" ht="15" x14ac:dyDescent="0.25">
      <c r="A174" s="5" t="s">
        <v>90</v>
      </c>
      <c r="J174" s="7"/>
    </row>
    <row r="175" spans="1:16" ht="15" x14ac:dyDescent="0.25">
      <c r="A175" t="s">
        <v>130</v>
      </c>
      <c r="B175" t="s">
        <v>96</v>
      </c>
      <c r="C175" s="1">
        <v>0</v>
      </c>
      <c r="D175" s="1">
        <v>0</v>
      </c>
      <c r="E175" s="1">
        <v>3</v>
      </c>
      <c r="F175" s="1">
        <v>0</v>
      </c>
      <c r="G175" s="1">
        <v>0</v>
      </c>
      <c r="H175" s="1">
        <v>5</v>
      </c>
      <c r="I175" s="1">
        <v>10</v>
      </c>
      <c r="J175" s="7">
        <f>SUM(D175:I175)</f>
        <v>18</v>
      </c>
    </row>
    <row r="176" spans="1:16" ht="15" x14ac:dyDescent="0.25">
      <c r="A176" t="s">
        <v>92</v>
      </c>
      <c r="B176" t="s">
        <v>9</v>
      </c>
      <c r="C176" s="1">
        <v>19.36</v>
      </c>
      <c r="D176" s="1">
        <f>0.2*19.36</f>
        <v>3.8719999999999999</v>
      </c>
      <c r="E176" s="1">
        <v>7</v>
      </c>
      <c r="F176" s="1">
        <v>7</v>
      </c>
      <c r="G176" s="1">
        <v>0</v>
      </c>
      <c r="H176" s="1">
        <v>0</v>
      </c>
      <c r="I176" s="1">
        <v>0</v>
      </c>
      <c r="J176" s="7">
        <f>SUM(D176:I176)</f>
        <v>17.872</v>
      </c>
      <c r="K176"/>
      <c r="L176"/>
      <c r="M176"/>
      <c r="N176"/>
      <c r="O176"/>
      <c r="P176"/>
    </row>
    <row r="177" spans="1:16" ht="15" x14ac:dyDescent="0.25">
      <c r="A177" t="s">
        <v>91</v>
      </c>
      <c r="B177" t="s">
        <v>40</v>
      </c>
      <c r="C177" s="1">
        <v>15</v>
      </c>
      <c r="D177" s="1">
        <f>0.2*15</f>
        <v>3</v>
      </c>
      <c r="E177" s="1">
        <v>3</v>
      </c>
      <c r="F177" s="1">
        <v>3</v>
      </c>
      <c r="G177" s="1">
        <v>0</v>
      </c>
      <c r="H177" s="1">
        <v>7</v>
      </c>
      <c r="I177" s="1">
        <v>0</v>
      </c>
      <c r="J177" s="7">
        <f>SUM(D177:I177)</f>
        <v>16</v>
      </c>
      <c r="K177"/>
      <c r="L177"/>
      <c r="M177"/>
      <c r="N177"/>
      <c r="O177"/>
      <c r="P177"/>
    </row>
    <row r="178" spans="1:16" ht="15" x14ac:dyDescent="0.25">
      <c r="A178" t="s">
        <v>141</v>
      </c>
      <c r="B178" t="s">
        <v>9</v>
      </c>
      <c r="C178" s="1">
        <v>7.72</v>
      </c>
      <c r="D178" s="1">
        <f>0.2*7.72</f>
        <v>1.544</v>
      </c>
      <c r="E178" s="1">
        <v>5</v>
      </c>
      <c r="F178" s="1">
        <v>5</v>
      </c>
      <c r="G178" s="1">
        <v>0</v>
      </c>
      <c r="H178" s="1">
        <v>0</v>
      </c>
      <c r="I178" s="1">
        <v>0</v>
      </c>
      <c r="J178" s="7">
        <f>SUM(D178:I178)</f>
        <v>11.544</v>
      </c>
      <c r="K178"/>
      <c r="L178"/>
      <c r="M178"/>
      <c r="N178"/>
      <c r="O178"/>
      <c r="P178"/>
    </row>
    <row r="179" spans="1:16" ht="15" x14ac:dyDescent="0.25">
      <c r="J179" s="7"/>
    </row>
    <row r="180" spans="1:16" ht="15" x14ac:dyDescent="0.25">
      <c r="A180" s="5" t="s">
        <v>93</v>
      </c>
      <c r="J180" s="7"/>
    </row>
    <row r="181" spans="1:16" ht="15" x14ac:dyDescent="0.25">
      <c r="A181" t="s">
        <v>148</v>
      </c>
      <c r="B181" t="s">
        <v>109</v>
      </c>
      <c r="C181" s="1">
        <v>0</v>
      </c>
      <c r="D181" s="1">
        <v>0</v>
      </c>
      <c r="E181" s="1">
        <v>0</v>
      </c>
      <c r="F181" s="1">
        <v>5</v>
      </c>
      <c r="G181" s="1">
        <v>7</v>
      </c>
      <c r="H181" s="1">
        <v>7</v>
      </c>
      <c r="I181" s="1">
        <v>10</v>
      </c>
      <c r="J181" s="7">
        <f>SUM(D181:I181)</f>
        <v>29</v>
      </c>
    </row>
    <row r="182" spans="1:16" ht="15" x14ac:dyDescent="0.25">
      <c r="A182" t="s">
        <v>114</v>
      </c>
      <c r="B182" t="s">
        <v>115</v>
      </c>
      <c r="C182" s="1">
        <v>0</v>
      </c>
      <c r="D182" s="1">
        <v>0</v>
      </c>
      <c r="E182" s="1">
        <v>0</v>
      </c>
      <c r="F182" s="1">
        <v>7</v>
      </c>
      <c r="G182" s="1">
        <v>0</v>
      </c>
      <c r="H182" s="1">
        <v>0</v>
      </c>
      <c r="I182" s="1">
        <v>14</v>
      </c>
      <c r="J182" s="7">
        <f>SUM(D182:I182)</f>
        <v>21</v>
      </c>
    </row>
    <row r="183" spans="1:16" ht="15" x14ac:dyDescent="0.25">
      <c r="A183" t="s">
        <v>95</v>
      </c>
      <c r="B183" t="s">
        <v>96</v>
      </c>
      <c r="C183" s="1">
        <v>5</v>
      </c>
      <c r="D183" s="1">
        <f>0.2*5</f>
        <v>1</v>
      </c>
      <c r="E183" s="1">
        <v>5</v>
      </c>
      <c r="F183" s="1">
        <v>3</v>
      </c>
      <c r="G183" s="1">
        <v>0</v>
      </c>
      <c r="H183" s="1">
        <v>5</v>
      </c>
      <c r="I183" s="1">
        <v>6</v>
      </c>
      <c r="J183" s="7">
        <f>SUM(D183:I183)</f>
        <v>20</v>
      </c>
      <c r="K183"/>
      <c r="L183"/>
      <c r="M183"/>
      <c r="N183"/>
      <c r="O183"/>
      <c r="P183"/>
    </row>
    <row r="184" spans="1:16" ht="15" x14ac:dyDescent="0.25">
      <c r="J184" s="7"/>
    </row>
    <row r="185" spans="1:16" ht="15" x14ac:dyDescent="0.25">
      <c r="A185" s="5" t="s">
        <v>94</v>
      </c>
      <c r="J185" s="7"/>
    </row>
    <row r="186" spans="1:16" ht="15" x14ac:dyDescent="0.25">
      <c r="A186" t="s">
        <v>62</v>
      </c>
      <c r="B186" t="s">
        <v>131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7</v>
      </c>
      <c r="I186" s="1">
        <v>14</v>
      </c>
      <c r="J186" s="7">
        <f>SUM(D186:I186)</f>
        <v>21</v>
      </c>
      <c r="K186"/>
      <c r="L186"/>
      <c r="M186"/>
      <c r="N186"/>
      <c r="O186"/>
      <c r="P186"/>
    </row>
    <row r="187" spans="1:16" ht="15" x14ac:dyDescent="0.25">
      <c r="A187" t="s">
        <v>116</v>
      </c>
      <c r="B187" t="s">
        <v>109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5</v>
      </c>
      <c r="I187" s="1">
        <v>10</v>
      </c>
      <c r="J187" s="7">
        <f>SUM(D187:I187)</f>
        <v>15</v>
      </c>
      <c r="K187"/>
      <c r="L187"/>
      <c r="M187"/>
      <c r="N187"/>
      <c r="O187"/>
      <c r="P187"/>
    </row>
    <row r="188" spans="1:16" ht="15" x14ac:dyDescent="0.25">
      <c r="J188" s="7"/>
    </row>
    <row r="189" spans="1:16" ht="15" x14ac:dyDescent="0.25">
      <c r="A189" s="5" t="s">
        <v>97</v>
      </c>
      <c r="J189" s="7"/>
    </row>
    <row r="190" spans="1:16" ht="15" x14ac:dyDescent="0.25">
      <c r="J190" s="7"/>
    </row>
    <row r="191" spans="1:16" ht="15" x14ac:dyDescent="0.25">
      <c r="A191" s="5" t="s">
        <v>98</v>
      </c>
      <c r="J191" s="7"/>
    </row>
    <row r="192" spans="1:16" ht="15" x14ac:dyDescent="0.25">
      <c r="A192" s="5" t="s">
        <v>99</v>
      </c>
      <c r="J192" s="7"/>
    </row>
    <row r="193" spans="1:16" ht="15" x14ac:dyDescent="0.25">
      <c r="J193" s="7"/>
    </row>
    <row r="194" spans="1:16" ht="15" x14ac:dyDescent="0.25">
      <c r="A194" s="5" t="s">
        <v>100</v>
      </c>
      <c r="J194" s="7"/>
    </row>
    <row r="195" spans="1:16" ht="15" x14ac:dyDescent="0.25">
      <c r="J195" s="7"/>
    </row>
    <row r="196" spans="1:16" ht="15" x14ac:dyDescent="0.25">
      <c r="A196" s="5" t="s">
        <v>101</v>
      </c>
      <c r="J196" s="7"/>
    </row>
    <row r="197" spans="1:16" ht="15" x14ac:dyDescent="0.25">
      <c r="A197" t="s">
        <v>47</v>
      </c>
      <c r="B197" t="s">
        <v>18</v>
      </c>
      <c r="C197" s="1">
        <v>0</v>
      </c>
      <c r="D197" s="1">
        <v>0</v>
      </c>
      <c r="E197" s="1">
        <v>5</v>
      </c>
      <c r="F197" s="1">
        <v>5</v>
      </c>
      <c r="G197" s="1">
        <v>5</v>
      </c>
      <c r="H197" s="1">
        <v>5</v>
      </c>
      <c r="I197" s="1">
        <v>10</v>
      </c>
      <c r="J197" s="7">
        <f>SUM(D197:I197)</f>
        <v>30</v>
      </c>
    </row>
    <row r="198" spans="1:16" ht="15" x14ac:dyDescent="0.25">
      <c r="A198" t="s">
        <v>124</v>
      </c>
      <c r="B198" t="s">
        <v>6</v>
      </c>
      <c r="C198" s="1">
        <v>0</v>
      </c>
      <c r="D198" s="1">
        <v>0</v>
      </c>
      <c r="E198" s="1">
        <v>0</v>
      </c>
      <c r="F198" s="1">
        <v>0</v>
      </c>
      <c r="G198" s="1">
        <v>7</v>
      </c>
      <c r="H198" s="1">
        <v>7</v>
      </c>
      <c r="I198" s="1">
        <v>14</v>
      </c>
      <c r="J198" s="7">
        <f>SUM(D198:I198)</f>
        <v>28</v>
      </c>
    </row>
    <row r="199" spans="1:16" ht="15" x14ac:dyDescent="0.25">
      <c r="A199" t="s">
        <v>70</v>
      </c>
      <c r="B199" t="s">
        <v>40</v>
      </c>
      <c r="C199" s="1">
        <v>7</v>
      </c>
      <c r="D199" s="1">
        <f>0.2*7</f>
        <v>1.4000000000000001</v>
      </c>
      <c r="E199" s="1">
        <v>7</v>
      </c>
      <c r="F199" s="1">
        <v>3</v>
      </c>
      <c r="G199" s="1">
        <v>0</v>
      </c>
      <c r="H199" s="1">
        <v>3</v>
      </c>
      <c r="I199" s="1">
        <v>6</v>
      </c>
      <c r="J199" s="7">
        <f>SUM(D199:I199)</f>
        <v>20.399999999999999</v>
      </c>
      <c r="K199"/>
      <c r="L199"/>
      <c r="M199"/>
      <c r="N199"/>
      <c r="O199"/>
      <c r="P199"/>
    </row>
    <row r="200" spans="1:16" ht="15" x14ac:dyDescent="0.25">
      <c r="A200" t="s">
        <v>132</v>
      </c>
      <c r="B200" t="s">
        <v>18</v>
      </c>
      <c r="C200" s="1">
        <v>0</v>
      </c>
      <c r="D200" s="1">
        <v>0</v>
      </c>
      <c r="E200" s="1">
        <v>3</v>
      </c>
      <c r="F200" s="1">
        <v>3</v>
      </c>
      <c r="G200" s="1">
        <v>0</v>
      </c>
      <c r="H200" s="1">
        <v>0</v>
      </c>
      <c r="I200" s="1">
        <v>0</v>
      </c>
      <c r="J200" s="7">
        <f>SUM(D200:I200)</f>
        <v>6</v>
      </c>
      <c r="K200"/>
      <c r="L200"/>
      <c r="M200"/>
      <c r="N200"/>
      <c r="O200"/>
      <c r="P200"/>
    </row>
    <row r="201" spans="1:16" ht="15" x14ac:dyDescent="0.25">
      <c r="J201" s="7"/>
    </row>
    <row r="202" spans="1:16" ht="15" x14ac:dyDescent="0.25">
      <c r="A202" s="8" t="s">
        <v>102</v>
      </c>
      <c r="J202" s="7"/>
    </row>
    <row r="203" spans="1:16" ht="15" x14ac:dyDescent="0.25">
      <c r="A203" t="s">
        <v>77</v>
      </c>
      <c r="B203" t="s">
        <v>7</v>
      </c>
      <c r="C203" s="1">
        <v>27</v>
      </c>
      <c r="D203" s="1">
        <f>0.2*27</f>
        <v>5.4</v>
      </c>
      <c r="E203" s="1">
        <v>7</v>
      </c>
      <c r="F203" s="1">
        <v>7</v>
      </c>
      <c r="G203" s="1">
        <v>7</v>
      </c>
      <c r="H203" s="1">
        <v>5</v>
      </c>
      <c r="I203" s="1">
        <v>14</v>
      </c>
      <c r="J203" s="7">
        <f>SUM(D203:I203)</f>
        <v>45.4</v>
      </c>
    </row>
    <row r="204" spans="1:16" ht="15" x14ac:dyDescent="0.25">
      <c r="A204" t="s">
        <v>125</v>
      </c>
      <c r="B204" t="s">
        <v>6</v>
      </c>
      <c r="C204" s="1">
        <v>0</v>
      </c>
      <c r="D204" s="1">
        <v>0</v>
      </c>
      <c r="E204" s="1">
        <v>3</v>
      </c>
      <c r="F204" s="1">
        <v>0</v>
      </c>
      <c r="G204" s="1">
        <v>5</v>
      </c>
      <c r="H204" s="1">
        <v>7</v>
      </c>
      <c r="I204" s="1">
        <v>10</v>
      </c>
      <c r="J204" s="7">
        <f>SUM(D204:I204)</f>
        <v>25</v>
      </c>
    </row>
    <row r="205" spans="1:16" ht="15" x14ac:dyDescent="0.25">
      <c r="A205" t="s">
        <v>73</v>
      </c>
      <c r="B205" t="s">
        <v>74</v>
      </c>
      <c r="C205" s="1">
        <v>0</v>
      </c>
      <c r="D205" s="1">
        <v>0</v>
      </c>
      <c r="E205" s="1">
        <v>5</v>
      </c>
      <c r="F205" s="1">
        <v>0</v>
      </c>
      <c r="G205" s="1">
        <v>0</v>
      </c>
      <c r="H205" s="1">
        <v>3</v>
      </c>
      <c r="I205" s="1">
        <v>6</v>
      </c>
      <c r="J205" s="7">
        <f>SUM(D205:I205)</f>
        <v>14</v>
      </c>
      <c r="K205"/>
      <c r="L205"/>
      <c r="M205"/>
      <c r="N205"/>
      <c r="O205"/>
      <c r="P205"/>
    </row>
    <row r="206" spans="1:16" ht="15" x14ac:dyDescent="0.25">
      <c r="A206" t="s">
        <v>75</v>
      </c>
      <c r="B206" t="s">
        <v>76</v>
      </c>
      <c r="C206" s="1">
        <v>6</v>
      </c>
      <c r="D206" s="1">
        <f>0.2*6</f>
        <v>1.2000000000000002</v>
      </c>
      <c r="E206" s="1">
        <v>0</v>
      </c>
      <c r="F206" s="1">
        <v>5</v>
      </c>
      <c r="G206" s="1">
        <v>3</v>
      </c>
      <c r="H206" s="1">
        <v>0</v>
      </c>
      <c r="I206" s="1">
        <v>0</v>
      </c>
      <c r="J206" s="7">
        <f>SUM(D206:I206)</f>
        <v>9.1999999999999993</v>
      </c>
      <c r="K206"/>
      <c r="L206"/>
      <c r="M206"/>
      <c r="N206"/>
      <c r="O206"/>
      <c r="P206"/>
    </row>
    <row r="207" spans="1:16" ht="15" x14ac:dyDescent="0.25">
      <c r="J207" s="7"/>
    </row>
    <row r="208" spans="1:16" ht="15" x14ac:dyDescent="0.25">
      <c r="A208" s="5" t="s">
        <v>104</v>
      </c>
      <c r="J208" s="7"/>
    </row>
    <row r="209" spans="1:16" ht="15" x14ac:dyDescent="0.25">
      <c r="A209" t="s">
        <v>119</v>
      </c>
      <c r="B209" t="s">
        <v>38</v>
      </c>
      <c r="C209" s="1">
        <v>13</v>
      </c>
      <c r="D209" s="1">
        <f>0.2*13</f>
        <v>2.6</v>
      </c>
      <c r="E209" s="1">
        <v>7</v>
      </c>
      <c r="F209" s="1">
        <v>5</v>
      </c>
      <c r="G209" s="1">
        <v>3</v>
      </c>
      <c r="H209" s="1">
        <v>0</v>
      </c>
      <c r="I209" s="1">
        <v>14</v>
      </c>
      <c r="J209" s="7">
        <f t="shared" ref="J209:J214" si="3">SUM(D209:I209)</f>
        <v>31.6</v>
      </c>
    </row>
    <row r="210" spans="1:16" ht="15" x14ac:dyDescent="0.25">
      <c r="A210" t="s">
        <v>128</v>
      </c>
      <c r="B210" t="s">
        <v>105</v>
      </c>
      <c r="C210" s="1">
        <v>21</v>
      </c>
      <c r="D210" s="1">
        <f>0.2*21</f>
        <v>4.2</v>
      </c>
      <c r="E210" s="1">
        <v>0</v>
      </c>
      <c r="F210" s="1">
        <v>3</v>
      </c>
      <c r="G210" s="1">
        <v>7</v>
      </c>
      <c r="H210" s="1">
        <v>3</v>
      </c>
      <c r="I210" s="1">
        <v>0</v>
      </c>
      <c r="J210" s="7">
        <f t="shared" si="3"/>
        <v>17.2</v>
      </c>
    </row>
    <row r="211" spans="1:16" ht="15" x14ac:dyDescent="0.25">
      <c r="A211" t="s">
        <v>103</v>
      </c>
      <c r="B211" t="s">
        <v>109</v>
      </c>
      <c r="C211" s="1">
        <v>0</v>
      </c>
      <c r="D211" s="1">
        <v>0</v>
      </c>
      <c r="E211" s="1">
        <v>0</v>
      </c>
      <c r="F211" s="1">
        <v>0</v>
      </c>
      <c r="G211" s="1">
        <v>5</v>
      </c>
      <c r="H211" s="1">
        <v>0</v>
      </c>
      <c r="I211" s="1">
        <v>10</v>
      </c>
      <c r="J211" s="7">
        <f t="shared" si="3"/>
        <v>15</v>
      </c>
      <c r="K211"/>
      <c r="L211"/>
      <c r="M211"/>
      <c r="N211"/>
      <c r="O211"/>
      <c r="P211"/>
    </row>
    <row r="212" spans="1:16" ht="15" x14ac:dyDescent="0.25">
      <c r="A212" t="s">
        <v>78</v>
      </c>
      <c r="B212" t="s">
        <v>74</v>
      </c>
      <c r="C212" s="1">
        <v>0</v>
      </c>
      <c r="D212" s="1">
        <v>0</v>
      </c>
      <c r="E212" s="1">
        <v>5</v>
      </c>
      <c r="F212" s="1">
        <v>7</v>
      </c>
      <c r="G212" s="1">
        <v>0</v>
      </c>
      <c r="H212" s="1">
        <v>0</v>
      </c>
      <c r="I212" s="1">
        <v>0</v>
      </c>
      <c r="J212" s="7">
        <f t="shared" si="3"/>
        <v>12</v>
      </c>
      <c r="K212"/>
      <c r="L212"/>
      <c r="M212"/>
      <c r="N212"/>
      <c r="O212"/>
      <c r="P212"/>
    </row>
    <row r="213" spans="1:16" ht="15" x14ac:dyDescent="0.25">
      <c r="A213" t="s">
        <v>75</v>
      </c>
      <c r="B213" t="s">
        <v>76</v>
      </c>
      <c r="C213" s="1">
        <v>5</v>
      </c>
      <c r="D213" s="1">
        <f>0.2*5</f>
        <v>1</v>
      </c>
      <c r="E213" s="1">
        <v>0</v>
      </c>
      <c r="F213" s="1">
        <v>0</v>
      </c>
      <c r="G213" s="1">
        <v>3</v>
      </c>
      <c r="H213" s="1">
        <v>5</v>
      </c>
      <c r="I213" s="1">
        <v>0</v>
      </c>
      <c r="J213" s="7">
        <f t="shared" si="3"/>
        <v>9</v>
      </c>
      <c r="K213"/>
      <c r="L213"/>
      <c r="M213"/>
      <c r="N213"/>
      <c r="O213"/>
      <c r="P213"/>
    </row>
    <row r="214" spans="1:16" ht="15" x14ac:dyDescent="0.25">
      <c r="A214" t="s">
        <v>133</v>
      </c>
      <c r="B214" t="s">
        <v>96</v>
      </c>
      <c r="C214" s="1">
        <v>0</v>
      </c>
      <c r="D214" s="1">
        <v>0</v>
      </c>
      <c r="E214" s="1">
        <v>3</v>
      </c>
      <c r="F214" s="1">
        <v>0</v>
      </c>
      <c r="G214" s="1">
        <v>0</v>
      </c>
      <c r="H214" s="1">
        <v>0</v>
      </c>
      <c r="I214" s="1">
        <v>6</v>
      </c>
      <c r="J214" s="7">
        <f t="shared" si="3"/>
        <v>9</v>
      </c>
      <c r="K214"/>
      <c r="L214"/>
      <c r="M214"/>
      <c r="N214"/>
      <c r="O214"/>
      <c r="P214"/>
    </row>
    <row r="215" spans="1:16" ht="15" x14ac:dyDescent="0.25">
      <c r="J215" s="7"/>
    </row>
    <row r="216" spans="1:16" ht="15" x14ac:dyDescent="0.25">
      <c r="A216" s="5" t="s">
        <v>106</v>
      </c>
      <c r="J216" s="7"/>
    </row>
    <row r="217" spans="1:16" ht="15" x14ac:dyDescent="0.25">
      <c r="A217" t="s">
        <v>78</v>
      </c>
      <c r="B217" t="s">
        <v>74</v>
      </c>
      <c r="C217" s="1">
        <v>21</v>
      </c>
      <c r="D217" s="1">
        <f>0.2*21</f>
        <v>4.2</v>
      </c>
      <c r="E217" s="1">
        <v>7</v>
      </c>
      <c r="F217" s="1">
        <v>5</v>
      </c>
      <c r="G217" s="1">
        <v>0</v>
      </c>
      <c r="H217" s="1">
        <v>0</v>
      </c>
      <c r="I217" s="1">
        <v>14</v>
      </c>
      <c r="J217" s="7">
        <f>SUM(D217:I217)</f>
        <v>30.2</v>
      </c>
      <c r="K217"/>
      <c r="L217"/>
      <c r="M217"/>
      <c r="N217"/>
      <c r="O217"/>
      <c r="P217"/>
    </row>
    <row r="218" spans="1:16" ht="15" x14ac:dyDescent="0.25">
      <c r="J218" s="7"/>
    </row>
    <row r="219" spans="1:16" ht="15" x14ac:dyDescent="0.25">
      <c r="A219" s="5" t="s">
        <v>107</v>
      </c>
      <c r="J219" s="7"/>
    </row>
    <row r="220" spans="1:16" ht="15" x14ac:dyDescent="0.25">
      <c r="A220" t="s">
        <v>79</v>
      </c>
      <c r="B220" t="s">
        <v>9</v>
      </c>
      <c r="C220" s="1">
        <v>5</v>
      </c>
      <c r="D220" s="1">
        <f>0.2*5</f>
        <v>1</v>
      </c>
      <c r="E220" s="1">
        <v>5</v>
      </c>
      <c r="F220" s="1">
        <v>7</v>
      </c>
      <c r="G220" s="1">
        <v>0</v>
      </c>
      <c r="H220" s="1">
        <v>0</v>
      </c>
      <c r="I220" s="1">
        <v>14</v>
      </c>
      <c r="J220" s="7">
        <f>SUM(D220:I220)</f>
        <v>27</v>
      </c>
    </row>
    <row r="221" spans="1:16" ht="15" x14ac:dyDescent="0.25">
      <c r="A221" t="s">
        <v>126</v>
      </c>
      <c r="B221" t="s">
        <v>123</v>
      </c>
      <c r="C221" s="1">
        <v>0</v>
      </c>
      <c r="D221" s="1">
        <v>0</v>
      </c>
      <c r="E221" s="1">
        <v>7</v>
      </c>
      <c r="F221" s="1">
        <v>5</v>
      </c>
      <c r="G221" s="1">
        <v>0</v>
      </c>
      <c r="H221" s="1">
        <v>5</v>
      </c>
      <c r="I221" s="1">
        <v>10</v>
      </c>
      <c r="J221" s="7">
        <f>SUM(D221:I221)</f>
        <v>27</v>
      </c>
    </row>
    <row r="222" spans="1:16" ht="15" x14ac:dyDescent="0.25">
      <c r="J222" s="7"/>
    </row>
    <row r="223" spans="1:16" ht="15" x14ac:dyDescent="0.25">
      <c r="A223" s="5" t="s">
        <v>108</v>
      </c>
      <c r="J223" s="7"/>
    </row>
    <row r="224" spans="1:16" ht="15" x14ac:dyDescent="0.25">
      <c r="J224" s="7"/>
      <c r="K224"/>
      <c r="L224"/>
      <c r="M224"/>
      <c r="N224"/>
      <c r="O224"/>
      <c r="P224"/>
    </row>
    <row r="225" spans="10:10" ht="15" x14ac:dyDescent="0.25">
      <c r="J225" s="7"/>
    </row>
    <row r="226" spans="10:10" ht="15" x14ac:dyDescent="0.25">
      <c r="J226" s="7"/>
    </row>
    <row r="227" spans="10:10" ht="15" x14ac:dyDescent="0.25">
      <c r="J227" s="7"/>
    </row>
    <row r="228" spans="10:10" ht="15" x14ac:dyDescent="0.25">
      <c r="J228" s="7"/>
    </row>
    <row r="229" spans="10:10" ht="15" x14ac:dyDescent="0.25">
      <c r="J229" s="7"/>
    </row>
  </sheetData>
  <sortState ref="A202:J206">
    <sortCondition descending="1" ref="J203"/>
  </sortState>
  <phoneticPr fontId="7" type="noConversion"/>
  <pageMargins left="0" right="0" top="0.39409448818897641" bottom="0.39409448818897641" header="0" footer="0"/>
  <pageSetup paperSize="9" scale="52" orientation="portrait" r:id="rId1"/>
  <headerFooter>
    <oddHeader>&amp;C&amp;A</oddHeader>
    <oddFooter>&amp;CSivu &amp;P</oddFooter>
  </headerFooter>
  <rowBreaks count="4" manualBreakCount="4">
    <brk id="54" max="16383" man="1"/>
    <brk id="111" max="16383" man="1"/>
    <brk id="154" max="16383" man="1"/>
    <brk id="203" max="16383" man="1"/>
  </rowBreaks>
  <colBreaks count="1" manualBreakCount="1">
    <brk id="16" max="1048575" man="1"/>
  </colBreaks>
  <ignoredErrors>
    <ignoredError sqref="J94:J95 J104 J163 J127:J128 J12 J101 J107:J108 J186:J187 J50 J56 J61 J63:J65 J68 J131:J132 J139:J140 J24 J4:J7 J28 J30:J31 J34:J36 J40 J109 J175 J181:J182 J71:J74 J145 J152:J153 J15:J19 J197:J200 J221 J77:J80 J83:J86 J211:J212 J214 J168:J169 J112 J204:J205" formulaRange="1"/>
    <ignoredError sqref="J144" formula="1"/>
    <ignoredError sqref="J66:J67 J29" formula="1" formulaRange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F14" sqref="F14"/>
    </sheetView>
  </sheetViews>
  <sheetFormatPr defaultRowHeight="14.25" x14ac:dyDescent="0.2"/>
  <cols>
    <col min="1" max="1" width="32.875" customWidth="1"/>
    <col min="2" max="2" width="12.125" customWidth="1"/>
    <col min="3" max="3" width="13.625" customWidth="1"/>
    <col min="4" max="5" width="13.375" customWidth="1"/>
  </cols>
  <sheetData>
    <row r="1" spans="1:5" ht="18.75" x14ac:dyDescent="0.3">
      <c r="A1" s="9" t="s">
        <v>157</v>
      </c>
    </row>
    <row r="3" spans="1:5" ht="15" x14ac:dyDescent="0.25">
      <c r="B3" s="3" t="s">
        <v>158</v>
      </c>
      <c r="C3" s="3" t="s">
        <v>159</v>
      </c>
      <c r="D3" s="3" t="s">
        <v>160</v>
      </c>
      <c r="E3" s="3" t="s">
        <v>161</v>
      </c>
    </row>
    <row r="4" spans="1:5" ht="15" x14ac:dyDescent="0.25">
      <c r="A4" s="10" t="s">
        <v>9</v>
      </c>
      <c r="B4" s="11">
        <v>5</v>
      </c>
      <c r="C4" s="11">
        <v>3</v>
      </c>
      <c r="D4" s="11">
        <v>1</v>
      </c>
      <c r="E4" s="12">
        <v>53</v>
      </c>
    </row>
    <row r="5" spans="1:5" ht="15" x14ac:dyDescent="0.25">
      <c r="A5" s="10" t="s">
        <v>111</v>
      </c>
      <c r="B5" s="11">
        <v>6</v>
      </c>
      <c r="C5" s="11">
        <v>2</v>
      </c>
      <c r="D5" s="11"/>
      <c r="E5" s="12">
        <v>52</v>
      </c>
    </row>
    <row r="6" spans="1:5" ht="15" x14ac:dyDescent="0.25">
      <c r="A6" s="10" t="s">
        <v>6</v>
      </c>
      <c r="B6" s="11">
        <v>4</v>
      </c>
      <c r="C6" s="11">
        <v>4</v>
      </c>
      <c r="D6" s="11"/>
      <c r="E6" s="12">
        <v>48</v>
      </c>
    </row>
    <row r="7" spans="1:5" x14ac:dyDescent="0.2">
      <c r="A7" t="s">
        <v>74</v>
      </c>
      <c r="B7" s="1">
        <v>4</v>
      </c>
      <c r="C7" s="1">
        <v>2</v>
      </c>
      <c r="D7" s="1">
        <v>3</v>
      </c>
      <c r="E7" s="1">
        <v>47</v>
      </c>
    </row>
    <row r="8" spans="1:5" x14ac:dyDescent="0.2">
      <c r="A8" t="s">
        <v>10</v>
      </c>
      <c r="B8" s="1">
        <v>2</v>
      </c>
      <c r="C8" s="1">
        <v>4</v>
      </c>
      <c r="D8" s="1">
        <v>4</v>
      </c>
      <c r="E8" s="1">
        <v>46</v>
      </c>
    </row>
    <row r="9" spans="1:5" x14ac:dyDescent="0.2">
      <c r="A9" t="s">
        <v>4</v>
      </c>
      <c r="B9" s="1">
        <v>2</v>
      </c>
      <c r="C9" s="1">
        <v>2</v>
      </c>
      <c r="D9" s="1">
        <v>2</v>
      </c>
      <c r="E9" s="1">
        <v>30</v>
      </c>
    </row>
    <row r="10" spans="1:5" x14ac:dyDescent="0.2">
      <c r="A10" t="s">
        <v>18</v>
      </c>
      <c r="B10" s="1">
        <v>2</v>
      </c>
      <c r="C10" s="1">
        <v>2</v>
      </c>
      <c r="D10" s="1"/>
      <c r="E10" s="1">
        <v>24</v>
      </c>
    </row>
    <row r="11" spans="1:5" x14ac:dyDescent="0.2">
      <c r="A11" t="s">
        <v>38</v>
      </c>
      <c r="B11" s="1">
        <v>1</v>
      </c>
      <c r="C11" s="1">
        <v>3</v>
      </c>
      <c r="D11" s="1"/>
      <c r="E11" s="1">
        <v>22</v>
      </c>
    </row>
    <row r="12" spans="1:5" x14ac:dyDescent="0.2">
      <c r="A12" t="s">
        <v>40</v>
      </c>
      <c r="B12" s="1">
        <v>1</v>
      </c>
      <c r="C12" s="1">
        <v>1</v>
      </c>
      <c r="D12" s="1">
        <v>3</v>
      </c>
      <c r="E12" s="1">
        <v>21</v>
      </c>
    </row>
    <row r="13" spans="1:5" x14ac:dyDescent="0.2">
      <c r="A13" t="s">
        <v>109</v>
      </c>
      <c r="B13" s="1">
        <v>1</v>
      </c>
      <c r="C13" s="1">
        <v>2</v>
      </c>
      <c r="D13" s="1">
        <v>1</v>
      </c>
      <c r="E13" s="1">
        <v>20</v>
      </c>
    </row>
    <row r="14" spans="1:5" x14ac:dyDescent="0.2">
      <c r="A14" t="s">
        <v>131</v>
      </c>
      <c r="B14" s="1">
        <v>1</v>
      </c>
      <c r="C14" s="1">
        <v>1</v>
      </c>
      <c r="D14" s="1">
        <v>2</v>
      </c>
      <c r="E14" s="1">
        <v>18</v>
      </c>
    </row>
    <row r="15" spans="1:5" x14ac:dyDescent="0.2">
      <c r="A15" t="s">
        <v>11</v>
      </c>
      <c r="B15" s="1">
        <v>1</v>
      </c>
      <c r="C15" s="1">
        <v>1</v>
      </c>
      <c r="D15" s="1">
        <v>1</v>
      </c>
      <c r="E15" s="1">
        <v>15</v>
      </c>
    </row>
    <row r="16" spans="1:5" x14ac:dyDescent="0.2">
      <c r="A16" t="s">
        <v>96</v>
      </c>
      <c r="B16" s="1">
        <v>1</v>
      </c>
      <c r="C16" s="1"/>
      <c r="D16" s="1">
        <v>1</v>
      </c>
      <c r="E16" s="1">
        <v>10</v>
      </c>
    </row>
    <row r="17" spans="1:5" x14ac:dyDescent="0.2">
      <c r="A17" t="s">
        <v>115</v>
      </c>
      <c r="B17" s="1"/>
      <c r="C17" s="1">
        <v>2</v>
      </c>
      <c r="D17" s="1"/>
      <c r="E17" s="1">
        <v>10</v>
      </c>
    </row>
    <row r="18" spans="1:5" x14ac:dyDescent="0.2">
      <c r="A18" t="s">
        <v>23</v>
      </c>
      <c r="B18" s="1">
        <v>1</v>
      </c>
      <c r="C18" s="1"/>
      <c r="D18" s="1"/>
      <c r="E18" s="1">
        <v>7</v>
      </c>
    </row>
    <row r="19" spans="1:5" x14ac:dyDescent="0.2">
      <c r="A19" t="s">
        <v>54</v>
      </c>
      <c r="B19" s="1">
        <v>1</v>
      </c>
      <c r="C19" s="1"/>
      <c r="D19" s="1"/>
      <c r="E19" s="1">
        <v>7</v>
      </c>
    </row>
    <row r="20" spans="1:5" x14ac:dyDescent="0.2">
      <c r="A20" t="s">
        <v>7</v>
      </c>
      <c r="B20" s="1">
        <v>1</v>
      </c>
      <c r="E20" s="1">
        <v>7</v>
      </c>
    </row>
    <row r="21" spans="1:5" x14ac:dyDescent="0.2">
      <c r="A21" t="s">
        <v>123</v>
      </c>
      <c r="C21" s="1">
        <v>1</v>
      </c>
      <c r="E21" s="1">
        <v>5</v>
      </c>
    </row>
    <row r="22" spans="1:5" x14ac:dyDescent="0.2">
      <c r="A22" t="s">
        <v>16</v>
      </c>
      <c r="B22" s="1"/>
      <c r="C22" s="1"/>
      <c r="D22" s="1">
        <v>1</v>
      </c>
      <c r="E22" s="1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Sarjoittain</vt:lpstr>
      <vt:lpstr>Liigasaeuratilasto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 Ojanen</cp:lastModifiedBy>
  <cp:revision>2</cp:revision>
  <cp:lastPrinted>2014-11-30T14:12:42Z</cp:lastPrinted>
  <dcterms:created xsi:type="dcterms:W3CDTF">2014-04-01T11:11:13Z</dcterms:created>
  <dcterms:modified xsi:type="dcterms:W3CDTF">2015-12-11T08:19:29Z</dcterms:modified>
</cp:coreProperties>
</file>