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iitta\Pictures\Saved Pictures\Valokuvat 2024\Kahvakuula\"/>
    </mc:Choice>
  </mc:AlternateContent>
  <xr:revisionPtr revIDLastSave="0" documentId="8_{8E67A015-BA48-42CC-850E-8512C3D7A686}" xr6:coauthVersionLast="47" xr6:coauthVersionMax="47" xr10:uidLastSave="{00000000-0000-0000-0000-000000000000}"/>
  <bookViews>
    <workbookView xWindow="390" yWindow="390" windowWidth="18735" windowHeight="10560" xr2:uid="{00000000-000D-0000-FFFF-FFFF00000000}"/>
  </bookViews>
  <sheets>
    <sheet name="Taul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1" l="1"/>
  <c r="D61" i="1"/>
  <c r="J60" i="1"/>
  <c r="D60" i="1"/>
  <c r="J56" i="1"/>
  <c r="D56" i="1"/>
  <c r="J55" i="1"/>
  <c r="D55" i="1"/>
  <c r="J52" i="1"/>
  <c r="D52" i="1"/>
  <c r="J51" i="1"/>
  <c r="D51" i="1"/>
  <c r="J50" i="1"/>
  <c r="D50" i="1"/>
  <c r="J49" i="1"/>
  <c r="D49" i="1"/>
  <c r="J46" i="1"/>
  <c r="D46" i="1"/>
  <c r="J38" i="1"/>
  <c r="D38" i="1"/>
  <c r="J37" i="1"/>
  <c r="D37" i="1"/>
  <c r="J34" i="1"/>
  <c r="D34" i="1"/>
  <c r="J31" i="1"/>
  <c r="D31" i="1"/>
  <c r="J30" i="1"/>
  <c r="D30" i="1"/>
  <c r="J27" i="1"/>
  <c r="D27" i="1"/>
  <c r="J26" i="1"/>
  <c r="D26" i="1"/>
  <c r="J25" i="1"/>
  <c r="D25" i="1"/>
  <c r="J24" i="1"/>
  <c r="D24" i="1"/>
  <c r="J23" i="1"/>
  <c r="D23" i="1"/>
  <c r="J19" i="1"/>
  <c r="D19" i="1"/>
  <c r="J18" i="1"/>
  <c r="D18" i="1"/>
  <c r="J17" i="1"/>
  <c r="D17" i="1"/>
  <c r="J14" i="1"/>
  <c r="D14" i="1"/>
  <c r="J11" i="1"/>
  <c r="D11" i="1"/>
  <c r="D6" i="1"/>
</calcChain>
</file>

<file path=xl/sharedStrings.xml><?xml version="1.0" encoding="utf-8"?>
<sst xmlns="http://schemas.openxmlformats.org/spreadsheetml/2006/main" count="80" uniqueCount="58">
  <si>
    <t>KAHVAKUULAURHEILUN PUOLIMARATON SM 8.3.2025 Sumiainen</t>
  </si>
  <si>
    <t>Nimi</t>
  </si>
  <si>
    <t>Syntymäaika</t>
  </si>
  <si>
    <t>Ikä vuosina 
tänä vuonna</t>
  </si>
  <si>
    <t>Kehon-
paino, kg</t>
  </si>
  <si>
    <t>Seura</t>
  </si>
  <si>
    <t>Kuulan
paino, kg</t>
  </si>
  <si>
    <t>Toistot</t>
  </si>
  <si>
    <t xml:space="preserve">Kerroin </t>
  </si>
  <si>
    <t>Pisteet</t>
  </si>
  <si>
    <t>Nuoret</t>
  </si>
  <si>
    <t>OALC</t>
  </si>
  <si>
    <t>Salli Merisalo</t>
  </si>
  <si>
    <t>LiftMeUp</t>
  </si>
  <si>
    <t>NAISET, avoin</t>
  </si>
  <si>
    <t>Työntö tuplilla</t>
  </si>
  <si>
    <t>Heidi Aarra</t>
  </si>
  <si>
    <t>Oulun Karateseura</t>
  </si>
  <si>
    <t>SE</t>
  </si>
  <si>
    <t>OAJ</t>
  </si>
  <si>
    <t>Riikka Viiala</t>
  </si>
  <si>
    <t>Tampereen Pyrintö</t>
  </si>
  <si>
    <t>Jaana Juvani</t>
  </si>
  <si>
    <t>Taina Riihmäki</t>
  </si>
  <si>
    <t>Lohjan Kahvakuulaurheilijat</t>
  </si>
  <si>
    <t>Terhi Ahonen</t>
  </si>
  <si>
    <t>Konneveden Urheilijat</t>
  </si>
  <si>
    <t>Tempaus</t>
  </si>
  <si>
    <t>Suvi Muittari</t>
  </si>
  <si>
    <t>Äänekosken Huima</t>
  </si>
  <si>
    <t>Taija Merisalo</t>
  </si>
  <si>
    <t>Sari Repo</t>
  </si>
  <si>
    <t>SumKu</t>
  </si>
  <si>
    <t>Puolitempaus</t>
  </si>
  <si>
    <t>Ulla Luukkainen</t>
  </si>
  <si>
    <t>LC</t>
  </si>
  <si>
    <t>Mari Kuukkanen</t>
  </si>
  <si>
    <t>OALC, veteraanit</t>
  </si>
  <si>
    <t>Marja-Liisa Vihavainen</t>
  </si>
  <si>
    <t>Leena Tulla</t>
  </si>
  <si>
    <t>MIEHET</t>
  </si>
  <si>
    <t>Työntö, OAJ</t>
  </si>
  <si>
    <t>Jani Nurmenniemi</t>
  </si>
  <si>
    <t>Lapuan Ponnistus</t>
  </si>
  <si>
    <t>Tuomas Ovaska</t>
  </si>
  <si>
    <t>Team Atletic</t>
  </si>
  <si>
    <t>Aleksi Tuhkanen</t>
  </si>
  <si>
    <t>Hyvinkään Ryhti</t>
  </si>
  <si>
    <t>Niilo Kehus</t>
  </si>
  <si>
    <t>SKK</t>
  </si>
  <si>
    <t>Hannu Rintaluoma</t>
  </si>
  <si>
    <t>Kauhajoen Karhu</t>
  </si>
  <si>
    <t>Nurmenniemi Jani</t>
  </si>
  <si>
    <t>Sipponen Jani</t>
  </si>
  <si>
    <t>Suomen Kahvakuula</t>
  </si>
  <si>
    <t>Janne Suhonen</t>
  </si>
  <si>
    <t>Team Athletic</t>
  </si>
  <si>
    <t>Kimmo Partanen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</si>
</sst>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4" fontId="2" fillId="0" borderId="0" xfId="0" applyNumberFormat="1" applyFont="1"/>
    <xf numFmtId="0" fontId="3" fillId="0" borderId="0" xfId="0" applyFont="1" applyAlignment="1">
      <alignment horizontal="right"/>
    </xf>
    <xf numFmtId="2" fontId="2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5703125" defaultRowHeight="15" customHeight="1" x14ac:dyDescent="0.25"/>
  <cols>
    <col min="1" max="1" width="7.5703125" customWidth="1"/>
    <col min="2" max="2" width="14.5703125" customWidth="1"/>
    <col min="3" max="3" width="0.42578125" customWidth="1"/>
    <col min="4" max="4" width="7.85546875" customWidth="1"/>
    <col min="5" max="5" width="7.7109375" customWidth="1"/>
    <col min="6" max="6" width="17" customWidth="1"/>
    <col min="7" max="7" width="9" customWidth="1"/>
    <col min="8" max="26" width="7.5703125" customWidth="1"/>
  </cols>
  <sheetData>
    <row r="1" spans="1:26" ht="1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3" t="s">
        <v>1</v>
      </c>
      <c r="C3" s="3" t="s">
        <v>2</v>
      </c>
      <c r="D3" s="4" t="s">
        <v>3</v>
      </c>
      <c r="E3" s="4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3" t="s">
        <v>10</v>
      </c>
      <c r="B4" s="2"/>
      <c r="C4" s="2"/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3" t="s">
        <v>11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3">
        <v>1</v>
      </c>
      <c r="B6" s="2" t="s">
        <v>12</v>
      </c>
      <c r="C6" s="5">
        <v>41154</v>
      </c>
      <c r="D6" s="2">
        <f>2025-2012</f>
        <v>13</v>
      </c>
      <c r="E6" s="2"/>
      <c r="F6" s="2" t="s">
        <v>13</v>
      </c>
      <c r="G6" s="2">
        <v>6</v>
      </c>
      <c r="H6" s="2">
        <v>178</v>
      </c>
      <c r="I6" s="2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3" t="s">
        <v>14</v>
      </c>
      <c r="B8" s="6"/>
      <c r="C8" s="6"/>
      <c r="D8" s="6"/>
      <c r="E8" s="6"/>
      <c r="F8" s="6"/>
      <c r="G8" s="2"/>
      <c r="H8" s="2"/>
      <c r="I8" s="2"/>
      <c r="J8" s="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3" t="s">
        <v>15</v>
      </c>
      <c r="B10" s="2"/>
      <c r="C10" s="2"/>
      <c r="D10" s="2"/>
      <c r="E10" s="2"/>
      <c r="F10" s="2"/>
      <c r="G10" s="2"/>
      <c r="H10" s="2"/>
      <c r="I10" s="2"/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3">
        <v>1</v>
      </c>
      <c r="B11" s="2" t="s">
        <v>16</v>
      </c>
      <c r="C11" s="5">
        <v>27948</v>
      </c>
      <c r="D11" s="2">
        <f>2025-1976</f>
        <v>49</v>
      </c>
      <c r="E11" s="7">
        <v>61.8</v>
      </c>
      <c r="F11" s="2" t="s">
        <v>17</v>
      </c>
      <c r="G11" s="2">
        <v>12</v>
      </c>
      <c r="H11" s="2">
        <v>310</v>
      </c>
      <c r="I11" s="2">
        <v>1.63</v>
      </c>
      <c r="J11" s="3">
        <f>H11*I11</f>
        <v>505.29999999999995</v>
      </c>
      <c r="K11" s="3" t="s">
        <v>18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3"/>
      <c r="B12" s="2"/>
      <c r="C12" s="2"/>
      <c r="D12" s="2"/>
      <c r="E12" s="7"/>
      <c r="F12" s="2"/>
      <c r="G12" s="2"/>
      <c r="H12" s="2"/>
      <c r="I12" s="2"/>
      <c r="J12" s="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3" t="s">
        <v>19</v>
      </c>
      <c r="B13" s="2"/>
      <c r="C13" s="2"/>
      <c r="D13" s="2"/>
      <c r="E13" s="7"/>
      <c r="F13" s="2"/>
      <c r="G13" s="2"/>
      <c r="H13" s="2"/>
      <c r="I13" s="2"/>
      <c r="J13" s="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3">
        <v>1</v>
      </c>
      <c r="B14" s="2" t="s">
        <v>20</v>
      </c>
      <c r="C14" s="5">
        <v>31036</v>
      </c>
      <c r="D14" s="2">
        <f>2025-1984</f>
        <v>41</v>
      </c>
      <c r="E14" s="7">
        <v>58</v>
      </c>
      <c r="F14" s="2" t="s">
        <v>21</v>
      </c>
      <c r="G14" s="2">
        <v>18</v>
      </c>
      <c r="H14" s="2">
        <v>538</v>
      </c>
      <c r="I14" s="2">
        <v>2.77</v>
      </c>
      <c r="J14" s="3">
        <f>H14*I14</f>
        <v>1490.26</v>
      </c>
      <c r="K14" s="3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3"/>
      <c r="B15" s="2"/>
      <c r="C15" s="2"/>
      <c r="D15" s="2"/>
      <c r="E15" s="7"/>
      <c r="F15" s="2"/>
      <c r="G15" s="2"/>
      <c r="H15" s="2"/>
      <c r="I15" s="2"/>
      <c r="J15" s="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3" t="s">
        <v>11</v>
      </c>
      <c r="B16" s="2"/>
      <c r="C16" s="2"/>
      <c r="D16" s="2"/>
      <c r="E16" s="7"/>
      <c r="F16" s="2"/>
      <c r="G16" s="2"/>
      <c r="H16" s="2"/>
      <c r="I16" s="2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3">
        <v>1</v>
      </c>
      <c r="B17" s="2" t="s">
        <v>22</v>
      </c>
      <c r="C17" s="5">
        <v>32439</v>
      </c>
      <c r="D17" s="2">
        <f>2025-1988</f>
        <v>37</v>
      </c>
      <c r="E17" s="7">
        <v>67.2</v>
      </c>
      <c r="F17" s="2" t="s">
        <v>17</v>
      </c>
      <c r="G17" s="2">
        <v>18</v>
      </c>
      <c r="H17" s="2">
        <v>329</v>
      </c>
      <c r="I17" s="2">
        <v>2.77</v>
      </c>
      <c r="J17" s="3">
        <f t="shared" ref="J17:J19" si="0">H17*I17</f>
        <v>911.33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3">
        <v>2</v>
      </c>
      <c r="B18" s="2" t="s">
        <v>23</v>
      </c>
      <c r="C18" s="5">
        <v>24403</v>
      </c>
      <c r="D18" s="2">
        <f>2025-1966</f>
        <v>59</v>
      </c>
      <c r="E18" s="7">
        <v>95.35</v>
      </c>
      <c r="F18" s="2" t="s">
        <v>24</v>
      </c>
      <c r="G18" s="2">
        <v>18</v>
      </c>
      <c r="H18" s="2">
        <v>289</v>
      </c>
      <c r="I18" s="2">
        <v>2.77</v>
      </c>
      <c r="J18" s="3">
        <f t="shared" si="0"/>
        <v>800.53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3">
        <v>3</v>
      </c>
      <c r="B19" s="2" t="s">
        <v>25</v>
      </c>
      <c r="C19" s="5">
        <v>26548</v>
      </c>
      <c r="D19" s="2">
        <f>2025-1972</f>
        <v>53</v>
      </c>
      <c r="E19" s="7">
        <v>72.5</v>
      </c>
      <c r="F19" s="2" t="s">
        <v>26</v>
      </c>
      <c r="G19" s="2">
        <v>16</v>
      </c>
      <c r="H19" s="2">
        <v>332</v>
      </c>
      <c r="I19" s="2">
        <v>2.37</v>
      </c>
      <c r="J19" s="3">
        <f t="shared" si="0"/>
        <v>786.84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3"/>
      <c r="B20" s="2"/>
      <c r="C20" s="2"/>
      <c r="D20" s="2"/>
      <c r="E20" s="7"/>
      <c r="F20" s="2"/>
      <c r="G20" s="2"/>
      <c r="H20" s="2"/>
      <c r="I20" s="2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3"/>
      <c r="B21" s="2"/>
      <c r="C21" s="2"/>
      <c r="D21" s="2"/>
      <c r="E21" s="7"/>
      <c r="F21" s="2"/>
      <c r="G21" s="2"/>
      <c r="H21" s="2"/>
      <c r="I21" s="2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3" t="s">
        <v>27</v>
      </c>
      <c r="B22" s="2"/>
      <c r="C22" s="2"/>
      <c r="D22" s="2"/>
      <c r="E22" s="7"/>
      <c r="F22" s="2"/>
      <c r="G22" s="2"/>
      <c r="H22" s="2"/>
      <c r="I22" s="2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3">
        <v>1</v>
      </c>
      <c r="B23" s="2" t="s">
        <v>28</v>
      </c>
      <c r="C23" s="5">
        <v>35902</v>
      </c>
      <c r="D23" s="2">
        <f>2025-1998</f>
        <v>27</v>
      </c>
      <c r="E23" s="7">
        <v>68.55</v>
      </c>
      <c r="F23" s="2" t="s">
        <v>29</v>
      </c>
      <c r="G23" s="2">
        <v>24</v>
      </c>
      <c r="H23" s="2">
        <v>421</v>
      </c>
      <c r="I23" s="2">
        <v>4.2</v>
      </c>
      <c r="J23" s="3">
        <f t="shared" ref="J23:J27" si="1">H23*I23</f>
        <v>1768.2</v>
      </c>
      <c r="K23" s="3" t="s">
        <v>18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3">
        <v>2</v>
      </c>
      <c r="B24" s="2" t="s">
        <v>30</v>
      </c>
      <c r="C24" s="5">
        <v>29401</v>
      </c>
      <c r="D24" s="2">
        <f>2025-1980</f>
        <v>45</v>
      </c>
      <c r="E24" s="7">
        <v>75.099999999999994</v>
      </c>
      <c r="F24" s="2" t="s">
        <v>13</v>
      </c>
      <c r="G24" s="2">
        <v>20</v>
      </c>
      <c r="H24" s="2">
        <v>428</v>
      </c>
      <c r="I24" s="2">
        <v>3.22</v>
      </c>
      <c r="J24" s="3">
        <f t="shared" si="1"/>
        <v>1378.16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3">
        <v>3</v>
      </c>
      <c r="B25" s="2" t="s">
        <v>20</v>
      </c>
      <c r="C25" s="5">
        <v>31036</v>
      </c>
      <c r="D25" s="2">
        <f>2025-1984</f>
        <v>41</v>
      </c>
      <c r="E25" s="7">
        <v>58</v>
      </c>
      <c r="F25" s="2" t="s">
        <v>21</v>
      </c>
      <c r="G25" s="2">
        <v>18</v>
      </c>
      <c r="H25" s="2">
        <v>480</v>
      </c>
      <c r="I25" s="2">
        <v>2.77</v>
      </c>
      <c r="J25" s="3">
        <f t="shared" si="1"/>
        <v>1329.6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3">
        <v>4</v>
      </c>
      <c r="B26" s="2" t="s">
        <v>16</v>
      </c>
      <c r="C26" s="5">
        <v>27948</v>
      </c>
      <c r="D26" s="2">
        <f>2025-1976</f>
        <v>49</v>
      </c>
      <c r="E26" s="7">
        <v>61.8</v>
      </c>
      <c r="F26" s="2" t="s">
        <v>17</v>
      </c>
      <c r="G26" s="2">
        <v>18</v>
      </c>
      <c r="H26" s="2">
        <v>390</v>
      </c>
      <c r="I26" s="2">
        <v>2.77</v>
      </c>
      <c r="J26" s="3">
        <f t="shared" si="1"/>
        <v>1080.3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3">
        <v>5</v>
      </c>
      <c r="B27" s="2" t="s">
        <v>31</v>
      </c>
      <c r="C27" s="5">
        <v>30780</v>
      </c>
      <c r="D27" s="2">
        <f>2025-1984</f>
        <v>41</v>
      </c>
      <c r="E27" s="7">
        <v>59.65</v>
      </c>
      <c r="F27" s="2" t="s">
        <v>32</v>
      </c>
      <c r="G27" s="2">
        <v>14</v>
      </c>
      <c r="H27" s="2">
        <v>497</v>
      </c>
      <c r="I27" s="2">
        <v>1.98</v>
      </c>
      <c r="J27" s="3">
        <f t="shared" si="1"/>
        <v>984.06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3"/>
      <c r="B28" s="2"/>
      <c r="C28" s="2"/>
      <c r="D28" s="2"/>
      <c r="E28" s="7"/>
      <c r="F28" s="2"/>
      <c r="G28" s="2"/>
      <c r="H28" s="2"/>
      <c r="I28" s="2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3" t="s">
        <v>33</v>
      </c>
      <c r="B29" s="2"/>
      <c r="C29" s="2"/>
      <c r="D29" s="2"/>
      <c r="E29" s="7"/>
      <c r="F29" s="2"/>
      <c r="G29" s="2"/>
      <c r="H29" s="2"/>
      <c r="I29" s="2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3">
        <v>1</v>
      </c>
      <c r="B30" s="2" t="s">
        <v>34</v>
      </c>
      <c r="C30" s="5">
        <v>30127</v>
      </c>
      <c r="D30" s="2">
        <f>2025-1982</f>
        <v>43</v>
      </c>
      <c r="E30" s="7">
        <v>81.5</v>
      </c>
      <c r="F30" s="2" t="s">
        <v>32</v>
      </c>
      <c r="G30" s="2">
        <v>18</v>
      </c>
      <c r="H30" s="2">
        <v>408</v>
      </c>
      <c r="I30" s="2">
        <v>2.77</v>
      </c>
      <c r="J30" s="3">
        <f t="shared" ref="J30:J31" si="2">H30*I30</f>
        <v>1130.1600000000001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3">
        <v>2</v>
      </c>
      <c r="B31" s="2" t="s">
        <v>25</v>
      </c>
      <c r="C31" s="5">
        <v>26548</v>
      </c>
      <c r="D31" s="2">
        <f>2025-1972</f>
        <v>53</v>
      </c>
      <c r="E31" s="7">
        <v>72.5</v>
      </c>
      <c r="F31" s="2" t="s">
        <v>26</v>
      </c>
      <c r="G31" s="2">
        <v>14</v>
      </c>
      <c r="H31" s="2">
        <v>518</v>
      </c>
      <c r="I31" s="2">
        <v>1.98</v>
      </c>
      <c r="J31" s="3">
        <f t="shared" si="2"/>
        <v>1025.6400000000001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3"/>
      <c r="B32" s="2"/>
      <c r="C32" s="2"/>
      <c r="D32" s="2"/>
      <c r="E32" s="7"/>
      <c r="F32" s="2"/>
      <c r="G32" s="2"/>
      <c r="H32" s="2"/>
      <c r="I32" s="2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3" t="s">
        <v>35</v>
      </c>
      <c r="B33" s="2"/>
      <c r="C33" s="2"/>
      <c r="D33" s="2"/>
      <c r="E33" s="7"/>
      <c r="F33" s="2"/>
      <c r="G33" s="2"/>
      <c r="H33" s="2"/>
      <c r="I33" s="2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3">
        <v>1</v>
      </c>
      <c r="B34" s="2" t="s">
        <v>36</v>
      </c>
      <c r="C34" s="5">
        <v>32121</v>
      </c>
      <c r="D34" s="2">
        <f>2025-1987</f>
        <v>38</v>
      </c>
      <c r="E34" s="7">
        <v>132.6</v>
      </c>
      <c r="F34" s="2" t="s">
        <v>29</v>
      </c>
      <c r="G34" s="2">
        <v>14</v>
      </c>
      <c r="H34" s="2">
        <v>152</v>
      </c>
      <c r="I34" s="2">
        <v>1.98</v>
      </c>
      <c r="J34" s="3">
        <f>H34*I34</f>
        <v>300.95999999999998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3"/>
      <c r="B35" s="2"/>
      <c r="C35" s="2"/>
      <c r="D35" s="2"/>
      <c r="E35" s="7"/>
      <c r="F35" s="2"/>
      <c r="G35" s="2"/>
      <c r="H35" s="2"/>
      <c r="I35" s="2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3" t="s">
        <v>37</v>
      </c>
      <c r="B36" s="2"/>
      <c r="C36" s="2"/>
      <c r="D36" s="2"/>
      <c r="E36" s="7"/>
      <c r="F36" s="2"/>
      <c r="G36" s="2"/>
      <c r="H36" s="2"/>
      <c r="I36" s="2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3">
        <v>1</v>
      </c>
      <c r="B37" s="2" t="s">
        <v>38</v>
      </c>
      <c r="C37" s="5">
        <v>20596</v>
      </c>
      <c r="D37" s="2">
        <f t="shared" ref="D37:D38" si="3">2025-1956</f>
        <v>69</v>
      </c>
      <c r="E37" s="7">
        <v>65</v>
      </c>
      <c r="F37" s="2" t="s">
        <v>32</v>
      </c>
      <c r="G37" s="2">
        <v>10</v>
      </c>
      <c r="H37" s="2">
        <v>329</v>
      </c>
      <c r="I37" s="2">
        <v>1.3</v>
      </c>
      <c r="J37" s="3">
        <f t="shared" ref="J37:J38" si="4">H37*I37</f>
        <v>427.7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3">
        <v>2</v>
      </c>
      <c r="B38" s="2" t="s">
        <v>39</v>
      </c>
      <c r="C38" s="5">
        <v>20478</v>
      </c>
      <c r="D38" s="2">
        <f t="shared" si="3"/>
        <v>69</v>
      </c>
      <c r="E38" s="7">
        <v>54.3</v>
      </c>
      <c r="F38" s="2" t="s">
        <v>32</v>
      </c>
      <c r="G38" s="2">
        <v>10</v>
      </c>
      <c r="H38" s="2">
        <v>257</v>
      </c>
      <c r="I38" s="2">
        <v>1.3</v>
      </c>
      <c r="J38" s="3">
        <f t="shared" si="4"/>
        <v>334.1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5">
      <c r="A39" s="3"/>
      <c r="B39" s="2"/>
      <c r="C39" s="2"/>
      <c r="D39" s="2"/>
      <c r="E39" s="7"/>
      <c r="F39" s="2"/>
      <c r="G39" s="2"/>
      <c r="H39" s="2"/>
      <c r="I39" s="2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.5" customHeight="1" x14ac:dyDescent="0.25">
      <c r="A40" s="3"/>
      <c r="B40" s="2"/>
      <c r="C40" s="2"/>
      <c r="D40" s="2"/>
      <c r="E40" s="7"/>
      <c r="F40" s="2"/>
      <c r="G40" s="2"/>
      <c r="H40" s="2"/>
      <c r="I40" s="2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.5" customHeight="1" x14ac:dyDescent="0.25">
      <c r="A41" s="3"/>
      <c r="B41" s="2"/>
      <c r="C41" s="2"/>
      <c r="D41" s="2"/>
      <c r="E41" s="7"/>
      <c r="F41" s="2"/>
      <c r="G41" s="2"/>
      <c r="H41" s="2"/>
      <c r="I41" s="2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3"/>
      <c r="B42" s="2"/>
      <c r="C42" s="2"/>
      <c r="D42" s="2"/>
      <c r="E42" s="7"/>
      <c r="F42" s="2"/>
      <c r="G42" s="2"/>
      <c r="H42" s="2"/>
      <c r="I42" s="2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3" t="s">
        <v>40</v>
      </c>
      <c r="B43" s="2"/>
      <c r="C43" s="2"/>
      <c r="D43" s="2"/>
      <c r="E43" s="7"/>
      <c r="F43" s="2"/>
      <c r="G43" s="2"/>
      <c r="H43" s="2"/>
      <c r="I43" s="2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7"/>
      <c r="F44" s="2"/>
      <c r="G44" s="2"/>
      <c r="H44" s="2"/>
      <c r="I44" s="2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3" t="s">
        <v>41</v>
      </c>
      <c r="B45" s="2"/>
      <c r="C45" s="2"/>
      <c r="D45" s="2"/>
      <c r="E45" s="7"/>
      <c r="F45" s="2"/>
      <c r="G45" s="2"/>
      <c r="H45" s="2"/>
      <c r="I45" s="2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>
        <v>1</v>
      </c>
      <c r="B46" s="2" t="s">
        <v>42</v>
      </c>
      <c r="C46" s="5">
        <v>29147</v>
      </c>
      <c r="D46" s="2">
        <f>2025-1979</f>
        <v>46</v>
      </c>
      <c r="E46" s="7">
        <v>112.6</v>
      </c>
      <c r="F46" s="2" t="s">
        <v>43</v>
      </c>
      <c r="G46" s="2">
        <v>20</v>
      </c>
      <c r="H46" s="2">
        <v>461</v>
      </c>
      <c r="I46" s="2">
        <v>3.22</v>
      </c>
      <c r="J46" s="3">
        <f>H46*I46</f>
        <v>1484.42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7"/>
      <c r="F47" s="2"/>
      <c r="G47" s="2"/>
      <c r="H47" s="2"/>
      <c r="I47" s="2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3" t="s">
        <v>35</v>
      </c>
      <c r="B48" s="2"/>
      <c r="C48" s="2"/>
      <c r="D48" s="2"/>
      <c r="E48" s="7"/>
      <c r="F48" s="2"/>
      <c r="G48" s="2"/>
      <c r="H48" s="2"/>
      <c r="I48" s="2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>
        <v>1</v>
      </c>
      <c r="B49" s="2" t="s">
        <v>44</v>
      </c>
      <c r="C49" s="5">
        <v>31627</v>
      </c>
      <c r="D49" s="2">
        <f t="shared" ref="D49:D50" si="5">2025-1986</f>
        <v>39</v>
      </c>
      <c r="E49" s="7">
        <v>114.25</v>
      </c>
      <c r="F49" s="2" t="s">
        <v>45</v>
      </c>
      <c r="G49" s="2">
        <v>20</v>
      </c>
      <c r="H49" s="2">
        <v>285</v>
      </c>
      <c r="I49" s="2">
        <v>3.22</v>
      </c>
      <c r="J49" s="3">
        <f t="shared" ref="J49:J52" si="6">H49*I49</f>
        <v>917.7</v>
      </c>
      <c r="K49" s="3" t="s">
        <v>18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>
        <v>2</v>
      </c>
      <c r="B50" s="2" t="s">
        <v>46</v>
      </c>
      <c r="C50" s="5">
        <v>31541</v>
      </c>
      <c r="D50" s="2">
        <f t="shared" si="5"/>
        <v>39</v>
      </c>
      <c r="E50" s="7">
        <v>82.3</v>
      </c>
      <c r="F50" s="2" t="s">
        <v>47</v>
      </c>
      <c r="G50" s="2">
        <v>20</v>
      </c>
      <c r="H50" s="2">
        <v>260</v>
      </c>
      <c r="I50" s="2">
        <v>3.22</v>
      </c>
      <c r="J50" s="3">
        <f t="shared" si="6"/>
        <v>837.2</v>
      </c>
      <c r="K50" s="3" t="s">
        <v>18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>
        <v>3</v>
      </c>
      <c r="B51" s="2" t="s">
        <v>48</v>
      </c>
      <c r="C51" s="5">
        <v>34084</v>
      </c>
      <c r="D51" s="2">
        <f>2025-1993</f>
        <v>32</v>
      </c>
      <c r="E51" s="7">
        <v>84.15</v>
      </c>
      <c r="F51" s="2" t="s">
        <v>49</v>
      </c>
      <c r="G51" s="2">
        <v>16</v>
      </c>
      <c r="H51" s="2">
        <v>233</v>
      </c>
      <c r="I51" s="2">
        <v>2.37</v>
      </c>
      <c r="J51" s="3">
        <f t="shared" si="6"/>
        <v>552.21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>
        <v>4</v>
      </c>
      <c r="B52" s="2" t="s">
        <v>50</v>
      </c>
      <c r="C52" s="5">
        <v>27855</v>
      </c>
      <c r="D52" s="2">
        <f>2025-1976</f>
        <v>49</v>
      </c>
      <c r="E52" s="7">
        <v>83.95</v>
      </c>
      <c r="F52" s="2" t="s">
        <v>51</v>
      </c>
      <c r="G52" s="2">
        <v>16</v>
      </c>
      <c r="H52" s="2">
        <v>193</v>
      </c>
      <c r="I52" s="2">
        <v>2.37</v>
      </c>
      <c r="J52" s="3">
        <f t="shared" si="6"/>
        <v>457.41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7"/>
      <c r="F53" s="2"/>
      <c r="G53" s="2"/>
      <c r="H53" s="2"/>
      <c r="I53" s="2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3" t="s">
        <v>11</v>
      </c>
      <c r="B54" s="2"/>
      <c r="C54" s="2"/>
      <c r="D54" s="2"/>
      <c r="E54" s="7"/>
      <c r="F54" s="2"/>
      <c r="G54" s="2"/>
      <c r="H54" s="2"/>
      <c r="I54" s="2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>
        <v>1</v>
      </c>
      <c r="B55" s="2" t="s">
        <v>52</v>
      </c>
      <c r="C55" s="5">
        <v>29147</v>
      </c>
      <c r="D55" s="2">
        <f>2025-1979</f>
        <v>46</v>
      </c>
      <c r="E55" s="7">
        <v>112.6</v>
      </c>
      <c r="F55" s="2" t="s">
        <v>43</v>
      </c>
      <c r="G55" s="2">
        <v>24</v>
      </c>
      <c r="H55" s="2">
        <v>344</v>
      </c>
      <c r="I55" s="2">
        <v>4.2</v>
      </c>
      <c r="J55" s="3">
        <f t="shared" ref="J55:J56" si="7">H55*I55</f>
        <v>1444.8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>
        <v>2</v>
      </c>
      <c r="B56" s="2" t="s">
        <v>53</v>
      </c>
      <c r="C56" s="5">
        <v>27339</v>
      </c>
      <c r="D56" s="2">
        <f>2025-1974</f>
        <v>51</v>
      </c>
      <c r="E56" s="7">
        <v>82</v>
      </c>
      <c r="F56" s="2" t="s">
        <v>54</v>
      </c>
      <c r="G56" s="2">
        <v>20</v>
      </c>
      <c r="H56" s="2">
        <v>383</v>
      </c>
      <c r="I56" s="2">
        <v>3.22</v>
      </c>
      <c r="J56" s="3">
        <f t="shared" si="7"/>
        <v>1233.26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7"/>
      <c r="F57" s="2"/>
      <c r="G57" s="2"/>
      <c r="H57" s="2"/>
      <c r="I57" s="2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7"/>
      <c r="F58" s="2"/>
      <c r="G58" s="2"/>
      <c r="H58" s="2"/>
      <c r="I58" s="2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3" t="s">
        <v>27</v>
      </c>
      <c r="B59" s="2"/>
      <c r="C59" s="2"/>
      <c r="D59" s="2"/>
      <c r="E59" s="7"/>
      <c r="F59" s="2"/>
      <c r="G59" s="2"/>
      <c r="H59" s="2"/>
      <c r="I59" s="2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>
        <v>1</v>
      </c>
      <c r="B60" s="2" t="s">
        <v>55</v>
      </c>
      <c r="C60" s="5">
        <v>27303</v>
      </c>
      <c r="D60" s="2">
        <f>2025-1974</f>
        <v>51</v>
      </c>
      <c r="E60" s="7">
        <v>130.9</v>
      </c>
      <c r="F60" s="2" t="s">
        <v>56</v>
      </c>
      <c r="G60" s="2">
        <v>26</v>
      </c>
      <c r="H60" s="2">
        <v>423</v>
      </c>
      <c r="I60" s="2">
        <v>4.74</v>
      </c>
      <c r="J60" s="3">
        <f t="shared" ref="J60:J61" si="8">H60*I60</f>
        <v>2005.02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>
        <v>2</v>
      </c>
      <c r="B61" s="2" t="s">
        <v>57</v>
      </c>
      <c r="C61" s="5">
        <v>30464</v>
      </c>
      <c r="D61" s="2">
        <f>2025-1983</f>
        <v>42</v>
      </c>
      <c r="E61" s="7">
        <v>67.55</v>
      </c>
      <c r="F61" s="2" t="s">
        <v>49</v>
      </c>
      <c r="G61" s="2">
        <v>16</v>
      </c>
      <c r="H61" s="2">
        <v>538</v>
      </c>
      <c r="I61" s="2">
        <v>2.37</v>
      </c>
      <c r="J61" s="3">
        <f t="shared" si="8"/>
        <v>1275.06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Riitta Roth</dc:creator>
  <cp:lastModifiedBy>Riitta Roth</cp:lastModifiedBy>
  <dcterms:created xsi:type="dcterms:W3CDTF">2025-03-10T17:40:21Z</dcterms:created>
  <dcterms:modified xsi:type="dcterms:W3CDTF">2025-03-10T17:45:34Z</dcterms:modified>
</cp:coreProperties>
</file>